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Table Games Acct\22FY\"/>
    </mc:Choice>
  </mc:AlternateContent>
  <bookViews>
    <workbookView xWindow="0" yWindow="0" windowWidth="10110" windowHeight="7395"/>
  </bookViews>
  <sheets>
    <sheet name="Total" sheetId="2" r:id="rId1"/>
    <sheet name="Mountaineer" sheetId="5" r:id="rId2"/>
    <sheet name="Charles Town" sheetId="1" r:id="rId3"/>
    <sheet name="Greenbrier" sheetId="4" r:id="rId4"/>
  </sheets>
  <definedNames>
    <definedName name="_xlnm.Print_Area" localSheetId="2">'Charles Town'!$A$1:$I$68</definedName>
    <definedName name="_xlnm.Print_Area" localSheetId="3">Greenbrier!$A$1:$I$68</definedName>
    <definedName name="_xlnm.Print_Area" localSheetId="1">Mountaineer!$A$1:$I$66</definedName>
    <definedName name="_xlnm.Print_Area" localSheetId="0">Total!$A$1:$I$68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E60" i="5"/>
  <c r="C60" i="2" l="1"/>
  <c r="B60" i="2"/>
  <c r="D60" i="4"/>
  <c r="E60" i="4" s="1"/>
  <c r="D60" i="1"/>
  <c r="D60" i="5"/>
  <c r="E60" i="2" l="1"/>
  <c r="D60" i="2"/>
  <c r="F60" i="4"/>
  <c r="F60" i="1"/>
  <c r="G60" i="1" s="1"/>
  <c r="F60" i="5"/>
  <c r="G60" i="5" s="1"/>
  <c r="C59" i="2"/>
  <c r="B59" i="2"/>
  <c r="D59" i="4"/>
  <c r="E59" i="4" s="1"/>
  <c r="D59" i="1"/>
  <c r="E59" i="1" s="1"/>
  <c r="D59" i="5"/>
  <c r="E59" i="5" s="1"/>
  <c r="F60" i="2" l="1"/>
  <c r="G60" i="4"/>
  <c r="G60" i="2" s="1"/>
  <c r="H60" i="1"/>
  <c r="I60" i="1" s="1"/>
  <c r="H60" i="5"/>
  <c r="I60" i="5" s="1"/>
  <c r="E59" i="2"/>
  <c r="D59" i="2"/>
  <c r="F59" i="4"/>
  <c r="G59" i="4" s="1"/>
  <c r="F59" i="1"/>
  <c r="G59" i="1" s="1"/>
  <c r="F59" i="5"/>
  <c r="D58" i="2"/>
  <c r="C58" i="2"/>
  <c r="B58" i="2"/>
  <c r="D58" i="4"/>
  <c r="E58" i="4" s="1"/>
  <c r="E58" i="2" s="1"/>
  <c r="D58" i="1"/>
  <c r="E58" i="1" s="1"/>
  <c r="D58" i="5"/>
  <c r="E58" i="5" s="1"/>
  <c r="H60" i="4" l="1"/>
  <c r="I60" i="4" s="1"/>
  <c r="I60" i="2" s="1"/>
  <c r="G59" i="5"/>
  <c r="G59" i="2" s="1"/>
  <c r="F59" i="2"/>
  <c r="H59" i="4"/>
  <c r="I59" i="4" s="1"/>
  <c r="H59" i="1"/>
  <c r="I59" i="1" s="1"/>
  <c r="F58" i="4"/>
  <c r="F58" i="1"/>
  <c r="G58" i="1" s="1"/>
  <c r="F58" i="5"/>
  <c r="G58" i="5" s="1"/>
  <c r="D57" i="2"/>
  <c r="C57" i="2"/>
  <c r="B57" i="2"/>
  <c r="E57" i="1"/>
  <c r="E57" i="5"/>
  <c r="D57" i="4"/>
  <c r="E57" i="4" s="1"/>
  <c r="E57" i="2" s="1"/>
  <c r="D57" i="1"/>
  <c r="D57" i="5"/>
  <c r="H60" i="2" l="1"/>
  <c r="G58" i="4"/>
  <c r="G58" i="2" s="1"/>
  <c r="F58" i="2"/>
  <c r="H59" i="5"/>
  <c r="H58" i="1"/>
  <c r="I58" i="1" s="1"/>
  <c r="H58" i="5"/>
  <c r="I58" i="5" s="1"/>
  <c r="F57" i="4"/>
  <c r="F57" i="1"/>
  <c r="G57" i="1" s="1"/>
  <c r="F57" i="5"/>
  <c r="G57" i="5" s="1"/>
  <c r="D56" i="2"/>
  <c r="C56" i="2"/>
  <c r="B56" i="2"/>
  <c r="D56" i="4"/>
  <c r="E56" i="4" s="1"/>
  <c r="E56" i="2" s="1"/>
  <c r="D56" i="1"/>
  <c r="E56" i="1" s="1"/>
  <c r="D56" i="5"/>
  <c r="E56" i="5" s="1"/>
  <c r="H58" i="4" l="1"/>
  <c r="G57" i="4"/>
  <c r="G57" i="2" s="1"/>
  <c r="F57" i="2"/>
  <c r="I59" i="5"/>
  <c r="I59" i="2" s="1"/>
  <c r="H59" i="2"/>
  <c r="H57" i="1"/>
  <c r="I57" i="1" s="1"/>
  <c r="H57" i="5"/>
  <c r="I57" i="5" s="1"/>
  <c r="F56" i="4"/>
  <c r="F56" i="1"/>
  <c r="G56" i="1" s="1"/>
  <c r="F56" i="5"/>
  <c r="G56" i="5" s="1"/>
  <c r="D55" i="2"/>
  <c r="C55" i="2"/>
  <c r="B55" i="2"/>
  <c r="D55" i="1"/>
  <c r="D55" i="4"/>
  <c r="E55" i="4" s="1"/>
  <c r="E55" i="2" s="1"/>
  <c r="E55" i="1"/>
  <c r="D55" i="5"/>
  <c r="E55" i="5" s="1"/>
  <c r="G56" i="4" l="1"/>
  <c r="G56" i="2" s="1"/>
  <c r="F56" i="2"/>
  <c r="I58" i="4"/>
  <c r="I58" i="2" s="1"/>
  <c r="H58" i="2"/>
  <c r="H57" i="4"/>
  <c r="H56" i="4"/>
  <c r="H56" i="1"/>
  <c r="I56" i="1" s="1"/>
  <c r="H56" i="5"/>
  <c r="I56" i="5" s="1"/>
  <c r="F55" i="4"/>
  <c r="F55" i="1"/>
  <c r="G55" i="1" s="1"/>
  <c r="F55" i="5"/>
  <c r="G55" i="5" s="1"/>
  <c r="E54" i="2"/>
  <c r="D54" i="2"/>
  <c r="C54" i="2"/>
  <c r="B54" i="2"/>
  <c r="D54" i="4"/>
  <c r="E54" i="4" s="1"/>
  <c r="D54" i="1"/>
  <c r="E54" i="1" s="1"/>
  <c r="D54" i="5"/>
  <c r="E54" i="5" s="1"/>
  <c r="I56" i="4" l="1"/>
  <c r="I56" i="2" s="1"/>
  <c r="H56" i="2"/>
  <c r="I57" i="4"/>
  <c r="I57" i="2" s="1"/>
  <c r="H57" i="2"/>
  <c r="G55" i="4"/>
  <c r="G55" i="2" s="1"/>
  <c r="F55" i="2"/>
  <c r="H55" i="4"/>
  <c r="H55" i="1"/>
  <c r="I55" i="1" s="1"/>
  <c r="H55" i="5"/>
  <c r="I55" i="5" s="1"/>
  <c r="F54" i="4"/>
  <c r="F54" i="1"/>
  <c r="G54" i="1" s="1"/>
  <c r="F54" i="5"/>
  <c r="G54" i="5" s="1"/>
  <c r="I53" i="2"/>
  <c r="H53" i="2"/>
  <c r="G53" i="2"/>
  <c r="F53" i="2"/>
  <c r="E53" i="2"/>
  <c r="D53" i="2"/>
  <c r="C53" i="2"/>
  <c r="B53" i="2"/>
  <c r="E53" i="4"/>
  <c r="E53" i="1"/>
  <c r="E53" i="5"/>
  <c r="D53" i="4"/>
  <c r="D53" i="1"/>
  <c r="D53" i="5"/>
  <c r="I55" i="4" l="1"/>
  <c r="I55" i="2" s="1"/>
  <c r="H55" i="2"/>
  <c r="G54" i="4"/>
  <c r="G54" i="2" s="1"/>
  <c r="F54" i="2"/>
  <c r="H54" i="4"/>
  <c r="H54" i="1"/>
  <c r="I54" i="1" s="1"/>
  <c r="H54" i="5"/>
  <c r="I54" i="5" s="1"/>
  <c r="F53" i="4"/>
  <c r="G53" i="4" s="1"/>
  <c r="F53" i="1"/>
  <c r="G53" i="1" s="1"/>
  <c r="F53" i="5"/>
  <c r="G53" i="5" s="1"/>
  <c r="I52" i="2"/>
  <c r="H52" i="2"/>
  <c r="G52" i="2"/>
  <c r="F52" i="2"/>
  <c r="E52" i="2"/>
  <c r="D52" i="2"/>
  <c r="C52" i="2"/>
  <c r="B52" i="2"/>
  <c r="E52" i="4"/>
  <c r="E52" i="1"/>
  <c r="D52" i="4"/>
  <c r="D52" i="1"/>
  <c r="D52" i="5"/>
  <c r="E52" i="5" s="1"/>
  <c r="I54" i="4" l="1"/>
  <c r="I54" i="2" s="1"/>
  <c r="H54" i="2"/>
  <c r="H53" i="4"/>
  <c r="I53" i="4" s="1"/>
  <c r="H53" i="1"/>
  <c r="I53" i="1" s="1"/>
  <c r="H53" i="5"/>
  <c r="I53" i="5" s="1"/>
  <c r="F52" i="4"/>
  <c r="G52" i="4" s="1"/>
  <c r="F52" i="1"/>
  <c r="G52" i="1" s="1"/>
  <c r="F52" i="5"/>
  <c r="G52" i="5" s="1"/>
  <c r="H52" i="4" l="1"/>
  <c r="I52" i="4" s="1"/>
  <c r="H52" i="1"/>
  <c r="I52" i="1" s="1"/>
  <c r="H52" i="5"/>
  <c r="I52" i="5" s="1"/>
  <c r="C51" i="2"/>
  <c r="B51" i="2"/>
  <c r="E51" i="1"/>
  <c r="D51" i="4"/>
  <c r="E51" i="4" s="1"/>
  <c r="E51" i="2" s="1"/>
  <c r="D51" i="1"/>
  <c r="D51" i="5"/>
  <c r="E51" i="5" s="1"/>
  <c r="F51" i="5" s="1"/>
  <c r="D51" i="2" l="1"/>
  <c r="F51" i="4"/>
  <c r="F51" i="1"/>
  <c r="G51" i="1" s="1"/>
  <c r="G51" i="5"/>
  <c r="I50" i="2"/>
  <c r="H50" i="2"/>
  <c r="G50" i="2"/>
  <c r="F50" i="2"/>
  <c r="E50" i="2"/>
  <c r="D50" i="2"/>
  <c r="C50" i="2"/>
  <c r="B50" i="2"/>
  <c r="D50" i="4"/>
  <c r="E50" i="4" s="1"/>
  <c r="D50" i="1"/>
  <c r="E50" i="1" s="1"/>
  <c r="D50" i="5"/>
  <c r="E50" i="5" s="1"/>
  <c r="G51" i="4" l="1"/>
  <c r="G51" i="2" s="1"/>
  <c r="F51" i="2"/>
  <c r="H51" i="1"/>
  <c r="I51" i="1" s="1"/>
  <c r="H51" i="5"/>
  <c r="I51" i="5" s="1"/>
  <c r="F50" i="4"/>
  <c r="G50" i="4" s="1"/>
  <c r="F50" i="1"/>
  <c r="G50" i="1" s="1"/>
  <c r="F50" i="5"/>
  <c r="G50" i="5" s="1"/>
  <c r="D49" i="2"/>
  <c r="C49" i="2"/>
  <c r="B49" i="2"/>
  <c r="D49" i="4"/>
  <c r="E49" i="4" s="1"/>
  <c r="D49" i="1"/>
  <c r="E49" i="1" s="1"/>
  <c r="E49" i="2" s="1"/>
  <c r="D49" i="5"/>
  <c r="E49" i="5" s="1"/>
  <c r="H51" i="4" l="1"/>
  <c r="H50" i="4"/>
  <c r="I50" i="4" s="1"/>
  <c r="H50" i="1"/>
  <c r="I50" i="1" s="1"/>
  <c r="H50" i="5"/>
  <c r="I50" i="5" s="1"/>
  <c r="F49" i="4"/>
  <c r="G49" i="4" s="1"/>
  <c r="F49" i="1"/>
  <c r="F49" i="5"/>
  <c r="G49" i="5" s="1"/>
  <c r="I48" i="2"/>
  <c r="H48" i="2"/>
  <c r="G48" i="2"/>
  <c r="F48" i="2"/>
  <c r="E48" i="2"/>
  <c r="D48" i="2"/>
  <c r="C48" i="2"/>
  <c r="B48" i="2"/>
  <c r="D48" i="4"/>
  <c r="E48" i="4" s="1"/>
  <c r="D48" i="1"/>
  <c r="E48" i="1" s="1"/>
  <c r="D48" i="5"/>
  <c r="E48" i="5" s="1"/>
  <c r="I51" i="4" l="1"/>
  <c r="I51" i="2" s="1"/>
  <c r="H51" i="2"/>
  <c r="G49" i="1"/>
  <c r="G49" i="2" s="1"/>
  <c r="F49" i="2"/>
  <c r="H49" i="4"/>
  <c r="I49" i="4" s="1"/>
  <c r="H49" i="5"/>
  <c r="I49" i="5" s="1"/>
  <c r="F48" i="4"/>
  <c r="G48" i="4" s="1"/>
  <c r="F48" i="1"/>
  <c r="G48" i="1" s="1"/>
  <c r="F48" i="5"/>
  <c r="G48" i="5" s="1"/>
  <c r="I47" i="2"/>
  <c r="H47" i="2"/>
  <c r="G47" i="2"/>
  <c r="F47" i="2"/>
  <c r="E47" i="2"/>
  <c r="D47" i="2"/>
  <c r="C47" i="2"/>
  <c r="B47" i="2"/>
  <c r="E47" i="4"/>
  <c r="E47" i="1"/>
  <c r="D47" i="1"/>
  <c r="D47" i="4"/>
  <c r="D47" i="5"/>
  <c r="E47" i="5" s="1"/>
  <c r="H49" i="1" l="1"/>
  <c r="H48" i="4"/>
  <c r="I48" i="4" s="1"/>
  <c r="H48" i="1"/>
  <c r="I48" i="1" s="1"/>
  <c r="H48" i="5"/>
  <c r="I48" i="5" s="1"/>
  <c r="F47" i="4"/>
  <c r="G47" i="4" s="1"/>
  <c r="F47" i="1"/>
  <c r="G47" i="1" s="1"/>
  <c r="F47" i="5"/>
  <c r="G47" i="5" s="1"/>
  <c r="C46" i="2"/>
  <c r="B46" i="2"/>
  <c r="D46" i="4"/>
  <c r="E46" i="4" s="1"/>
  <c r="D45" i="4"/>
  <c r="D46" i="1"/>
  <c r="E46" i="1" s="1"/>
  <c r="D46" i="5"/>
  <c r="E46" i="5" s="1"/>
  <c r="I49" i="1" l="1"/>
  <c r="I49" i="2" s="1"/>
  <c r="H49" i="2"/>
  <c r="D46" i="2"/>
  <c r="E46" i="2"/>
  <c r="H47" i="4"/>
  <c r="I47" i="4" s="1"/>
  <c r="H47" i="1"/>
  <c r="I47" i="1" s="1"/>
  <c r="H47" i="5"/>
  <c r="I47" i="5" s="1"/>
  <c r="F46" i="4"/>
  <c r="G46" i="4" s="1"/>
  <c r="F46" i="1"/>
  <c r="F46" i="5"/>
  <c r="G46" i="5" s="1"/>
  <c r="C45" i="2"/>
  <c r="B45" i="2"/>
  <c r="D45" i="5"/>
  <c r="E45" i="5" s="1"/>
  <c r="E45" i="4"/>
  <c r="D45" i="1"/>
  <c r="E45" i="1" s="1"/>
  <c r="G46" i="1" l="1"/>
  <c r="G46" i="2" s="1"/>
  <c r="F46" i="2"/>
  <c r="H46" i="4"/>
  <c r="I46" i="4" s="1"/>
  <c r="H46" i="5"/>
  <c r="I46" i="5" s="1"/>
  <c r="E45" i="2"/>
  <c r="D45" i="2"/>
  <c r="F45" i="4"/>
  <c r="G45" i="4" s="1"/>
  <c r="F45" i="1"/>
  <c r="G45" i="1" s="1"/>
  <c r="F45" i="5"/>
  <c r="C44" i="2"/>
  <c r="B44" i="2"/>
  <c r="D44" i="4"/>
  <c r="E44" i="4" s="1"/>
  <c r="D44" i="1"/>
  <c r="E44" i="1" s="1"/>
  <c r="D44" i="5"/>
  <c r="E44" i="5" s="1"/>
  <c r="H46" i="1" l="1"/>
  <c r="I46" i="1" s="1"/>
  <c r="I46" i="2" s="1"/>
  <c r="E44" i="2"/>
  <c r="D44" i="2"/>
  <c r="G45" i="5"/>
  <c r="G45" i="2" s="1"/>
  <c r="F45" i="2"/>
  <c r="H45" i="4"/>
  <c r="I45" i="4" s="1"/>
  <c r="H45" i="1"/>
  <c r="I45" i="1" s="1"/>
  <c r="F44" i="4"/>
  <c r="G44" i="4" s="1"/>
  <c r="F44" i="1"/>
  <c r="G44" i="1" s="1"/>
  <c r="F44" i="5"/>
  <c r="H46" i="2" l="1"/>
  <c r="G44" i="5"/>
  <c r="G44" i="2" s="1"/>
  <c r="F44" i="2"/>
  <c r="H45" i="5"/>
  <c r="H44" i="4"/>
  <c r="I44" i="4" s="1"/>
  <c r="H44" i="1"/>
  <c r="I44" i="1" s="1"/>
  <c r="H44" i="5" l="1"/>
  <c r="I45" i="5"/>
  <c r="I45" i="2" s="1"/>
  <c r="H45" i="2"/>
  <c r="D43" i="2"/>
  <c r="C43" i="2"/>
  <c r="B43" i="2"/>
  <c r="E43" i="4"/>
  <c r="D43" i="4"/>
  <c r="D43" i="1"/>
  <c r="E43" i="1" s="1"/>
  <c r="D43" i="5"/>
  <c r="E43" i="5" s="1"/>
  <c r="E43" i="2" l="1"/>
  <c r="I44" i="5"/>
  <c r="I44" i="2" s="1"/>
  <c r="H44" i="2"/>
  <c r="F43" i="4"/>
  <c r="G43" i="4" s="1"/>
  <c r="F43" i="1"/>
  <c r="G43" i="1" s="1"/>
  <c r="F43" i="5"/>
  <c r="D42" i="2"/>
  <c r="C42" i="2"/>
  <c r="B42" i="2"/>
  <c r="E42" i="4"/>
  <c r="D42" i="4"/>
  <c r="D42" i="1"/>
  <c r="E42" i="1" s="1"/>
  <c r="D42" i="5"/>
  <c r="E42" i="5" s="1"/>
  <c r="E42" i="2" l="1"/>
  <c r="G43" i="5"/>
  <c r="G43" i="2" s="1"/>
  <c r="F43" i="2"/>
  <c r="H43" i="4"/>
  <c r="I43" i="4" s="1"/>
  <c r="H43" i="1"/>
  <c r="I43" i="1" s="1"/>
  <c r="F42" i="4"/>
  <c r="G42" i="4" s="1"/>
  <c r="F42" i="1"/>
  <c r="G42" i="1" s="1"/>
  <c r="F42" i="5"/>
  <c r="D41" i="2"/>
  <c r="C41" i="2"/>
  <c r="B41" i="2"/>
  <c r="D41" i="4"/>
  <c r="E41" i="4" s="1"/>
  <c r="D41" i="1"/>
  <c r="E41" i="1" s="1"/>
  <c r="D41" i="5"/>
  <c r="E41" i="5" s="1"/>
  <c r="E41" i="2" l="1"/>
  <c r="H43" i="5"/>
  <c r="H43" i="2" s="1"/>
  <c r="G42" i="5"/>
  <c r="G42" i="2" s="1"/>
  <c r="F42" i="2"/>
  <c r="H42" i="4"/>
  <c r="I42" i="4" s="1"/>
  <c r="H42" i="1"/>
  <c r="I42" i="1" s="1"/>
  <c r="F41" i="4"/>
  <c r="G41" i="4" s="1"/>
  <c r="F41" i="1"/>
  <c r="G41" i="1" s="1"/>
  <c r="F41" i="5"/>
  <c r="D40" i="2"/>
  <c r="C40" i="2"/>
  <c r="B40" i="2"/>
  <c r="E40" i="1"/>
  <c r="D40" i="4"/>
  <c r="E40" i="4" s="1"/>
  <c r="D40" i="1"/>
  <c r="D40" i="5"/>
  <c r="E40" i="5" s="1"/>
  <c r="H42" i="5" l="1"/>
  <c r="I42" i="5" s="1"/>
  <c r="I42" i="2" s="1"/>
  <c r="I43" i="5"/>
  <c r="I43" i="2" s="1"/>
  <c r="E40" i="2"/>
  <c r="G41" i="5"/>
  <c r="G41" i="2" s="1"/>
  <c r="F41" i="2"/>
  <c r="H42" i="2"/>
  <c r="H41" i="4"/>
  <c r="I41" i="4" s="1"/>
  <c r="H41" i="1"/>
  <c r="I41" i="1" s="1"/>
  <c r="F40" i="4"/>
  <c r="F40" i="1"/>
  <c r="G40" i="1" s="1"/>
  <c r="F40" i="5"/>
  <c r="G40" i="5" s="1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8" i="4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8" i="1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E32" i="5" s="1"/>
  <c r="D33" i="5"/>
  <c r="D34" i="5"/>
  <c r="D35" i="5"/>
  <c r="D36" i="5"/>
  <c r="D37" i="5"/>
  <c r="D38" i="5"/>
  <c r="D39" i="5"/>
  <c r="D8" i="5"/>
  <c r="H41" i="5" l="1"/>
  <c r="I41" i="5" s="1"/>
  <c r="I41" i="2" s="1"/>
  <c r="G40" i="4"/>
  <c r="G40" i="2" s="1"/>
  <c r="F40" i="2"/>
  <c r="H40" i="1"/>
  <c r="I40" i="1" s="1"/>
  <c r="H40" i="5"/>
  <c r="I40" i="5" s="1"/>
  <c r="D39" i="2"/>
  <c r="C39" i="2"/>
  <c r="B39" i="2"/>
  <c r="E39" i="4"/>
  <c r="E39" i="1"/>
  <c r="E39" i="5"/>
  <c r="F39" i="5" s="1"/>
  <c r="H41" i="2" l="1"/>
  <c r="H40" i="4"/>
  <c r="I40" i="4" s="1"/>
  <c r="I40" i="2" s="1"/>
  <c r="E39" i="2"/>
  <c r="F39" i="4"/>
  <c r="G39" i="4" s="1"/>
  <c r="F39" i="1"/>
  <c r="G39" i="1" s="1"/>
  <c r="G39" i="5"/>
  <c r="D38" i="2"/>
  <c r="C38" i="2"/>
  <c r="B38" i="2"/>
  <c r="E38" i="1"/>
  <c r="E38" i="4"/>
  <c r="E38" i="5"/>
  <c r="H40" i="2" l="1"/>
  <c r="G39" i="2"/>
  <c r="E38" i="2"/>
  <c r="F39" i="2"/>
  <c r="H39" i="4"/>
  <c r="I39" i="4" s="1"/>
  <c r="H39" i="1"/>
  <c r="I39" i="1" s="1"/>
  <c r="H39" i="5"/>
  <c r="F38" i="4"/>
  <c r="G38" i="4" s="1"/>
  <c r="F38" i="1"/>
  <c r="G38" i="1" s="1"/>
  <c r="F38" i="5"/>
  <c r="D37" i="2"/>
  <c r="C37" i="2"/>
  <c r="B37" i="2"/>
  <c r="E37" i="5"/>
  <c r="E37" i="4"/>
  <c r="E37" i="1"/>
  <c r="E37" i="2" l="1"/>
  <c r="G38" i="5"/>
  <c r="G38" i="2" s="1"/>
  <c r="F38" i="2"/>
  <c r="I39" i="5"/>
  <c r="I39" i="2" s="1"/>
  <c r="H39" i="2"/>
  <c r="H38" i="4"/>
  <c r="I38" i="4" s="1"/>
  <c r="H38" i="1"/>
  <c r="I38" i="1" s="1"/>
  <c r="F37" i="4"/>
  <c r="G37" i="4" s="1"/>
  <c r="F37" i="1"/>
  <c r="G37" i="1" s="1"/>
  <c r="F37" i="5"/>
  <c r="D36" i="2"/>
  <c r="C36" i="2"/>
  <c r="B36" i="2"/>
  <c r="E36" i="4"/>
  <c r="E36" i="1"/>
  <c r="E36" i="5"/>
  <c r="H38" i="5" l="1"/>
  <c r="I38" i="5" s="1"/>
  <c r="I38" i="2" s="1"/>
  <c r="E36" i="2"/>
  <c r="G37" i="5"/>
  <c r="F37" i="2"/>
  <c r="H37" i="4"/>
  <c r="I37" i="4" s="1"/>
  <c r="H37" i="1"/>
  <c r="I37" i="1" s="1"/>
  <c r="F36" i="4"/>
  <c r="G36" i="4" s="1"/>
  <c r="F36" i="1"/>
  <c r="G36" i="1" s="1"/>
  <c r="F36" i="5"/>
  <c r="D35" i="2"/>
  <c r="C35" i="2"/>
  <c r="B35" i="2"/>
  <c r="E35" i="1"/>
  <c r="F35" i="1" s="1"/>
  <c r="E35" i="4"/>
  <c r="E35" i="5"/>
  <c r="F35" i="5" s="1"/>
  <c r="H38" i="2" l="1"/>
  <c r="E35" i="2"/>
  <c r="H37" i="5"/>
  <c r="G37" i="2"/>
  <c r="G36" i="5"/>
  <c r="G36" i="2" s="1"/>
  <c r="F36" i="2"/>
  <c r="H36" i="4"/>
  <c r="I36" i="4" s="1"/>
  <c r="H36" i="1"/>
  <c r="I36" i="1" s="1"/>
  <c r="F35" i="4"/>
  <c r="G35" i="1"/>
  <c r="G35" i="5"/>
  <c r="D34" i="2"/>
  <c r="C34" i="2"/>
  <c r="B34" i="2"/>
  <c r="E34" i="4"/>
  <c r="E34" i="5"/>
  <c r="E34" i="1"/>
  <c r="H36" i="5" l="1"/>
  <c r="I36" i="5" s="1"/>
  <c r="I36" i="2" s="1"/>
  <c r="E34" i="2"/>
  <c r="G35" i="4"/>
  <c r="H35" i="4" s="1"/>
  <c r="I35" i="4" s="1"/>
  <c r="F35" i="2"/>
  <c r="I37" i="5"/>
  <c r="I37" i="2" s="1"/>
  <c r="H37" i="2"/>
  <c r="H35" i="1"/>
  <c r="I35" i="1" s="1"/>
  <c r="H35" i="5"/>
  <c r="F34" i="4"/>
  <c r="G34" i="4" s="1"/>
  <c r="F34" i="1"/>
  <c r="G34" i="1" s="1"/>
  <c r="F34" i="5"/>
  <c r="D33" i="2"/>
  <c r="C33" i="2"/>
  <c r="B33" i="2"/>
  <c r="E33" i="4"/>
  <c r="E33" i="1"/>
  <c r="E33" i="5"/>
  <c r="G35" i="2" l="1"/>
  <c r="H36" i="2"/>
  <c r="E33" i="2"/>
  <c r="I35" i="5"/>
  <c r="I35" i="2" s="1"/>
  <c r="H35" i="2"/>
  <c r="G34" i="5"/>
  <c r="G34" i="2" s="1"/>
  <c r="F34" i="2"/>
  <c r="H34" i="4"/>
  <c r="I34" i="4" s="1"/>
  <c r="H34" i="1"/>
  <c r="I34" i="1" s="1"/>
  <c r="F33" i="4"/>
  <c r="G33" i="4" s="1"/>
  <c r="F33" i="1"/>
  <c r="G33" i="1" s="1"/>
  <c r="F33" i="5"/>
  <c r="D32" i="2"/>
  <c r="C32" i="2"/>
  <c r="B32" i="2"/>
  <c r="E32" i="4"/>
  <c r="E32" i="1"/>
  <c r="H34" i="5" l="1"/>
  <c r="H34" i="2" s="1"/>
  <c r="E32" i="2"/>
  <c r="G33" i="5"/>
  <c r="G33" i="2" s="1"/>
  <c r="F33" i="2"/>
  <c r="H33" i="4"/>
  <c r="I33" i="4" s="1"/>
  <c r="H33" i="1"/>
  <c r="I33" i="1" s="1"/>
  <c r="F32" i="4"/>
  <c r="G32" i="4" s="1"/>
  <c r="F32" i="1"/>
  <c r="G32" i="1" s="1"/>
  <c r="F32" i="5"/>
  <c r="D31" i="2"/>
  <c r="C31" i="2"/>
  <c r="B31" i="2"/>
  <c r="E31" i="5"/>
  <c r="E31" i="4"/>
  <c r="E31" i="1"/>
  <c r="I34" i="5" l="1"/>
  <c r="I34" i="2" s="1"/>
  <c r="H33" i="5"/>
  <c r="H33" i="2" s="1"/>
  <c r="E31" i="2"/>
  <c r="G32" i="5"/>
  <c r="G32" i="2" s="1"/>
  <c r="F32" i="2"/>
  <c r="H32" i="4"/>
  <c r="I32" i="4" s="1"/>
  <c r="H32" i="1"/>
  <c r="I32" i="1" s="1"/>
  <c r="F31" i="4"/>
  <c r="G31" i="4" s="1"/>
  <c r="F31" i="1"/>
  <c r="G31" i="1" s="1"/>
  <c r="F31" i="5"/>
  <c r="D30" i="2"/>
  <c r="C30" i="2"/>
  <c r="B30" i="2"/>
  <c r="E30" i="4"/>
  <c r="E30" i="1"/>
  <c r="E30" i="5"/>
  <c r="I33" i="5" l="1"/>
  <c r="I33" i="2" s="1"/>
  <c r="H32" i="5"/>
  <c r="H32" i="2" s="1"/>
  <c r="E30" i="2"/>
  <c r="G31" i="5"/>
  <c r="G31" i="2" s="1"/>
  <c r="F31" i="2"/>
  <c r="H31" i="4"/>
  <c r="I31" i="4" s="1"/>
  <c r="H31" i="1"/>
  <c r="I31" i="1" s="1"/>
  <c r="F30" i="4"/>
  <c r="G30" i="4" s="1"/>
  <c r="F30" i="1"/>
  <c r="G30" i="1" s="1"/>
  <c r="F30" i="5"/>
  <c r="E29" i="4"/>
  <c r="H31" i="5" l="1"/>
  <c r="H31" i="2" s="1"/>
  <c r="I32" i="5"/>
  <c r="I32" i="2" s="1"/>
  <c r="G30" i="5"/>
  <c r="G30" i="2" s="1"/>
  <c r="F30" i="2"/>
  <c r="H30" i="4"/>
  <c r="I30" i="4" s="1"/>
  <c r="H30" i="1"/>
  <c r="I30" i="1" s="1"/>
  <c r="D29" i="2"/>
  <c r="C29" i="2"/>
  <c r="B29" i="2"/>
  <c r="E29" i="1"/>
  <c r="E29" i="5"/>
  <c r="H30" i="5" l="1"/>
  <c r="I30" i="5" s="1"/>
  <c r="I30" i="2" s="1"/>
  <c r="I31" i="5"/>
  <c r="I31" i="2" s="1"/>
  <c r="E29" i="2"/>
  <c r="H30" i="2"/>
  <c r="F29" i="4"/>
  <c r="F29" i="1"/>
  <c r="G29" i="1" s="1"/>
  <c r="F29" i="5"/>
  <c r="G29" i="5" s="1"/>
  <c r="E28" i="4"/>
  <c r="G29" i="4" l="1"/>
  <c r="G29" i="2" s="1"/>
  <c r="F29" i="2"/>
  <c r="H29" i="1"/>
  <c r="I29" i="1" s="1"/>
  <c r="H29" i="5"/>
  <c r="I29" i="5" s="1"/>
  <c r="D28" i="2"/>
  <c r="C28" i="2"/>
  <c r="B28" i="2"/>
  <c r="E28" i="1"/>
  <c r="E28" i="5"/>
  <c r="E28" i="2" l="1"/>
  <c r="H29" i="4"/>
  <c r="F28" i="4"/>
  <c r="F28" i="1"/>
  <c r="G28" i="1" s="1"/>
  <c r="F28" i="5"/>
  <c r="G28" i="5" s="1"/>
  <c r="D27" i="2"/>
  <c r="C27" i="2"/>
  <c r="B27" i="2"/>
  <c r="E27" i="4"/>
  <c r="E27" i="1"/>
  <c r="E27" i="5"/>
  <c r="E27" i="2" l="1"/>
  <c r="I29" i="4"/>
  <c r="I29" i="2" s="1"/>
  <c r="H29" i="2"/>
  <c r="G28" i="4"/>
  <c r="G28" i="2" s="1"/>
  <c r="F28" i="2"/>
  <c r="H28" i="1"/>
  <c r="I28" i="1" s="1"/>
  <c r="H28" i="5"/>
  <c r="I28" i="5" s="1"/>
  <c r="F27" i="4"/>
  <c r="F27" i="1"/>
  <c r="G27" i="1" s="1"/>
  <c r="H28" i="4" l="1"/>
  <c r="G27" i="4"/>
  <c r="H27" i="4" s="1"/>
  <c r="H27" i="1"/>
  <c r="I27" i="1" s="1"/>
  <c r="I28" i="4" l="1"/>
  <c r="I28" i="2" s="1"/>
  <c r="H28" i="2"/>
  <c r="I27" i="4"/>
  <c r="F27" i="5"/>
  <c r="D26" i="2"/>
  <c r="C26" i="2"/>
  <c r="B26" i="2"/>
  <c r="E26" i="5"/>
  <c r="E26" i="4"/>
  <c r="E26" i="1"/>
  <c r="G27" i="5" l="1"/>
  <c r="G27" i="2" s="1"/>
  <c r="F27" i="2"/>
  <c r="E26" i="2"/>
  <c r="F26" i="4"/>
  <c r="F26" i="1"/>
  <c r="G26" i="1" s="1"/>
  <c r="F26" i="5"/>
  <c r="G26" i="5" s="1"/>
  <c r="D25" i="2"/>
  <c r="C25" i="2"/>
  <c r="B25" i="2"/>
  <c r="E25" i="4"/>
  <c r="E25" i="1"/>
  <c r="E25" i="5"/>
  <c r="H27" i="5" l="1"/>
  <c r="H27" i="2" s="1"/>
  <c r="E25" i="2"/>
  <c r="G26" i="4"/>
  <c r="G26" i="2" s="1"/>
  <c r="F26" i="2"/>
  <c r="H26" i="1"/>
  <c r="I26" i="1" s="1"/>
  <c r="H26" i="5"/>
  <c r="I26" i="5" s="1"/>
  <c r="F25" i="4"/>
  <c r="F25" i="1"/>
  <c r="G25" i="1" s="1"/>
  <c r="F25" i="5"/>
  <c r="G25" i="5" s="1"/>
  <c r="D24" i="2"/>
  <c r="C24" i="2"/>
  <c r="B24" i="2"/>
  <c r="E24" i="4"/>
  <c r="E24" i="1"/>
  <c r="E24" i="5"/>
  <c r="I27" i="5" l="1"/>
  <c r="I27" i="2" s="1"/>
  <c r="E24" i="2"/>
  <c r="G25" i="4"/>
  <c r="G25" i="2" s="1"/>
  <c r="F25" i="2"/>
  <c r="H26" i="4"/>
  <c r="H25" i="1"/>
  <c r="I25" i="1" s="1"/>
  <c r="H25" i="5"/>
  <c r="I25" i="5" s="1"/>
  <c r="F24" i="4"/>
  <c r="F24" i="1"/>
  <c r="G24" i="1" s="1"/>
  <c r="F24" i="5"/>
  <c r="G24" i="5" s="1"/>
  <c r="D23" i="2"/>
  <c r="C23" i="2"/>
  <c r="B23" i="2"/>
  <c r="E23" i="4"/>
  <c r="E23" i="1"/>
  <c r="E23" i="5"/>
  <c r="E23" i="2" l="1"/>
  <c r="G24" i="4"/>
  <c r="G24" i="2" s="1"/>
  <c r="F24" i="2"/>
  <c r="I26" i="4"/>
  <c r="I26" i="2" s="1"/>
  <c r="H26" i="2"/>
  <c r="H25" i="4"/>
  <c r="H24" i="1"/>
  <c r="I24" i="1" s="1"/>
  <c r="H24" i="5"/>
  <c r="I24" i="5" s="1"/>
  <c r="F23" i="4"/>
  <c r="F23" i="1"/>
  <c r="G23" i="1" s="1"/>
  <c r="F23" i="5"/>
  <c r="G23" i="5" s="1"/>
  <c r="D22" i="2"/>
  <c r="C22" i="2"/>
  <c r="B22" i="2"/>
  <c r="E22" i="4"/>
  <c r="E22" i="1"/>
  <c r="E22" i="5"/>
  <c r="E22" i="2" l="1"/>
  <c r="H24" i="4"/>
  <c r="I24" i="4" s="1"/>
  <c r="I24" i="2" s="1"/>
  <c r="I25" i="4"/>
  <c r="I25" i="2" s="1"/>
  <c r="H25" i="2"/>
  <c r="G23" i="4"/>
  <c r="G23" i="2" s="1"/>
  <c r="F23" i="2"/>
  <c r="H23" i="1"/>
  <c r="I23" i="1" s="1"/>
  <c r="H23" i="5"/>
  <c r="I23" i="5" s="1"/>
  <c r="F22" i="4"/>
  <c r="F22" i="1"/>
  <c r="G22" i="1" s="1"/>
  <c r="F22" i="5"/>
  <c r="G22" i="5" s="1"/>
  <c r="D21" i="2"/>
  <c r="C21" i="2"/>
  <c r="B21" i="2"/>
  <c r="E21" i="4"/>
  <c r="E21" i="5"/>
  <c r="E21" i="1"/>
  <c r="E21" i="2" l="1"/>
  <c r="H23" i="4"/>
  <c r="I23" i="4" s="1"/>
  <c r="I23" i="2" s="1"/>
  <c r="H24" i="2"/>
  <c r="G22" i="4"/>
  <c r="G22" i="2" s="1"/>
  <c r="F22" i="2"/>
  <c r="H22" i="1"/>
  <c r="I22" i="1" s="1"/>
  <c r="H22" i="5"/>
  <c r="I22" i="5" s="1"/>
  <c r="F21" i="4"/>
  <c r="G21" i="4" s="1"/>
  <c r="F21" i="1"/>
  <c r="G21" i="1" s="1"/>
  <c r="F21" i="5"/>
  <c r="D20" i="2"/>
  <c r="C20" i="2"/>
  <c r="B20" i="2"/>
  <c r="E20" i="5"/>
  <c r="E20" i="4"/>
  <c r="E20" i="1"/>
  <c r="E20" i="2" l="1"/>
  <c r="G21" i="5"/>
  <c r="G21" i="2" s="1"/>
  <c r="F21" i="2"/>
  <c r="H23" i="2"/>
  <c r="H22" i="4"/>
  <c r="H22" i="2" s="1"/>
  <c r="H21" i="4"/>
  <c r="I21" i="4" s="1"/>
  <c r="H21" i="1"/>
  <c r="I21" i="1" s="1"/>
  <c r="F20" i="4"/>
  <c r="G20" i="4" s="1"/>
  <c r="F20" i="1"/>
  <c r="G20" i="1" s="1"/>
  <c r="F20" i="5"/>
  <c r="D19" i="2"/>
  <c r="C19" i="2"/>
  <c r="B19" i="2"/>
  <c r="E19" i="4"/>
  <c r="E19" i="5"/>
  <c r="F19" i="5" s="1"/>
  <c r="E19" i="1"/>
  <c r="H21" i="5" l="1"/>
  <c r="H21" i="2" s="1"/>
  <c r="I21" i="5"/>
  <c r="I21" i="2" s="1"/>
  <c r="G20" i="5"/>
  <c r="G20" i="2" s="1"/>
  <c r="F20" i="2"/>
  <c r="E19" i="2"/>
  <c r="I22" i="4"/>
  <c r="I22" i="2" s="1"/>
  <c r="H20" i="4"/>
  <c r="I20" i="4" s="1"/>
  <c r="H20" i="1"/>
  <c r="I20" i="1" s="1"/>
  <c r="F19" i="4"/>
  <c r="G19" i="4" s="1"/>
  <c r="F19" i="1"/>
  <c r="G19" i="1" s="1"/>
  <c r="G19" i="5"/>
  <c r="D18" i="2"/>
  <c r="C18" i="2"/>
  <c r="B18" i="2"/>
  <c r="E18" i="4"/>
  <c r="E18" i="1"/>
  <c r="E18" i="5"/>
  <c r="G19" i="2" l="1"/>
  <c r="E18" i="2"/>
  <c r="F19" i="2"/>
  <c r="H20" i="5"/>
  <c r="H19" i="4"/>
  <c r="I19" i="4" s="1"/>
  <c r="H19" i="1"/>
  <c r="I19" i="1" s="1"/>
  <c r="H19" i="5"/>
  <c r="F18" i="4"/>
  <c r="G18" i="4" s="1"/>
  <c r="F18" i="1"/>
  <c r="G18" i="1" s="1"/>
  <c r="F18" i="5"/>
  <c r="D17" i="2"/>
  <c r="C17" i="2"/>
  <c r="B17" i="2"/>
  <c r="E17" i="4"/>
  <c r="E17" i="1"/>
  <c r="E17" i="5"/>
  <c r="E17" i="2" l="1"/>
  <c r="I19" i="5"/>
  <c r="I19" i="2" s="1"/>
  <c r="H19" i="2"/>
  <c r="G18" i="5"/>
  <c r="G18" i="2" s="1"/>
  <c r="F18" i="2"/>
  <c r="I20" i="5"/>
  <c r="I20" i="2" s="1"/>
  <c r="H20" i="2"/>
  <c r="H18" i="4"/>
  <c r="I18" i="4" s="1"/>
  <c r="H18" i="1"/>
  <c r="I18" i="1" s="1"/>
  <c r="F17" i="4"/>
  <c r="G17" i="4" s="1"/>
  <c r="F17" i="1"/>
  <c r="G17" i="1" s="1"/>
  <c r="F17" i="5"/>
  <c r="D16" i="2"/>
  <c r="C16" i="2"/>
  <c r="B16" i="2"/>
  <c r="E16" i="4"/>
  <c r="E16" i="1"/>
  <c r="E16" i="5"/>
  <c r="H18" i="5" l="1"/>
  <c r="I18" i="5" s="1"/>
  <c r="I18" i="2" s="1"/>
  <c r="E16" i="2"/>
  <c r="G17" i="5"/>
  <c r="G17" i="2" s="1"/>
  <c r="F17" i="2"/>
  <c r="H17" i="4"/>
  <c r="I17" i="4" s="1"/>
  <c r="H17" i="1"/>
  <c r="I17" i="1" s="1"/>
  <c r="F16" i="4"/>
  <c r="G16" i="4" s="1"/>
  <c r="F16" i="1"/>
  <c r="G16" i="1" s="1"/>
  <c r="F16" i="5"/>
  <c r="D15" i="2"/>
  <c r="C15" i="2"/>
  <c r="B15" i="2"/>
  <c r="E15" i="4"/>
  <c r="E15" i="1"/>
  <c r="E15" i="5"/>
  <c r="H18" i="2" l="1"/>
  <c r="E15" i="2"/>
  <c r="G16" i="5"/>
  <c r="G16" i="2" s="1"/>
  <c r="F16" i="2"/>
  <c r="H17" i="5"/>
  <c r="H16" i="4"/>
  <c r="I16" i="4" s="1"/>
  <c r="H16" i="1"/>
  <c r="I16" i="1" s="1"/>
  <c r="F15" i="4"/>
  <c r="G15" i="4" s="1"/>
  <c r="F15" i="1"/>
  <c r="G15" i="1" s="1"/>
  <c r="F15" i="5"/>
  <c r="D14" i="2"/>
  <c r="C14" i="2"/>
  <c r="B14" i="2"/>
  <c r="E14" i="4"/>
  <c r="E14" i="1"/>
  <c r="E14" i="5"/>
  <c r="H16" i="5" l="1"/>
  <c r="H16" i="2" s="1"/>
  <c r="I17" i="5"/>
  <c r="I17" i="2" s="1"/>
  <c r="H17" i="2"/>
  <c r="E14" i="2"/>
  <c r="G15" i="5"/>
  <c r="G15" i="2" s="1"/>
  <c r="F15" i="2"/>
  <c r="H15" i="4"/>
  <c r="I15" i="4" s="1"/>
  <c r="H15" i="1"/>
  <c r="I15" i="1" s="1"/>
  <c r="F14" i="4"/>
  <c r="F14" i="1"/>
  <c r="G14" i="1" s="1"/>
  <c r="F14" i="5"/>
  <c r="G14" i="5" s="1"/>
  <c r="E13" i="5"/>
  <c r="I16" i="5" l="1"/>
  <c r="I16" i="2" s="1"/>
  <c r="H15" i="5"/>
  <c r="G14" i="4"/>
  <c r="G14" i="2" s="1"/>
  <c r="F14" i="2"/>
  <c r="H14" i="1"/>
  <c r="I14" i="1" s="1"/>
  <c r="H14" i="5"/>
  <c r="I14" i="5" s="1"/>
  <c r="D13" i="2"/>
  <c r="C13" i="2"/>
  <c r="B13" i="2"/>
  <c r="E13" i="4"/>
  <c r="E13" i="1"/>
  <c r="E13" i="2" l="1"/>
  <c r="H14" i="4"/>
  <c r="H14" i="2" s="1"/>
  <c r="I15" i="5"/>
  <c r="I15" i="2" s="1"/>
  <c r="H15" i="2"/>
  <c r="F13" i="4"/>
  <c r="G13" i="4" s="1"/>
  <c r="F13" i="1"/>
  <c r="G13" i="1" s="1"/>
  <c r="F13" i="5"/>
  <c r="D12" i="2"/>
  <c r="C12" i="2"/>
  <c r="B12" i="2"/>
  <c r="E12" i="4"/>
  <c r="E12" i="1"/>
  <c r="E12" i="5"/>
  <c r="I14" i="4" l="1"/>
  <c r="I14" i="2" s="1"/>
  <c r="E12" i="2"/>
  <c r="G13" i="5"/>
  <c r="G13" i="2" s="1"/>
  <c r="F13" i="2"/>
  <c r="H13" i="4"/>
  <c r="I13" i="4" s="1"/>
  <c r="H13" i="1"/>
  <c r="I13" i="1" s="1"/>
  <c r="F12" i="4"/>
  <c r="F12" i="1"/>
  <c r="G12" i="1" s="1"/>
  <c r="F12" i="5"/>
  <c r="G12" i="5" s="1"/>
  <c r="D11" i="2"/>
  <c r="C11" i="2"/>
  <c r="B11" i="2"/>
  <c r="E11" i="5"/>
  <c r="F11" i="5" s="1"/>
  <c r="G11" i="5" s="1"/>
  <c r="E11" i="4"/>
  <c r="F11" i="4" s="1"/>
  <c r="E11" i="1"/>
  <c r="E11" i="2" l="1"/>
  <c r="G12" i="4"/>
  <c r="G12" i="2" s="1"/>
  <c r="F12" i="2"/>
  <c r="H13" i="5"/>
  <c r="H12" i="1"/>
  <c r="I12" i="1" s="1"/>
  <c r="H12" i="5"/>
  <c r="I12" i="5" s="1"/>
  <c r="G11" i="4"/>
  <c r="F11" i="1"/>
  <c r="G11" i="1" s="1"/>
  <c r="H11" i="5"/>
  <c r="I11" i="5" s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D10" i="2"/>
  <c r="C10" i="2"/>
  <c r="B10" i="2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E10" i="4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E10" i="1"/>
  <c r="F10" i="1" s="1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E10" i="5"/>
  <c r="G11" i="2" l="1"/>
  <c r="F11" i="2"/>
  <c r="H12" i="4"/>
  <c r="H12" i="2" s="1"/>
  <c r="I13" i="5"/>
  <c r="I13" i="2" s="1"/>
  <c r="H13" i="2"/>
  <c r="H11" i="4"/>
  <c r="H11" i="1"/>
  <c r="I11" i="1" s="1"/>
  <c r="E10" i="2"/>
  <c r="F10" i="4"/>
  <c r="G10" i="4" s="1"/>
  <c r="G10" i="1"/>
  <c r="F10" i="5"/>
  <c r="D9" i="2"/>
  <c r="C9" i="2"/>
  <c r="B9" i="2"/>
  <c r="E9" i="5"/>
  <c r="F9" i="5" s="1"/>
  <c r="E9" i="1"/>
  <c r="E9" i="4"/>
  <c r="F9" i="4" s="1"/>
  <c r="I12" i="4" l="1"/>
  <c r="I12" i="2" s="1"/>
  <c r="E9" i="2"/>
  <c r="I11" i="4"/>
  <c r="I11" i="2" s="1"/>
  <c r="H11" i="2"/>
  <c r="G10" i="5"/>
  <c r="G10" i="2" s="1"/>
  <c r="F10" i="2"/>
  <c r="H10" i="4"/>
  <c r="I10" i="4" s="1"/>
  <c r="H10" i="1"/>
  <c r="I10" i="1" s="1"/>
  <c r="G9" i="4"/>
  <c r="F9" i="1"/>
  <c r="G9" i="5"/>
  <c r="D8" i="2"/>
  <c r="C8" i="2"/>
  <c r="B8" i="2"/>
  <c r="E8" i="4"/>
  <c r="E8" i="5"/>
  <c r="H10" i="5" l="1"/>
  <c r="G9" i="1"/>
  <c r="G9" i="2" s="1"/>
  <c r="F9" i="2"/>
  <c r="H9" i="4"/>
  <c r="I9" i="4" s="1"/>
  <c r="H9" i="5"/>
  <c r="I9" i="5" s="1"/>
  <c r="D62" i="5"/>
  <c r="C62" i="5"/>
  <c r="B62" i="5"/>
  <c r="D62" i="1"/>
  <c r="C62" i="1"/>
  <c r="B62" i="1"/>
  <c r="E8" i="1"/>
  <c r="E8" i="2" s="1"/>
  <c r="I10" i="5" l="1"/>
  <c r="I10" i="2" s="1"/>
  <c r="H10" i="2"/>
  <c r="H9" i="1"/>
  <c r="E62" i="5"/>
  <c r="F8" i="5"/>
  <c r="F62" i="5" s="1"/>
  <c r="E62" i="1"/>
  <c r="F8" i="1"/>
  <c r="F62" i="1" l="1"/>
  <c r="I9" i="1"/>
  <c r="I9" i="2" s="1"/>
  <c r="H9" i="2"/>
  <c r="G8" i="1"/>
  <c r="G8" i="5"/>
  <c r="H8" i="5" s="1"/>
  <c r="H62" i="5" s="1"/>
  <c r="G62" i="5" l="1"/>
  <c r="H8" i="1"/>
  <c r="I8" i="1" s="1"/>
  <c r="G62" i="1"/>
  <c r="I8" i="5"/>
  <c r="I62" i="5" s="1"/>
  <c r="I62" i="1" l="1"/>
  <c r="H62" i="1"/>
  <c r="D62" i="4"/>
  <c r="C62" i="4"/>
  <c r="B62" i="4"/>
  <c r="F8" i="4"/>
  <c r="F8" i="2" s="1"/>
  <c r="G8" i="4" l="1"/>
  <c r="G8" i="2" s="1"/>
  <c r="E62" i="4"/>
  <c r="F62" i="4" l="1"/>
  <c r="G62" i="4"/>
  <c r="H8" i="4"/>
  <c r="H8" i="2" s="1"/>
  <c r="H62" i="4" l="1"/>
  <c r="I8" i="4"/>
  <c r="I62" i="4" l="1"/>
  <c r="I8" i="2"/>
  <c r="D62" i="2"/>
  <c r="C62" i="2"/>
  <c r="B62" i="2"/>
  <c r="E62" i="2" l="1"/>
  <c r="F62" i="2" l="1"/>
  <c r="G62" i="2" l="1"/>
  <c r="I62" i="2" l="1"/>
  <c r="H62" i="2"/>
</calcChain>
</file>

<file path=xl/sharedStrings.xml><?xml version="1.0" encoding="utf-8"?>
<sst xmlns="http://schemas.openxmlformats.org/spreadsheetml/2006/main" count="72" uniqueCount="23">
  <si>
    <t>Wagers</t>
  </si>
  <si>
    <t>Paids</t>
  </si>
  <si>
    <t>Net Profit</t>
  </si>
  <si>
    <t>Admin Share</t>
  </si>
  <si>
    <t>WEST VIRGINIA LOTTERY</t>
  </si>
  <si>
    <t>WEEKLY IGAMING REVENUE SUMMARY</t>
  </si>
  <si>
    <t>Week Ending</t>
  </si>
  <si>
    <t>HOLLYWOOD CASINO AT CHARLES TOWN IGAMING</t>
  </si>
  <si>
    <t>GREENBRIER HISTORIC RESORT IGAMING</t>
  </si>
  <si>
    <t>MOUNTAINEER CASINO IGAMING</t>
  </si>
  <si>
    <t>FISCAL YEAR 2022</t>
  </si>
  <si>
    <t>FY2021</t>
  </si>
  <si>
    <t>7/3/2021 *</t>
  </si>
  <si>
    <t>*  Represents 3 days to start the fiscal year.</t>
  </si>
  <si>
    <t>Revenue</t>
  </si>
  <si>
    <t>Privilege Tax
(15%) **</t>
  </si>
  <si>
    <t>Pension ***</t>
  </si>
  <si>
    <t>State Share ***</t>
  </si>
  <si>
    <t>** Based on Total Taxable Revenue</t>
  </si>
  <si>
    <t>*** Based on Net Profit</t>
  </si>
  <si>
    <t>6/30/2022 ****</t>
  </si>
  <si>
    <t>****  Represents 5 days to end the fiscal year.</t>
  </si>
  <si>
    <t>FISCAL YEAR ENDING JUNE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</si>
</sst>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7" fillId="0" borderId="0"/>
  </cellStyleXfs>
  <cellXfs count="39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Font="1"/>
    <xf numFmtId="14" fontId="6" fillId="0" borderId="0" xfId="0" applyNumberFormat="1" applyFont="1" applyAlignment="1">
      <alignment horizontal="left"/>
    </xf>
    <xf numFmtId="44" fontId="6" fillId="0" borderId="0" xfId="1" applyFont="1"/>
    <xf numFmtId="43" fontId="6" fillId="0" borderId="0" xfId="1" applyNumberFormat="1" applyFont="1"/>
    <xf numFmtId="44" fontId="6" fillId="0" borderId="2" xfId="1" applyFont="1" applyBorder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0" fillId="0" borderId="0" xfId="0" applyFont="1"/>
    <xf numFmtId="0" fontId="10" fillId="0" borderId="0" xfId="0" applyFont="1" applyAlignment="1">
      <alignment horizontal="center"/>
    </xf>
    <xf numFmtId="14" fontId="5" fillId="0" borderId="0" xfId="0" applyNumberFormat="1" applyFont="1" applyAlignment="1">
      <alignment horizontal="left"/>
    </xf>
    <xf numFmtId="0" fontId="11" fillId="0" borderId="0" xfId="2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left"/>
    </xf>
    <xf numFmtId="44" fontId="4" fillId="0" borderId="0" xfId="1" applyFont="1"/>
    <xf numFmtId="44" fontId="4" fillId="0" borderId="0" xfId="0" applyNumberFormat="1" applyFont="1"/>
    <xf numFmtId="44" fontId="4" fillId="0" borderId="2" xfId="1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44" fontId="4" fillId="0" borderId="0" xfId="1" applyFont="1" applyBorder="1" applyAlignment="1">
      <alignment horizontal="center" wrapText="1"/>
    </xf>
    <xf numFmtId="44" fontId="4" fillId="0" borderId="0" xfId="1" applyFont="1" applyBorder="1" applyAlignment="1">
      <alignment horizontal="center"/>
    </xf>
    <xf numFmtId="44" fontId="4" fillId="0" borderId="0" xfId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4" fontId="3" fillId="0" borderId="0" xfId="0" applyNumberFormat="1" applyFont="1" applyAlignment="1">
      <alignment horizontal="left"/>
    </xf>
    <xf numFmtId="0" fontId="0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4" fontId="1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tabSelected="1" zoomScaleNormal="100" workbookViewId="0">
      <pane ySplit="7" topLeftCell="A33" activePane="bottomLeft" state="frozen"/>
      <selection pane="bottomLeft" activeCell="A62" sqref="A62"/>
    </sheetView>
  </sheetViews>
  <sheetFormatPr defaultColWidth="10.7109375" defaultRowHeight="15" customHeight="1" x14ac:dyDescent="0.25"/>
  <cols>
    <col min="1" max="1" width="13.7109375" style="4" customWidth="1"/>
    <col min="2" max="2" width="19.5703125" style="1" customWidth="1"/>
    <col min="3" max="3" width="18" style="1" bestFit="1" customWidth="1"/>
    <col min="4" max="5" width="15.7109375" style="1" customWidth="1"/>
    <col min="6" max="6" width="14.7109375" style="1" customWidth="1"/>
    <col min="7" max="7" width="15.28515625" style="1" bestFit="1" customWidth="1"/>
    <col min="8" max="8" width="14.7109375" style="1" customWidth="1"/>
    <col min="9" max="9" width="15" style="1" customWidth="1"/>
    <col min="10" max="16384" width="10.7109375" style="1"/>
  </cols>
  <sheetData>
    <row r="1" spans="1:31" ht="18.75" x14ac:dyDescent="0.3">
      <c r="A1" s="35" t="s">
        <v>4</v>
      </c>
      <c r="B1" s="35"/>
      <c r="C1" s="35"/>
      <c r="D1" s="35"/>
      <c r="E1" s="35"/>
      <c r="F1" s="35"/>
      <c r="G1" s="35"/>
      <c r="H1" s="35"/>
      <c r="I1" s="35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11" customFormat="1" ht="15" customHeight="1" x14ac:dyDescent="0.25">
      <c r="A2" s="36" t="s">
        <v>5</v>
      </c>
      <c r="B2" s="36"/>
      <c r="C2" s="36"/>
      <c r="D2" s="36"/>
      <c r="E2" s="36"/>
      <c r="F2" s="36"/>
      <c r="G2" s="36"/>
      <c r="H2" s="36"/>
      <c r="I2" s="36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spans="1:31" s="11" customFormat="1" ht="15" customHeight="1" x14ac:dyDescent="0.25">
      <c r="A3" s="36" t="s">
        <v>22</v>
      </c>
      <c r="B3" s="36"/>
      <c r="C3" s="36"/>
      <c r="D3" s="36"/>
      <c r="E3" s="36"/>
      <c r="F3" s="36"/>
      <c r="G3" s="36"/>
      <c r="H3" s="36"/>
      <c r="I3" s="36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1" s="11" customFormat="1" ht="15" customHeight="1" x14ac:dyDescent="0.25">
      <c r="A4" s="36" t="s">
        <v>10</v>
      </c>
      <c r="B4" s="36"/>
      <c r="C4" s="36"/>
      <c r="D4" s="36"/>
      <c r="E4" s="36"/>
      <c r="F4" s="36"/>
      <c r="G4" s="36"/>
      <c r="H4" s="36"/>
      <c r="I4" s="36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1:31" s="11" customFormat="1" ht="15" customHeight="1" x14ac:dyDescent="0.25">
      <c r="A5" s="12"/>
      <c r="B5" s="12"/>
      <c r="C5" s="12"/>
      <c r="D5" s="12"/>
      <c r="E5" s="12"/>
      <c r="F5" s="12"/>
      <c r="G5" s="12"/>
      <c r="H5" s="12"/>
      <c r="I5" s="12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</row>
    <row r="6" spans="1:31" ht="15" customHeight="1" x14ac:dyDescent="0.25">
      <c r="A6" s="2"/>
      <c r="B6" s="2"/>
      <c r="C6" s="2"/>
      <c r="D6" s="2"/>
      <c r="E6" s="2"/>
      <c r="F6" s="2"/>
      <c r="G6" s="2"/>
      <c r="H6" s="2"/>
    </row>
    <row r="7" spans="1:31" s="3" customFormat="1" ht="30" x14ac:dyDescent="0.25">
      <c r="A7" s="31"/>
      <c r="B7" s="21" t="s">
        <v>0</v>
      </c>
      <c r="C7" s="22" t="s">
        <v>1</v>
      </c>
      <c r="D7" s="32" t="s">
        <v>14</v>
      </c>
      <c r="E7" s="32" t="s">
        <v>15</v>
      </c>
      <c r="F7" s="21" t="s">
        <v>3</v>
      </c>
      <c r="G7" s="21" t="s">
        <v>2</v>
      </c>
      <c r="H7" s="33" t="s">
        <v>16</v>
      </c>
      <c r="I7" s="32" t="s">
        <v>17</v>
      </c>
    </row>
    <row r="8" spans="1:31" ht="15" customHeight="1" x14ac:dyDescent="0.25">
      <c r="A8" s="13" t="s">
        <v>12</v>
      </c>
      <c r="B8" s="5">
        <f>Mountaineer!B8+'Charles Town'!B8+Greenbrier!B8</f>
        <v>15171359.129999999</v>
      </c>
      <c r="C8" s="5">
        <f>Mountaineer!C8+'Charles Town'!C8+Greenbrier!C8</f>
        <v>14627613.440000001</v>
      </c>
      <c r="D8" s="5">
        <f>Mountaineer!D8+'Charles Town'!D8+Greenbrier!D8</f>
        <v>543745.68999999983</v>
      </c>
      <c r="E8" s="5">
        <f>Mountaineer!E8+'Charles Town'!E8+Greenbrier!E8</f>
        <v>81561.850000000006</v>
      </c>
      <c r="F8" s="5">
        <f>Mountaineer!F8+'Charles Town'!F8+Greenbrier!F8</f>
        <v>12234.279999999999</v>
      </c>
      <c r="G8" s="5">
        <f>Mountaineer!G8+'Charles Town'!G8+Greenbrier!G8</f>
        <v>69327.569999999992</v>
      </c>
      <c r="H8" s="5">
        <f>Mountaineer!H8+'Charles Town'!H8+Greenbrier!H8</f>
        <v>693.28</v>
      </c>
      <c r="I8" s="5">
        <f>Mountaineer!I8+'Charles Town'!I8+Greenbrier!I8</f>
        <v>68634.289999999994</v>
      </c>
    </row>
    <row r="9" spans="1:31" ht="15" customHeight="1" x14ac:dyDescent="0.25">
      <c r="A9" s="30">
        <v>44387</v>
      </c>
      <c r="B9" s="5">
        <f>Mountaineer!B9+'Charles Town'!B9+Greenbrier!B9</f>
        <v>32416472.920000002</v>
      </c>
      <c r="C9" s="5">
        <f>Mountaineer!C9+'Charles Town'!C9+Greenbrier!C9</f>
        <v>31209474.250000004</v>
      </c>
      <c r="D9" s="5">
        <f>Mountaineer!D9+'Charles Town'!D9+Greenbrier!D9</f>
        <v>1206998.6699999962</v>
      </c>
      <c r="E9" s="5">
        <f>Mountaineer!E9+'Charles Town'!E9+Greenbrier!E9</f>
        <v>181049.81</v>
      </c>
      <c r="F9" s="5">
        <f>Mountaineer!F9+'Charles Town'!F9+Greenbrier!F9</f>
        <v>27157.47</v>
      </c>
      <c r="G9" s="5">
        <f>Mountaineer!G9+'Charles Town'!G9+Greenbrier!G9</f>
        <v>153892.34</v>
      </c>
      <c r="H9" s="5">
        <f>Mountaineer!H9+'Charles Town'!H9+Greenbrier!H9</f>
        <v>1538.92</v>
      </c>
      <c r="I9" s="5">
        <f>Mountaineer!I9+'Charles Town'!I9+Greenbrier!I9</f>
        <v>152353.42000000001</v>
      </c>
    </row>
    <row r="10" spans="1:31" ht="15" customHeight="1" x14ac:dyDescent="0.25">
      <c r="A10" s="30">
        <f t="shared" ref="A10:A15" si="0">A9+7</f>
        <v>44394</v>
      </c>
      <c r="B10" s="5">
        <f>Mountaineer!B10+'Charles Town'!B10+Greenbrier!B10</f>
        <v>39582536.230000004</v>
      </c>
      <c r="C10" s="5">
        <f>Mountaineer!C10+'Charles Town'!C10+Greenbrier!C10</f>
        <v>38418929.640000001</v>
      </c>
      <c r="D10" s="5">
        <f>Mountaineer!D10+'Charles Town'!D10+Greenbrier!D10</f>
        <v>1163606.5899999985</v>
      </c>
      <c r="E10" s="5">
        <f>Mountaineer!E10+'Charles Town'!E10+Greenbrier!E10</f>
        <v>174540.99</v>
      </c>
      <c r="F10" s="5">
        <f>Mountaineer!F10+'Charles Town'!F10+Greenbrier!F10</f>
        <v>26181.16</v>
      </c>
      <c r="G10" s="5">
        <f>Mountaineer!G10+'Charles Town'!G10+Greenbrier!G10</f>
        <v>148359.83000000002</v>
      </c>
      <c r="H10" s="5">
        <f>Mountaineer!H10+'Charles Town'!H10+Greenbrier!H10</f>
        <v>1483.5900000000001</v>
      </c>
      <c r="I10" s="5">
        <f>Mountaineer!I10+'Charles Town'!I10+Greenbrier!I10</f>
        <v>146876.24</v>
      </c>
    </row>
    <row r="11" spans="1:31" ht="15" customHeight="1" x14ac:dyDescent="0.25">
      <c r="A11" s="30">
        <f t="shared" si="0"/>
        <v>44401</v>
      </c>
      <c r="B11" s="5">
        <f>Mountaineer!B11+'Charles Town'!B11+Greenbrier!B11</f>
        <v>31744588.810000002</v>
      </c>
      <c r="C11" s="5">
        <f>Mountaineer!C11+'Charles Town'!C11+Greenbrier!C11</f>
        <v>30464201.149999999</v>
      </c>
      <c r="D11" s="5">
        <f>Mountaineer!D11+'Charles Town'!D11+Greenbrier!D11</f>
        <v>1280387.6600000025</v>
      </c>
      <c r="E11" s="5">
        <f>Mountaineer!E11+'Charles Town'!E11+Greenbrier!E11</f>
        <v>192058.14</v>
      </c>
      <c r="F11" s="5">
        <f>Mountaineer!F11+'Charles Town'!F11+Greenbrier!F11</f>
        <v>28808.720000000001</v>
      </c>
      <c r="G11" s="5">
        <f>Mountaineer!G11+'Charles Town'!G11+Greenbrier!G11</f>
        <v>163249.41999999998</v>
      </c>
      <c r="H11" s="5">
        <f>Mountaineer!H11+'Charles Town'!H11+Greenbrier!H11</f>
        <v>1632.49</v>
      </c>
      <c r="I11" s="5">
        <f>Mountaineer!I11+'Charles Town'!I11+Greenbrier!I11</f>
        <v>161616.93</v>
      </c>
    </row>
    <row r="12" spans="1:31" ht="15" customHeight="1" x14ac:dyDescent="0.25">
      <c r="A12" s="30">
        <f t="shared" si="0"/>
        <v>44408</v>
      </c>
      <c r="B12" s="5">
        <f>Mountaineer!B12+'Charles Town'!B12+Greenbrier!B12</f>
        <v>32024259.149999999</v>
      </c>
      <c r="C12" s="5">
        <f>Mountaineer!C12+'Charles Town'!C12+Greenbrier!C12</f>
        <v>30923556.5</v>
      </c>
      <c r="D12" s="5">
        <f>Mountaineer!D12+'Charles Town'!D12+Greenbrier!D12</f>
        <v>1100702.6500000013</v>
      </c>
      <c r="E12" s="5">
        <f>Mountaineer!E12+'Charles Town'!E12+Greenbrier!E12</f>
        <v>165105.39000000001</v>
      </c>
      <c r="F12" s="5">
        <f>Mountaineer!F12+'Charles Town'!F12+Greenbrier!F12</f>
        <v>24765.82</v>
      </c>
      <c r="G12" s="5">
        <f>Mountaineer!G12+'Charles Town'!G12+Greenbrier!G12</f>
        <v>140339.57</v>
      </c>
      <c r="H12" s="5">
        <f>Mountaineer!H12+'Charles Town'!H12+Greenbrier!H12</f>
        <v>1403.3899999999999</v>
      </c>
      <c r="I12" s="5">
        <f>Mountaineer!I12+'Charles Town'!I12+Greenbrier!I12</f>
        <v>138936.18</v>
      </c>
    </row>
    <row r="13" spans="1:31" ht="15" customHeight="1" x14ac:dyDescent="0.25">
      <c r="A13" s="30">
        <f t="shared" si="0"/>
        <v>44415</v>
      </c>
      <c r="B13" s="5">
        <f>Mountaineer!B13+'Charles Town'!B13+Greenbrier!B13</f>
        <v>34820401.769999996</v>
      </c>
      <c r="C13" s="5">
        <f>Mountaineer!C13+'Charles Town'!C13+Greenbrier!C13</f>
        <v>33706915.859999999</v>
      </c>
      <c r="D13" s="5">
        <f>Mountaineer!D13+'Charles Town'!D13+Greenbrier!D13</f>
        <v>1113485.9099999997</v>
      </c>
      <c r="E13" s="5">
        <f>Mountaineer!E13+'Charles Town'!E13+Greenbrier!E13</f>
        <v>167022.89000000001</v>
      </c>
      <c r="F13" s="5">
        <f>Mountaineer!F13+'Charles Town'!F13+Greenbrier!F13</f>
        <v>25053.440000000002</v>
      </c>
      <c r="G13" s="5">
        <f>Mountaineer!G13+'Charles Town'!G13+Greenbrier!G13</f>
        <v>141969.45000000001</v>
      </c>
      <c r="H13" s="5">
        <f>Mountaineer!H13+'Charles Town'!H13+Greenbrier!H13</f>
        <v>1419.7</v>
      </c>
      <c r="I13" s="5">
        <f>Mountaineer!I13+'Charles Town'!I13+Greenbrier!I13</f>
        <v>140549.75</v>
      </c>
    </row>
    <row r="14" spans="1:31" ht="15" customHeight="1" x14ac:dyDescent="0.25">
      <c r="A14" s="30">
        <f t="shared" si="0"/>
        <v>44422</v>
      </c>
      <c r="B14" s="5">
        <f>Mountaineer!B14+'Charles Town'!B14+Greenbrier!B14</f>
        <v>34811570.920000002</v>
      </c>
      <c r="C14" s="5">
        <f>Mountaineer!C14+'Charles Town'!C14+Greenbrier!C14</f>
        <v>33652672.259999998</v>
      </c>
      <c r="D14" s="5">
        <f>Mountaineer!D14+'Charles Town'!D14+Greenbrier!D14</f>
        <v>1158898.6599999992</v>
      </c>
      <c r="E14" s="5">
        <f>Mountaineer!E14+'Charles Town'!E14+Greenbrier!E14</f>
        <v>173834.8</v>
      </c>
      <c r="F14" s="5">
        <f>Mountaineer!F14+'Charles Town'!F14+Greenbrier!F14</f>
        <v>26075.23</v>
      </c>
      <c r="G14" s="5">
        <f>Mountaineer!G14+'Charles Town'!G14+Greenbrier!G14</f>
        <v>147759.57</v>
      </c>
      <c r="H14" s="5">
        <f>Mountaineer!H14+'Charles Town'!H14+Greenbrier!H14</f>
        <v>1477.6</v>
      </c>
      <c r="I14" s="5">
        <f>Mountaineer!I14+'Charles Town'!I14+Greenbrier!I14</f>
        <v>146281.97</v>
      </c>
    </row>
    <row r="15" spans="1:31" ht="15" customHeight="1" x14ac:dyDescent="0.25">
      <c r="A15" s="30">
        <f t="shared" si="0"/>
        <v>44429</v>
      </c>
      <c r="B15" s="5">
        <f>Mountaineer!B15+'Charles Town'!B15+Greenbrier!B15</f>
        <v>37489070.25</v>
      </c>
      <c r="C15" s="5">
        <f>Mountaineer!C15+'Charles Town'!C15+Greenbrier!C15</f>
        <v>36321004.560000002</v>
      </c>
      <c r="D15" s="5">
        <f>Mountaineer!D15+'Charles Town'!D15+Greenbrier!D15</f>
        <v>1168065.6900000004</v>
      </c>
      <c r="E15" s="5">
        <f>Mountaineer!E15+'Charles Town'!E15+Greenbrier!E15</f>
        <v>175209.85</v>
      </c>
      <c r="F15" s="5">
        <f>Mountaineer!F15+'Charles Town'!F15+Greenbrier!F15</f>
        <v>26281.48</v>
      </c>
      <c r="G15" s="5">
        <f>Mountaineer!G15+'Charles Town'!G15+Greenbrier!G15</f>
        <v>148928.37</v>
      </c>
      <c r="H15" s="5">
        <f>Mountaineer!H15+'Charles Town'!H15+Greenbrier!H15</f>
        <v>1489.28</v>
      </c>
      <c r="I15" s="5">
        <f>Mountaineer!I15+'Charles Town'!I15+Greenbrier!I15</f>
        <v>147439.09</v>
      </c>
    </row>
    <row r="16" spans="1:31" ht="15" customHeight="1" x14ac:dyDescent="0.25">
      <c r="A16" s="30">
        <f t="shared" ref="A16:A59" si="1">A15+7</f>
        <v>44436</v>
      </c>
      <c r="B16" s="5">
        <f>Mountaineer!B16+'Charles Town'!B16+Greenbrier!B16</f>
        <v>34750069.68</v>
      </c>
      <c r="C16" s="5">
        <f>Mountaineer!C16+'Charles Town'!C16+Greenbrier!C16</f>
        <v>33719040.129999995</v>
      </c>
      <c r="D16" s="5">
        <f>Mountaineer!D16+'Charles Town'!D16+Greenbrier!D16</f>
        <v>1031029.5499999993</v>
      </c>
      <c r="E16" s="5">
        <f>Mountaineer!E16+'Charles Town'!E16+Greenbrier!E16</f>
        <v>154654.43</v>
      </c>
      <c r="F16" s="5">
        <f>Mountaineer!F16+'Charles Town'!F16+Greenbrier!F16</f>
        <v>23198.16</v>
      </c>
      <c r="G16" s="5">
        <f>Mountaineer!G16+'Charles Town'!G16+Greenbrier!G16</f>
        <v>131456.26999999999</v>
      </c>
      <c r="H16" s="5">
        <f>Mountaineer!H16+'Charles Town'!H16+Greenbrier!H16</f>
        <v>1314.56</v>
      </c>
      <c r="I16" s="5">
        <f>Mountaineer!I16+'Charles Town'!I16+Greenbrier!I16</f>
        <v>130141.70999999999</v>
      </c>
    </row>
    <row r="17" spans="1:9" ht="15" customHeight="1" x14ac:dyDescent="0.25">
      <c r="A17" s="30">
        <f t="shared" si="1"/>
        <v>44443</v>
      </c>
      <c r="B17" s="5">
        <f>Mountaineer!B17+'Charles Town'!B17+Greenbrier!B17</f>
        <v>39180988.729999997</v>
      </c>
      <c r="C17" s="5">
        <f>Mountaineer!C17+'Charles Town'!C17+Greenbrier!C17</f>
        <v>37867307.350000001</v>
      </c>
      <c r="D17" s="5">
        <f>Mountaineer!D17+'Charles Town'!D17+Greenbrier!D17</f>
        <v>1313681.3799999985</v>
      </c>
      <c r="E17" s="5">
        <f>Mountaineer!E17+'Charles Town'!E17+Greenbrier!E17</f>
        <v>197052.21000000002</v>
      </c>
      <c r="F17" s="5">
        <f>Mountaineer!F17+'Charles Town'!F17+Greenbrier!F17</f>
        <v>29557.83</v>
      </c>
      <c r="G17" s="5">
        <f>Mountaineer!G17+'Charles Town'!G17+Greenbrier!G17</f>
        <v>167494.38</v>
      </c>
      <c r="H17" s="5">
        <f>Mountaineer!H17+'Charles Town'!H17+Greenbrier!H17</f>
        <v>1674.94</v>
      </c>
      <c r="I17" s="5">
        <f>Mountaineer!I17+'Charles Town'!I17+Greenbrier!I17</f>
        <v>165819.44</v>
      </c>
    </row>
    <row r="18" spans="1:9" ht="15" customHeight="1" x14ac:dyDescent="0.25">
      <c r="A18" s="30">
        <f t="shared" si="1"/>
        <v>44450</v>
      </c>
      <c r="B18" s="5">
        <f>Mountaineer!B18+'Charles Town'!B18+Greenbrier!B18</f>
        <v>41523362.43</v>
      </c>
      <c r="C18" s="5">
        <f>Mountaineer!C18+'Charles Town'!C18+Greenbrier!C18</f>
        <v>39804752.039999999</v>
      </c>
      <c r="D18" s="5">
        <f>Mountaineer!D18+'Charles Town'!D18+Greenbrier!D18</f>
        <v>1718610.3899999992</v>
      </c>
      <c r="E18" s="5">
        <f>Mountaineer!E18+'Charles Town'!E18+Greenbrier!E18</f>
        <v>257791.56</v>
      </c>
      <c r="F18" s="5">
        <f>Mountaineer!F18+'Charles Town'!F18+Greenbrier!F18</f>
        <v>38668.74</v>
      </c>
      <c r="G18" s="5">
        <f>Mountaineer!G18+'Charles Town'!G18+Greenbrier!G18</f>
        <v>219122.82</v>
      </c>
      <c r="H18" s="5">
        <f>Mountaineer!H18+'Charles Town'!H18+Greenbrier!H18</f>
        <v>2191.2200000000003</v>
      </c>
      <c r="I18" s="5">
        <f>Mountaineer!I18+'Charles Town'!I18+Greenbrier!I18</f>
        <v>216931.60000000003</v>
      </c>
    </row>
    <row r="19" spans="1:9" ht="15" customHeight="1" x14ac:dyDescent="0.25">
      <c r="A19" s="30">
        <f t="shared" si="1"/>
        <v>44457</v>
      </c>
      <c r="B19" s="5">
        <f>Mountaineer!B19+'Charles Town'!B19+Greenbrier!B19</f>
        <v>49655774.909999996</v>
      </c>
      <c r="C19" s="5">
        <f>Mountaineer!C19+'Charles Town'!C19+Greenbrier!C19</f>
        <v>48891902.340000004</v>
      </c>
      <c r="D19" s="5">
        <f>Mountaineer!D19+'Charles Town'!D19+Greenbrier!D19</f>
        <v>763872.57000000123</v>
      </c>
      <c r="E19" s="5">
        <f>Mountaineer!E19+'Charles Town'!E19+Greenbrier!E19</f>
        <v>114580.87999999999</v>
      </c>
      <c r="F19" s="5">
        <f>Mountaineer!F19+'Charles Town'!F19+Greenbrier!F19</f>
        <v>17187.14</v>
      </c>
      <c r="G19" s="5">
        <f>Mountaineer!G19+'Charles Town'!G19+Greenbrier!G19</f>
        <v>97393.74</v>
      </c>
      <c r="H19" s="5">
        <f>Mountaineer!H19+'Charles Town'!H19+Greenbrier!H19</f>
        <v>973.93999999999994</v>
      </c>
      <c r="I19" s="5">
        <f>Mountaineer!I19+'Charles Town'!I19+Greenbrier!I19</f>
        <v>96419.8</v>
      </c>
    </row>
    <row r="20" spans="1:9" ht="15" customHeight="1" x14ac:dyDescent="0.25">
      <c r="A20" s="30">
        <f t="shared" si="1"/>
        <v>44464</v>
      </c>
      <c r="B20" s="5">
        <f>Mountaineer!B20+'Charles Town'!B20+Greenbrier!B20</f>
        <v>48887914.509999998</v>
      </c>
      <c r="C20" s="5">
        <f>Mountaineer!C20+'Charles Town'!C20+Greenbrier!C20</f>
        <v>47991547.700000003</v>
      </c>
      <c r="D20" s="5">
        <f>Mountaineer!D20+'Charles Town'!D20+Greenbrier!D20</f>
        <v>896366.81000000099</v>
      </c>
      <c r="E20" s="5">
        <f>Mountaineer!E20+'Charles Town'!E20+Greenbrier!E20</f>
        <v>134455.03</v>
      </c>
      <c r="F20" s="5">
        <f>Mountaineer!F20+'Charles Town'!F20+Greenbrier!F20</f>
        <v>20168.25</v>
      </c>
      <c r="G20" s="5">
        <f>Mountaineer!G20+'Charles Town'!G20+Greenbrier!G20</f>
        <v>114286.78</v>
      </c>
      <c r="H20" s="5">
        <f>Mountaineer!H20+'Charles Town'!H20+Greenbrier!H20</f>
        <v>1142.8600000000001</v>
      </c>
      <c r="I20" s="5">
        <f>Mountaineer!I20+'Charles Town'!I20+Greenbrier!I20</f>
        <v>113143.91999999998</v>
      </c>
    </row>
    <row r="21" spans="1:9" ht="15" customHeight="1" x14ac:dyDescent="0.25">
      <c r="A21" s="30">
        <f t="shared" si="1"/>
        <v>44471</v>
      </c>
      <c r="B21" s="5">
        <f>Mountaineer!B21+'Charles Town'!B21+Greenbrier!B21</f>
        <v>52897536.480000004</v>
      </c>
      <c r="C21" s="5">
        <f>Mountaineer!C21+'Charles Town'!C21+Greenbrier!C21</f>
        <v>51419530.280000001</v>
      </c>
      <c r="D21" s="5">
        <f>Mountaineer!D21+'Charles Town'!D21+Greenbrier!D21</f>
        <v>1478006.199999996</v>
      </c>
      <c r="E21" s="5">
        <f>Mountaineer!E21+'Charles Town'!E21+Greenbrier!E21</f>
        <v>221700.93</v>
      </c>
      <c r="F21" s="5">
        <f>Mountaineer!F21+'Charles Town'!F21+Greenbrier!F21</f>
        <v>33255.15</v>
      </c>
      <c r="G21" s="5">
        <f>Mountaineer!G21+'Charles Town'!G21+Greenbrier!G21</f>
        <v>188445.78000000003</v>
      </c>
      <c r="H21" s="5">
        <f>Mountaineer!H21+'Charles Town'!H21+Greenbrier!H21</f>
        <v>1884.46</v>
      </c>
      <c r="I21" s="5">
        <f>Mountaineer!I21+'Charles Town'!I21+Greenbrier!I21</f>
        <v>186561.32</v>
      </c>
    </row>
    <row r="22" spans="1:9" ht="15" customHeight="1" x14ac:dyDescent="0.25">
      <c r="A22" s="30">
        <f t="shared" si="1"/>
        <v>44478</v>
      </c>
      <c r="B22" s="5">
        <f>Mountaineer!B22+'Charles Town'!B22+Greenbrier!B22</f>
        <v>55666920.560000002</v>
      </c>
      <c r="C22" s="5">
        <f>Mountaineer!C22+'Charles Town'!C22+Greenbrier!C22</f>
        <v>53535230.429999992</v>
      </c>
      <c r="D22" s="5">
        <f>Mountaineer!D22+'Charles Town'!D22+Greenbrier!D22</f>
        <v>2131690.1300000018</v>
      </c>
      <c r="E22" s="5">
        <f>Mountaineer!E22+'Charles Town'!E22+Greenbrier!E22</f>
        <v>319753.52</v>
      </c>
      <c r="F22" s="5">
        <f>Mountaineer!F22+'Charles Town'!F22+Greenbrier!F22</f>
        <v>47963.03</v>
      </c>
      <c r="G22" s="5">
        <f>Mountaineer!G22+'Charles Town'!G22+Greenbrier!G22</f>
        <v>271790.49</v>
      </c>
      <c r="H22" s="5">
        <f>Mountaineer!H22+'Charles Town'!H22+Greenbrier!H22</f>
        <v>2717.8999999999996</v>
      </c>
      <c r="I22" s="5">
        <f>Mountaineer!I22+'Charles Town'!I22+Greenbrier!I22</f>
        <v>269072.58999999997</v>
      </c>
    </row>
    <row r="23" spans="1:9" ht="15" customHeight="1" x14ac:dyDescent="0.25">
      <c r="A23" s="30">
        <f t="shared" si="1"/>
        <v>44485</v>
      </c>
      <c r="B23" s="5">
        <f>Mountaineer!B23+'Charles Town'!B23+Greenbrier!B23</f>
        <v>51689732.090000004</v>
      </c>
      <c r="C23" s="5">
        <f>Mountaineer!C23+'Charles Town'!C23+Greenbrier!C23</f>
        <v>50030371</v>
      </c>
      <c r="D23" s="5">
        <f>Mountaineer!D23+'Charles Town'!D23+Greenbrier!D23</f>
        <v>1659361.0899999989</v>
      </c>
      <c r="E23" s="5">
        <f>Mountaineer!E23+'Charles Town'!E23+Greenbrier!E23</f>
        <v>248904.16</v>
      </c>
      <c r="F23" s="5">
        <f>Mountaineer!F23+'Charles Town'!F23+Greenbrier!F23</f>
        <v>37335.619999999995</v>
      </c>
      <c r="G23" s="5">
        <f>Mountaineer!G23+'Charles Town'!G23+Greenbrier!G23</f>
        <v>211568.53999999998</v>
      </c>
      <c r="H23" s="5">
        <f>Mountaineer!H23+'Charles Town'!H23+Greenbrier!H23</f>
        <v>2115.6799999999998</v>
      </c>
      <c r="I23" s="5">
        <f>Mountaineer!I23+'Charles Town'!I23+Greenbrier!I23</f>
        <v>209452.86</v>
      </c>
    </row>
    <row r="24" spans="1:9" ht="15" customHeight="1" x14ac:dyDescent="0.25">
      <c r="A24" s="30">
        <f t="shared" si="1"/>
        <v>44492</v>
      </c>
      <c r="B24" s="5">
        <f>Mountaineer!B24+'Charles Town'!B24+Greenbrier!B24</f>
        <v>44585306.380000003</v>
      </c>
      <c r="C24" s="5">
        <f>Mountaineer!C24+'Charles Town'!C24+Greenbrier!C24</f>
        <v>43199955.07</v>
      </c>
      <c r="D24" s="5">
        <f>Mountaineer!D24+'Charles Town'!D24+Greenbrier!D24</f>
        <v>1385351.3100000019</v>
      </c>
      <c r="E24" s="5">
        <f>Mountaineer!E24+'Charles Town'!E24+Greenbrier!E24</f>
        <v>207802.7</v>
      </c>
      <c r="F24" s="5">
        <f>Mountaineer!F24+'Charles Town'!F24+Greenbrier!F24</f>
        <v>31170.399999999998</v>
      </c>
      <c r="G24" s="5">
        <f>Mountaineer!G24+'Charles Town'!G24+Greenbrier!G24</f>
        <v>176632.3</v>
      </c>
      <c r="H24" s="5">
        <f>Mountaineer!H24+'Charles Town'!H24+Greenbrier!H24</f>
        <v>1766.33</v>
      </c>
      <c r="I24" s="5">
        <f>Mountaineer!I24+'Charles Town'!I24+Greenbrier!I24</f>
        <v>174865.96999999997</v>
      </c>
    </row>
    <row r="25" spans="1:9" ht="15" customHeight="1" x14ac:dyDescent="0.25">
      <c r="A25" s="30">
        <f t="shared" si="1"/>
        <v>44499</v>
      </c>
      <c r="B25" s="5">
        <f>Mountaineer!B25+'Charles Town'!B25+Greenbrier!B25</f>
        <v>45888495.18</v>
      </c>
      <c r="C25" s="5">
        <f>Mountaineer!C25+'Charles Town'!C25+Greenbrier!C25</f>
        <v>44627650.299999997</v>
      </c>
      <c r="D25" s="5">
        <f>Mountaineer!D25+'Charles Town'!D25+Greenbrier!D25</f>
        <v>1260844.879999999</v>
      </c>
      <c r="E25" s="5">
        <f>Mountaineer!E25+'Charles Town'!E25+Greenbrier!E25</f>
        <v>189126.74</v>
      </c>
      <c r="F25" s="5">
        <f>Mountaineer!F25+'Charles Town'!F25+Greenbrier!F25</f>
        <v>28369.010000000002</v>
      </c>
      <c r="G25" s="5">
        <f>Mountaineer!G25+'Charles Town'!G25+Greenbrier!G25</f>
        <v>160757.73000000001</v>
      </c>
      <c r="H25" s="5">
        <f>Mountaineer!H25+'Charles Town'!H25+Greenbrier!H25</f>
        <v>1607.58</v>
      </c>
      <c r="I25" s="5">
        <f>Mountaineer!I25+'Charles Town'!I25+Greenbrier!I25</f>
        <v>159150.15</v>
      </c>
    </row>
    <row r="26" spans="1:9" ht="15" customHeight="1" x14ac:dyDescent="0.25">
      <c r="A26" s="30">
        <f t="shared" si="1"/>
        <v>44506</v>
      </c>
      <c r="B26" s="5">
        <f>Mountaineer!B26+'Charles Town'!B26+Greenbrier!B26</f>
        <v>44715439.82</v>
      </c>
      <c r="C26" s="5">
        <f>Mountaineer!C26+'Charles Town'!C26+Greenbrier!C26</f>
        <v>43126715.560000002</v>
      </c>
      <c r="D26" s="5">
        <f>Mountaineer!D26+'Charles Town'!D26+Greenbrier!D26</f>
        <v>1588724.2599999988</v>
      </c>
      <c r="E26" s="5">
        <f>Mountaineer!E26+'Charles Town'!E26+Greenbrier!E26</f>
        <v>238308.63</v>
      </c>
      <c r="F26" s="5">
        <f>Mountaineer!F26+'Charles Town'!F26+Greenbrier!F26</f>
        <v>35746.289999999994</v>
      </c>
      <c r="G26" s="5">
        <f>Mountaineer!G26+'Charles Town'!G26+Greenbrier!G26</f>
        <v>202562.34000000003</v>
      </c>
      <c r="H26" s="5">
        <f>Mountaineer!H26+'Charles Town'!H26+Greenbrier!H26</f>
        <v>2025.63</v>
      </c>
      <c r="I26" s="5">
        <f>Mountaineer!I26+'Charles Town'!I26+Greenbrier!I26</f>
        <v>200536.71</v>
      </c>
    </row>
    <row r="27" spans="1:9" ht="15" customHeight="1" x14ac:dyDescent="0.25">
      <c r="A27" s="30">
        <f t="shared" si="1"/>
        <v>44513</v>
      </c>
      <c r="B27" s="5">
        <f>Mountaineer!B27+'Charles Town'!B27+Greenbrier!B27</f>
        <v>49087478.969999999</v>
      </c>
      <c r="C27" s="5">
        <f>Mountaineer!C27+'Charles Town'!C27+Greenbrier!C27</f>
        <v>47760544.260000005</v>
      </c>
      <c r="D27" s="5">
        <f>Mountaineer!D27+'Charles Town'!D27+Greenbrier!D27</f>
        <v>1326934.7100000009</v>
      </c>
      <c r="E27" s="5">
        <f>Mountaineer!E27+'Charles Town'!E27+Greenbrier!E27</f>
        <v>199040.21000000002</v>
      </c>
      <c r="F27" s="5">
        <f>Mountaineer!F27+'Charles Town'!F27+Greenbrier!F27</f>
        <v>29856.03</v>
      </c>
      <c r="G27" s="5">
        <f>Mountaineer!G27+'Charles Town'!G27+Greenbrier!G27</f>
        <v>169184.18</v>
      </c>
      <c r="H27" s="5">
        <f>Mountaineer!H27+'Charles Town'!H27+Greenbrier!H27</f>
        <v>1691.8400000000001</v>
      </c>
      <c r="I27" s="5">
        <f>Mountaineer!I27+'Charles Town'!I27+Greenbrier!I27</f>
        <v>167492.34</v>
      </c>
    </row>
    <row r="28" spans="1:9" ht="15" customHeight="1" x14ac:dyDescent="0.25">
      <c r="A28" s="30">
        <f t="shared" si="1"/>
        <v>44520</v>
      </c>
      <c r="B28" s="5">
        <f>Mountaineer!B28+'Charles Town'!B28+Greenbrier!B28</f>
        <v>50749324.430000007</v>
      </c>
      <c r="C28" s="5">
        <f>Mountaineer!C28+'Charles Town'!C28+Greenbrier!C28</f>
        <v>49266112.039999999</v>
      </c>
      <c r="D28" s="5">
        <f>Mountaineer!D28+'Charles Town'!D28+Greenbrier!D28</f>
        <v>1483212.3900000043</v>
      </c>
      <c r="E28" s="5">
        <f>Mountaineer!E28+'Charles Town'!E28+Greenbrier!E28</f>
        <v>222481.86</v>
      </c>
      <c r="F28" s="5">
        <f>Mountaineer!F28+'Charles Town'!F28+Greenbrier!F28</f>
        <v>33372.28</v>
      </c>
      <c r="G28" s="5">
        <f>Mountaineer!G28+'Charles Town'!G28+Greenbrier!G28</f>
        <v>189109.58000000002</v>
      </c>
      <c r="H28" s="5">
        <f>Mountaineer!H28+'Charles Town'!H28+Greenbrier!H28</f>
        <v>1891.1</v>
      </c>
      <c r="I28" s="5">
        <f>Mountaineer!I28+'Charles Town'!I28+Greenbrier!I28</f>
        <v>187218.47999999998</v>
      </c>
    </row>
    <row r="29" spans="1:9" ht="15" customHeight="1" x14ac:dyDescent="0.25">
      <c r="A29" s="30">
        <f t="shared" si="1"/>
        <v>44527</v>
      </c>
      <c r="B29" s="5">
        <f>Mountaineer!B29+'Charles Town'!B29+Greenbrier!B29</f>
        <v>53609059.370000005</v>
      </c>
      <c r="C29" s="5">
        <f>Mountaineer!C29+'Charles Town'!C29+Greenbrier!C29</f>
        <v>52081569.340000004</v>
      </c>
      <c r="D29" s="5">
        <f>Mountaineer!D29+'Charles Town'!D29+Greenbrier!D29</f>
        <v>1527490.0299999984</v>
      </c>
      <c r="E29" s="5">
        <f>Mountaineer!E29+'Charles Town'!E29+Greenbrier!E29</f>
        <v>229123.49</v>
      </c>
      <c r="F29" s="5">
        <f>Mountaineer!F29+'Charles Town'!F29+Greenbrier!F29</f>
        <v>34368.53</v>
      </c>
      <c r="G29" s="5">
        <f>Mountaineer!G29+'Charles Town'!G29+Greenbrier!G29</f>
        <v>194754.95999999996</v>
      </c>
      <c r="H29" s="5">
        <f>Mountaineer!H29+'Charles Town'!H29+Greenbrier!H29</f>
        <v>1947.55</v>
      </c>
      <c r="I29" s="5">
        <f>Mountaineer!I29+'Charles Town'!I29+Greenbrier!I29</f>
        <v>192807.40999999997</v>
      </c>
    </row>
    <row r="30" spans="1:9" ht="15" customHeight="1" x14ac:dyDescent="0.25">
      <c r="A30" s="30">
        <f t="shared" si="1"/>
        <v>44534</v>
      </c>
      <c r="B30" s="5">
        <f>Mountaineer!B30+'Charles Town'!B30+Greenbrier!B30</f>
        <v>53054204.079999998</v>
      </c>
      <c r="C30" s="5">
        <f>Mountaineer!C30+'Charles Town'!C30+Greenbrier!C30</f>
        <v>51361319</v>
      </c>
      <c r="D30" s="5">
        <f>Mountaineer!D30+'Charles Town'!D30+Greenbrier!D30</f>
        <v>1692885.0800000019</v>
      </c>
      <c r="E30" s="5">
        <f>Mountaineer!E30+'Charles Town'!E30+Greenbrier!E30</f>
        <v>253932.77000000002</v>
      </c>
      <c r="F30" s="5">
        <f>Mountaineer!F30+'Charles Town'!F30+Greenbrier!F30</f>
        <v>38089.919999999998</v>
      </c>
      <c r="G30" s="5">
        <f>Mountaineer!G30+'Charles Town'!G30+Greenbrier!G30</f>
        <v>215842.85</v>
      </c>
      <c r="H30" s="5">
        <f>Mountaineer!H30+'Charles Town'!H30+Greenbrier!H30</f>
        <v>2158.4299999999998</v>
      </c>
      <c r="I30" s="5">
        <f>Mountaineer!I30+'Charles Town'!I30+Greenbrier!I30</f>
        <v>213684.41999999998</v>
      </c>
    </row>
    <row r="31" spans="1:9" ht="15" customHeight="1" x14ac:dyDescent="0.25">
      <c r="A31" s="30">
        <f t="shared" si="1"/>
        <v>44541</v>
      </c>
      <c r="B31" s="5">
        <f>Mountaineer!B31+'Charles Town'!B31+Greenbrier!B31</f>
        <v>53551637.5</v>
      </c>
      <c r="C31" s="5">
        <f>Mountaineer!C31+'Charles Town'!C31+Greenbrier!C31</f>
        <v>51856503.170000002</v>
      </c>
      <c r="D31" s="5">
        <f>Mountaineer!D31+'Charles Town'!D31+Greenbrier!D31</f>
        <v>1695134.3299999982</v>
      </c>
      <c r="E31" s="5">
        <f>Mountaineer!E31+'Charles Town'!E31+Greenbrier!E31</f>
        <v>254270.13999999998</v>
      </c>
      <c r="F31" s="5">
        <f>Mountaineer!F31+'Charles Town'!F31+Greenbrier!F31</f>
        <v>38140.519999999997</v>
      </c>
      <c r="G31" s="5">
        <f>Mountaineer!G31+'Charles Town'!G31+Greenbrier!G31</f>
        <v>216129.62</v>
      </c>
      <c r="H31" s="5">
        <f>Mountaineer!H31+'Charles Town'!H31+Greenbrier!H31</f>
        <v>2161.3000000000002</v>
      </c>
      <c r="I31" s="5">
        <f>Mountaineer!I31+'Charles Town'!I31+Greenbrier!I31</f>
        <v>213968.32</v>
      </c>
    </row>
    <row r="32" spans="1:9" ht="15" customHeight="1" x14ac:dyDescent="0.25">
      <c r="A32" s="30">
        <f t="shared" si="1"/>
        <v>44548</v>
      </c>
      <c r="B32" s="5">
        <f>Mountaineer!B32+'Charles Town'!B32+Greenbrier!B32</f>
        <v>56757027.939999998</v>
      </c>
      <c r="C32" s="5">
        <f>Mountaineer!C32+'Charles Town'!C32+Greenbrier!C32</f>
        <v>54766206.240000002</v>
      </c>
      <c r="D32" s="5">
        <f>Mountaineer!D32+'Charles Town'!D32+Greenbrier!D32</f>
        <v>1990821.7000000011</v>
      </c>
      <c r="E32" s="5">
        <f>Mountaineer!E32+'Charles Town'!E32+Greenbrier!E32</f>
        <v>298623.27</v>
      </c>
      <c r="F32" s="5">
        <f>Mountaineer!F32+'Charles Town'!F32+Greenbrier!F32</f>
        <v>44793.490000000005</v>
      </c>
      <c r="G32" s="5">
        <f>Mountaineer!G32+'Charles Town'!G32+Greenbrier!G32</f>
        <v>253829.78000000003</v>
      </c>
      <c r="H32" s="5">
        <f>Mountaineer!H32+'Charles Town'!H32+Greenbrier!H32</f>
        <v>2538.3000000000002</v>
      </c>
      <c r="I32" s="5">
        <f>Mountaineer!I32+'Charles Town'!I32+Greenbrier!I32</f>
        <v>251291.48</v>
      </c>
    </row>
    <row r="33" spans="1:9" ht="15" customHeight="1" x14ac:dyDescent="0.25">
      <c r="A33" s="30">
        <f t="shared" si="1"/>
        <v>44555</v>
      </c>
      <c r="B33" s="5">
        <f>Mountaineer!B33+'Charles Town'!B33+Greenbrier!B33</f>
        <v>60516469.560000002</v>
      </c>
      <c r="C33" s="5">
        <f>Mountaineer!C33+'Charles Town'!C33+Greenbrier!C33</f>
        <v>58904108.030000001</v>
      </c>
      <c r="D33" s="5">
        <f>Mountaineer!D33+'Charles Town'!D33+Greenbrier!D33</f>
        <v>1612361.5300000021</v>
      </c>
      <c r="E33" s="5">
        <f>Mountaineer!E33+'Charles Town'!E33+Greenbrier!E33</f>
        <v>241854.24</v>
      </c>
      <c r="F33" s="5">
        <f>Mountaineer!F33+'Charles Town'!F33+Greenbrier!F33</f>
        <v>36278.129999999997</v>
      </c>
      <c r="G33" s="5">
        <f>Mountaineer!G33+'Charles Town'!G33+Greenbrier!G33</f>
        <v>205576.11</v>
      </c>
      <c r="H33" s="5">
        <f>Mountaineer!H33+'Charles Town'!H33+Greenbrier!H33</f>
        <v>2055.7600000000002</v>
      </c>
      <c r="I33" s="5">
        <f>Mountaineer!I33+'Charles Town'!I33+Greenbrier!I33</f>
        <v>203520.35000000003</v>
      </c>
    </row>
    <row r="34" spans="1:9" ht="15" customHeight="1" x14ac:dyDescent="0.25">
      <c r="A34" s="30">
        <f t="shared" si="1"/>
        <v>44562</v>
      </c>
      <c r="B34" s="5">
        <f>Mountaineer!B34+'Charles Town'!B34+Greenbrier!B34</f>
        <v>56569558.510000005</v>
      </c>
      <c r="C34" s="5">
        <f>Mountaineer!C34+'Charles Town'!C34+Greenbrier!C34</f>
        <v>54875198.299999997</v>
      </c>
      <c r="D34" s="5">
        <f>Mountaineer!D34+'Charles Town'!D34+Greenbrier!D34</f>
        <v>1694360.2100000037</v>
      </c>
      <c r="E34" s="5">
        <f>Mountaineer!E34+'Charles Town'!E34+Greenbrier!E34</f>
        <v>254154.02999999997</v>
      </c>
      <c r="F34" s="5">
        <f>Mountaineer!F34+'Charles Town'!F34+Greenbrier!F34</f>
        <v>38123.11</v>
      </c>
      <c r="G34" s="5">
        <f>Mountaineer!G34+'Charles Town'!G34+Greenbrier!G34</f>
        <v>216030.92</v>
      </c>
      <c r="H34" s="5">
        <f>Mountaineer!H34+'Charles Town'!H34+Greenbrier!H34</f>
        <v>2160.31</v>
      </c>
      <c r="I34" s="5">
        <f>Mountaineer!I34+'Charles Town'!I34+Greenbrier!I34</f>
        <v>213870.61000000002</v>
      </c>
    </row>
    <row r="35" spans="1:9" ht="15" customHeight="1" x14ac:dyDescent="0.25">
      <c r="A35" s="30">
        <f t="shared" si="1"/>
        <v>44569</v>
      </c>
      <c r="B35" s="5">
        <f>Mountaineer!B35+'Charles Town'!B35+Greenbrier!B35</f>
        <v>46791965.109999999</v>
      </c>
      <c r="C35" s="5">
        <f>Mountaineer!C35+'Charles Town'!C35+Greenbrier!C35</f>
        <v>45248249.490000002</v>
      </c>
      <c r="D35" s="5">
        <f>Mountaineer!D35+'Charles Town'!D35+Greenbrier!D35</f>
        <v>1543715.6199999982</v>
      </c>
      <c r="E35" s="5">
        <f>Mountaineer!E35+'Charles Town'!E35+Greenbrier!E35</f>
        <v>231557.34000000003</v>
      </c>
      <c r="F35" s="5">
        <f>Mountaineer!F35+'Charles Town'!F35+Greenbrier!F35</f>
        <v>34733.599999999999</v>
      </c>
      <c r="G35" s="5">
        <f>Mountaineer!G35+'Charles Town'!G35+Greenbrier!G35</f>
        <v>196823.74</v>
      </c>
      <c r="H35" s="5">
        <f>Mountaineer!H35+'Charles Town'!H35+Greenbrier!H35</f>
        <v>1968.24</v>
      </c>
      <c r="I35" s="5">
        <f>Mountaineer!I35+'Charles Town'!I35+Greenbrier!I35</f>
        <v>194855.5</v>
      </c>
    </row>
    <row r="36" spans="1:9" ht="15" customHeight="1" x14ac:dyDescent="0.25">
      <c r="A36" s="30">
        <f t="shared" si="1"/>
        <v>44576</v>
      </c>
      <c r="B36" s="5">
        <f>Mountaineer!B36+'Charles Town'!B36+Greenbrier!B36</f>
        <v>46712277.870000005</v>
      </c>
      <c r="C36" s="5">
        <f>Mountaineer!C36+'Charles Town'!C36+Greenbrier!C36</f>
        <v>45103086.969999999</v>
      </c>
      <c r="D36" s="5">
        <f>Mountaineer!D36+'Charles Town'!D36+Greenbrier!D36</f>
        <v>1609190.8999999994</v>
      </c>
      <c r="E36" s="5">
        <f>Mountaineer!E36+'Charles Town'!E36+Greenbrier!E36</f>
        <v>241378.62999999998</v>
      </c>
      <c r="F36" s="5">
        <f>Mountaineer!F36+'Charles Town'!F36+Greenbrier!F36</f>
        <v>36206.789999999994</v>
      </c>
      <c r="G36" s="5">
        <f>Mountaineer!G36+'Charles Town'!G36+Greenbrier!G36</f>
        <v>205171.83999999997</v>
      </c>
      <c r="H36" s="5">
        <f>Mountaineer!H36+'Charles Town'!H36+Greenbrier!H36</f>
        <v>2051.7200000000003</v>
      </c>
      <c r="I36" s="5">
        <f>Mountaineer!I36+'Charles Town'!I36+Greenbrier!I36</f>
        <v>203120.12</v>
      </c>
    </row>
    <row r="37" spans="1:9" ht="15" customHeight="1" x14ac:dyDescent="0.25">
      <c r="A37" s="30">
        <f t="shared" si="1"/>
        <v>44583</v>
      </c>
      <c r="B37" s="5">
        <f>Mountaineer!B37+'Charles Town'!B37+Greenbrier!B37</f>
        <v>49378310.740000002</v>
      </c>
      <c r="C37" s="5">
        <f>Mountaineer!C37+'Charles Town'!C37+Greenbrier!C37</f>
        <v>47742261.890000001</v>
      </c>
      <c r="D37" s="5">
        <f>Mountaineer!D37+'Charles Town'!D37+Greenbrier!D37</f>
        <v>1636048.8500000006</v>
      </c>
      <c r="E37" s="5">
        <f>Mountaineer!E37+'Charles Town'!E37+Greenbrier!E37</f>
        <v>245407.33</v>
      </c>
      <c r="F37" s="5">
        <f>Mountaineer!F37+'Charles Town'!F37+Greenbrier!F37</f>
        <v>36811.11</v>
      </c>
      <c r="G37" s="5">
        <f>Mountaineer!G37+'Charles Town'!G37+Greenbrier!G37</f>
        <v>208596.21999999997</v>
      </c>
      <c r="H37" s="5">
        <f>Mountaineer!H37+'Charles Town'!H37+Greenbrier!H37</f>
        <v>2085.9700000000003</v>
      </c>
      <c r="I37" s="5">
        <f>Mountaineer!I37+'Charles Town'!I37+Greenbrier!I37</f>
        <v>206510.25</v>
      </c>
    </row>
    <row r="38" spans="1:9" ht="15" customHeight="1" x14ac:dyDescent="0.25">
      <c r="A38" s="30">
        <f t="shared" si="1"/>
        <v>44590</v>
      </c>
      <c r="B38" s="5">
        <f>Mountaineer!B38+'Charles Town'!B38+Greenbrier!B38</f>
        <v>49253324.100000001</v>
      </c>
      <c r="C38" s="5">
        <f>Mountaineer!C38+'Charles Town'!C38+Greenbrier!C38</f>
        <v>47210043.100000001</v>
      </c>
      <c r="D38" s="5">
        <f>Mountaineer!D38+'Charles Town'!D38+Greenbrier!D38</f>
        <v>2043280.9999999981</v>
      </c>
      <c r="E38" s="5">
        <f>Mountaineer!E38+'Charles Town'!E38+Greenbrier!E38</f>
        <v>306492.16000000003</v>
      </c>
      <c r="F38" s="5">
        <f>Mountaineer!F38+'Charles Town'!F38+Greenbrier!F38</f>
        <v>45973.83</v>
      </c>
      <c r="G38" s="5">
        <f>Mountaineer!G38+'Charles Town'!G38+Greenbrier!G38</f>
        <v>260518.33000000002</v>
      </c>
      <c r="H38" s="5">
        <f>Mountaineer!H38+'Charles Town'!H38+Greenbrier!H38</f>
        <v>2605.1799999999998</v>
      </c>
      <c r="I38" s="5">
        <f>Mountaineer!I38+'Charles Town'!I38+Greenbrier!I38</f>
        <v>257913.15000000002</v>
      </c>
    </row>
    <row r="39" spans="1:9" ht="15" customHeight="1" x14ac:dyDescent="0.25">
      <c r="A39" s="30">
        <f t="shared" si="1"/>
        <v>44597</v>
      </c>
      <c r="B39" s="5">
        <f>Mountaineer!B39+'Charles Town'!B39+Greenbrier!B39</f>
        <v>54258978.109999999</v>
      </c>
      <c r="C39" s="5">
        <f>Mountaineer!C39+'Charles Town'!C39+Greenbrier!C39</f>
        <v>52473600.170000002</v>
      </c>
      <c r="D39" s="5">
        <f>Mountaineer!D39+'Charles Town'!D39+Greenbrier!D39</f>
        <v>1785377.9399999976</v>
      </c>
      <c r="E39" s="5">
        <f>Mountaineer!E39+'Charles Town'!E39+Greenbrier!E39</f>
        <v>267806.7</v>
      </c>
      <c r="F39" s="5">
        <f>Mountaineer!F39+'Charles Town'!F39+Greenbrier!F39</f>
        <v>40171.01</v>
      </c>
      <c r="G39" s="5">
        <f>Mountaineer!G39+'Charles Town'!G39+Greenbrier!G39</f>
        <v>227635.69</v>
      </c>
      <c r="H39" s="5">
        <f>Mountaineer!H39+'Charles Town'!H39+Greenbrier!H39</f>
        <v>2276.36</v>
      </c>
      <c r="I39" s="5">
        <f>Mountaineer!I39+'Charles Town'!I39+Greenbrier!I39</f>
        <v>225359.33000000002</v>
      </c>
    </row>
    <row r="40" spans="1:9" ht="15" customHeight="1" x14ac:dyDescent="0.25">
      <c r="A40" s="30">
        <f t="shared" si="1"/>
        <v>44604</v>
      </c>
      <c r="B40" s="5">
        <f>Mountaineer!B40+'Charles Town'!B40+Greenbrier!B40</f>
        <v>55022035.700000003</v>
      </c>
      <c r="C40" s="5">
        <f>Mountaineer!C40+'Charles Town'!C40+Greenbrier!C40</f>
        <v>53143956.709999993</v>
      </c>
      <c r="D40" s="5">
        <f>Mountaineer!D40+'Charles Town'!D40+Greenbrier!D40</f>
        <v>1878078.9900000039</v>
      </c>
      <c r="E40" s="5">
        <f>Mountaineer!E40+'Charles Town'!E40+Greenbrier!E40</f>
        <v>281711.84000000003</v>
      </c>
      <c r="F40" s="5">
        <f>Mountaineer!F40+'Charles Town'!F40+Greenbrier!F40</f>
        <v>42256.78</v>
      </c>
      <c r="G40" s="5">
        <f>Mountaineer!G40+'Charles Town'!G40+Greenbrier!G40</f>
        <v>239455.06000000003</v>
      </c>
      <c r="H40" s="5">
        <f>Mountaineer!H40+'Charles Town'!H40+Greenbrier!H40</f>
        <v>2394.5500000000002</v>
      </c>
      <c r="I40" s="5">
        <f>Mountaineer!I40+'Charles Town'!I40+Greenbrier!I40</f>
        <v>237060.51</v>
      </c>
    </row>
    <row r="41" spans="1:9" ht="15" customHeight="1" x14ac:dyDescent="0.25">
      <c r="A41" s="30">
        <f t="shared" si="1"/>
        <v>44611</v>
      </c>
      <c r="B41" s="5">
        <f>Mountaineer!B41+'Charles Town'!B41+Greenbrier!B41</f>
        <v>57322847.420000002</v>
      </c>
      <c r="C41" s="5">
        <f>Mountaineer!C41+'Charles Town'!C41+Greenbrier!C41</f>
        <v>55121605.259999998</v>
      </c>
      <c r="D41" s="5">
        <f>Mountaineer!D41+'Charles Town'!D41+Greenbrier!D41</f>
        <v>2201242.1599999992</v>
      </c>
      <c r="E41" s="5">
        <f>Mountaineer!E41+'Charles Town'!E41+Greenbrier!E41</f>
        <v>330186.31999999995</v>
      </c>
      <c r="F41" s="5">
        <f>Mountaineer!F41+'Charles Town'!F41+Greenbrier!F41</f>
        <v>49527.94</v>
      </c>
      <c r="G41" s="5">
        <f>Mountaineer!G41+'Charles Town'!G41+Greenbrier!G41</f>
        <v>280658.38</v>
      </c>
      <c r="H41" s="5">
        <f>Mountaineer!H41+'Charles Town'!H41+Greenbrier!H41</f>
        <v>2806.59</v>
      </c>
      <c r="I41" s="5">
        <f>Mountaineer!I41+'Charles Town'!I41+Greenbrier!I41</f>
        <v>277851.79000000004</v>
      </c>
    </row>
    <row r="42" spans="1:9" ht="15" customHeight="1" x14ac:dyDescent="0.25">
      <c r="A42" s="30">
        <f t="shared" si="1"/>
        <v>44618</v>
      </c>
      <c r="B42" s="5">
        <f>Mountaineer!B42+'Charles Town'!B42+Greenbrier!B42</f>
        <v>55631567.340000004</v>
      </c>
      <c r="C42" s="5">
        <f>Mountaineer!C42+'Charles Town'!C42+Greenbrier!C42</f>
        <v>53482938.25</v>
      </c>
      <c r="D42" s="5">
        <f>Mountaineer!D42+'Charles Town'!D42+Greenbrier!D42</f>
        <v>2148629.09</v>
      </c>
      <c r="E42" s="5">
        <f>Mountaineer!E42+'Charles Town'!E42+Greenbrier!E42</f>
        <v>322294.34999999998</v>
      </c>
      <c r="F42" s="5">
        <f>Mountaineer!F42+'Charles Town'!F42+Greenbrier!F42</f>
        <v>48344.15</v>
      </c>
      <c r="G42" s="5">
        <f>Mountaineer!G42+'Charles Town'!G42+Greenbrier!G42</f>
        <v>273950.19999999995</v>
      </c>
      <c r="H42" s="5">
        <f>Mountaineer!H42+'Charles Town'!H42+Greenbrier!H42</f>
        <v>2739.5</v>
      </c>
      <c r="I42" s="5">
        <f>Mountaineer!I42+'Charles Town'!I42+Greenbrier!I42</f>
        <v>271210.69999999995</v>
      </c>
    </row>
    <row r="43" spans="1:9" ht="15" customHeight="1" x14ac:dyDescent="0.25">
      <c r="A43" s="30">
        <f t="shared" si="1"/>
        <v>44625</v>
      </c>
      <c r="B43" s="5">
        <f>Mountaineer!B43+'Charles Town'!B43+Greenbrier!B43</f>
        <v>61755992.539999999</v>
      </c>
      <c r="C43" s="5">
        <f>Mountaineer!C43+'Charles Town'!C43+Greenbrier!C43</f>
        <v>59556418.049999997</v>
      </c>
      <c r="D43" s="5">
        <f>Mountaineer!D43+'Charles Town'!D43+Greenbrier!D43</f>
        <v>2199574.4899999965</v>
      </c>
      <c r="E43" s="5">
        <f>Mountaineer!E43+'Charles Town'!E43+Greenbrier!E43</f>
        <v>329936.18</v>
      </c>
      <c r="F43" s="5">
        <f>Mountaineer!F43+'Charles Town'!F43+Greenbrier!F43</f>
        <v>49490.43</v>
      </c>
      <c r="G43" s="5">
        <f>Mountaineer!G43+'Charles Town'!G43+Greenbrier!G43</f>
        <v>280445.75</v>
      </c>
      <c r="H43" s="5">
        <f>Mountaineer!H43+'Charles Town'!H43+Greenbrier!H43</f>
        <v>2804.46</v>
      </c>
      <c r="I43" s="5">
        <f>Mountaineer!I43+'Charles Town'!I43+Greenbrier!I43</f>
        <v>277641.28999999998</v>
      </c>
    </row>
    <row r="44" spans="1:9" ht="15" customHeight="1" x14ac:dyDescent="0.25">
      <c r="A44" s="30">
        <f t="shared" si="1"/>
        <v>44632</v>
      </c>
      <c r="B44" s="5">
        <f>Mountaineer!B44+'Charles Town'!B44+Greenbrier!B44</f>
        <v>55460494.990000002</v>
      </c>
      <c r="C44" s="5">
        <f>Mountaineer!C44+'Charles Town'!C44+Greenbrier!C44</f>
        <v>53383800.579999998</v>
      </c>
      <c r="D44" s="5">
        <f>Mountaineer!D44+'Charles Town'!D44+Greenbrier!D44</f>
        <v>2076694.4100000029</v>
      </c>
      <c r="E44" s="5">
        <f>Mountaineer!E44+'Charles Town'!E44+Greenbrier!E44</f>
        <v>311504.16000000003</v>
      </c>
      <c r="F44" s="5">
        <f>Mountaineer!F44+'Charles Town'!F44+Greenbrier!F44</f>
        <v>46725.630000000005</v>
      </c>
      <c r="G44" s="5">
        <f>Mountaineer!G44+'Charles Town'!G44+Greenbrier!G44</f>
        <v>264778.53000000003</v>
      </c>
      <c r="H44" s="5">
        <f>Mountaineer!H44+'Charles Town'!H44+Greenbrier!H44</f>
        <v>2647.7799999999997</v>
      </c>
      <c r="I44" s="5">
        <f>Mountaineer!I44+'Charles Town'!I44+Greenbrier!I44</f>
        <v>262130.75</v>
      </c>
    </row>
    <row r="45" spans="1:9" ht="15" customHeight="1" x14ac:dyDescent="0.25">
      <c r="A45" s="30">
        <f t="shared" si="1"/>
        <v>44639</v>
      </c>
      <c r="B45" s="5">
        <f>Mountaineer!B45+'Charles Town'!B45+Greenbrier!B45</f>
        <v>57974920.289999999</v>
      </c>
      <c r="C45" s="5">
        <f>Mountaineer!C45+'Charles Town'!C45+Greenbrier!C45</f>
        <v>55756013.75</v>
      </c>
      <c r="D45" s="5">
        <f>Mountaineer!D45+'Charles Town'!D45+Greenbrier!D45</f>
        <v>2218906.5400000028</v>
      </c>
      <c r="E45" s="5">
        <f>Mountaineer!E45+'Charles Town'!E45+Greenbrier!E45</f>
        <v>332835.98</v>
      </c>
      <c r="F45" s="5">
        <f>Mountaineer!F45+'Charles Town'!F45+Greenbrier!F45</f>
        <v>49925.39</v>
      </c>
      <c r="G45" s="5">
        <f>Mountaineer!G45+'Charles Town'!G45+Greenbrier!G45</f>
        <v>282910.58999999997</v>
      </c>
      <c r="H45" s="5">
        <f>Mountaineer!H45+'Charles Town'!H45+Greenbrier!H45</f>
        <v>2829.11</v>
      </c>
      <c r="I45" s="5">
        <f>Mountaineer!I45+'Charles Town'!I45+Greenbrier!I45</f>
        <v>280081.48</v>
      </c>
    </row>
    <row r="46" spans="1:9" ht="15" customHeight="1" x14ac:dyDescent="0.25">
      <c r="A46" s="30">
        <f t="shared" si="1"/>
        <v>44646</v>
      </c>
      <c r="B46" s="5">
        <f>Mountaineer!B46+'Charles Town'!B46+Greenbrier!B46</f>
        <v>50233201.310000002</v>
      </c>
      <c r="C46" s="5">
        <f>Mountaineer!C46+'Charles Town'!C46+Greenbrier!C46</f>
        <v>48353036.950000003</v>
      </c>
      <c r="D46" s="5">
        <f>Mountaineer!D46+'Charles Town'!D46+Greenbrier!D46</f>
        <v>1880164.3600000013</v>
      </c>
      <c r="E46" s="5">
        <f>Mountaineer!E46+'Charles Town'!E46+Greenbrier!E46</f>
        <v>282024.64999999997</v>
      </c>
      <c r="F46" s="5">
        <f>Mountaineer!F46+'Charles Town'!F46+Greenbrier!F46</f>
        <v>42303.7</v>
      </c>
      <c r="G46" s="5">
        <f>Mountaineer!G46+'Charles Town'!G46+Greenbrier!G46</f>
        <v>239720.94999999998</v>
      </c>
      <c r="H46" s="5">
        <f>Mountaineer!H46+'Charles Town'!H46+Greenbrier!H46</f>
        <v>2397.21</v>
      </c>
      <c r="I46" s="5">
        <f>Mountaineer!I46+'Charles Town'!I46+Greenbrier!I46</f>
        <v>237323.74</v>
      </c>
    </row>
    <row r="47" spans="1:9" ht="15" customHeight="1" x14ac:dyDescent="0.25">
      <c r="A47" s="30">
        <f t="shared" si="1"/>
        <v>44653</v>
      </c>
      <c r="B47" s="5">
        <f>Mountaineer!B47+'Charles Town'!B47+Greenbrier!B47</f>
        <v>59967497.829999998</v>
      </c>
      <c r="C47" s="5">
        <f>Mountaineer!C47+'Charles Town'!C47+Greenbrier!C47</f>
        <v>57999476.359999999</v>
      </c>
      <c r="D47" s="5">
        <f>Mountaineer!D47+'Charles Town'!D47+Greenbrier!D47</f>
        <v>1968021.4699999979</v>
      </c>
      <c r="E47" s="5">
        <f>Mountaineer!E47+'Charles Town'!E47+Greenbrier!E47</f>
        <v>295203.21999999997</v>
      </c>
      <c r="F47" s="5">
        <f>Mountaineer!F47+'Charles Town'!F47+Greenbrier!F47</f>
        <v>44280.479999999996</v>
      </c>
      <c r="G47" s="5">
        <f>Mountaineer!G47+'Charles Town'!G47+Greenbrier!G47</f>
        <v>250922.74</v>
      </c>
      <c r="H47" s="5">
        <f>Mountaineer!H47+'Charles Town'!H47+Greenbrier!H47</f>
        <v>2509.23</v>
      </c>
      <c r="I47" s="5">
        <f>Mountaineer!I47+'Charles Town'!I47+Greenbrier!I47</f>
        <v>248413.50999999998</v>
      </c>
    </row>
    <row r="48" spans="1:9" ht="15" customHeight="1" x14ac:dyDescent="0.25">
      <c r="A48" s="30">
        <f t="shared" si="1"/>
        <v>44660</v>
      </c>
      <c r="B48" s="5">
        <f>Mountaineer!B48+'Charles Town'!B48+Greenbrier!B48</f>
        <v>61326248.230000004</v>
      </c>
      <c r="C48" s="5">
        <f>Mountaineer!C48+'Charles Town'!C48+Greenbrier!C48</f>
        <v>59006510.689999998</v>
      </c>
      <c r="D48" s="5">
        <f>Mountaineer!D48+'Charles Town'!D48+Greenbrier!D48</f>
        <v>2319737.5400000019</v>
      </c>
      <c r="E48" s="5">
        <f>Mountaineer!E48+'Charles Town'!E48+Greenbrier!E48</f>
        <v>347960.64</v>
      </c>
      <c r="F48" s="5">
        <f>Mountaineer!F48+'Charles Town'!F48+Greenbrier!F48</f>
        <v>52194.100000000006</v>
      </c>
      <c r="G48" s="5">
        <f>Mountaineer!G48+'Charles Town'!G48+Greenbrier!G48</f>
        <v>295766.53999999998</v>
      </c>
      <c r="H48" s="5">
        <f>Mountaineer!H48+'Charles Town'!H48+Greenbrier!H48</f>
        <v>2957.67</v>
      </c>
      <c r="I48" s="5">
        <f>Mountaineer!I48+'Charles Town'!I48+Greenbrier!I48</f>
        <v>292808.87</v>
      </c>
    </row>
    <row r="49" spans="1:9" ht="15" customHeight="1" x14ac:dyDescent="0.25">
      <c r="A49" s="30">
        <f t="shared" si="1"/>
        <v>44667</v>
      </c>
      <c r="B49" s="5">
        <f>Mountaineer!B49+'Charles Town'!B49+Greenbrier!B49</f>
        <v>49496067.879999995</v>
      </c>
      <c r="C49" s="5">
        <f>Mountaineer!C49+'Charles Town'!C49+Greenbrier!C49</f>
        <v>47647453.890000001</v>
      </c>
      <c r="D49" s="5">
        <f>Mountaineer!D49+'Charles Town'!D49+Greenbrier!D49</f>
        <v>1848613.9899999993</v>
      </c>
      <c r="E49" s="5">
        <f>Mountaineer!E49+'Charles Town'!E49+Greenbrier!E49</f>
        <v>277292.09999999998</v>
      </c>
      <c r="F49" s="5">
        <f>Mountaineer!F49+'Charles Town'!F49+Greenbrier!F49</f>
        <v>41593.82</v>
      </c>
      <c r="G49" s="5">
        <f>Mountaineer!G49+'Charles Town'!G49+Greenbrier!G49</f>
        <v>235698.27999999997</v>
      </c>
      <c r="H49" s="5">
        <f>Mountaineer!H49+'Charles Town'!H49+Greenbrier!H49</f>
        <v>2356.98</v>
      </c>
      <c r="I49" s="5">
        <f>Mountaineer!I49+'Charles Town'!I49+Greenbrier!I49</f>
        <v>233341.3</v>
      </c>
    </row>
    <row r="50" spans="1:9" ht="15" customHeight="1" x14ac:dyDescent="0.25">
      <c r="A50" s="30">
        <f t="shared" si="1"/>
        <v>44674</v>
      </c>
      <c r="B50" s="5">
        <f>Mountaineer!B50+'Charles Town'!B50+Greenbrier!B50</f>
        <v>50445774.569999993</v>
      </c>
      <c r="C50" s="5">
        <f>Mountaineer!C50+'Charles Town'!C50+Greenbrier!C50</f>
        <v>48585349.129999995</v>
      </c>
      <c r="D50" s="5">
        <f>Mountaineer!D50+'Charles Town'!D50+Greenbrier!D50</f>
        <v>1860425.4399999976</v>
      </c>
      <c r="E50" s="5">
        <f>Mountaineer!E50+'Charles Town'!E50+Greenbrier!E50</f>
        <v>279063.81000000006</v>
      </c>
      <c r="F50" s="5">
        <f>Mountaineer!F50+'Charles Town'!F50+Greenbrier!F50</f>
        <v>41859.570000000007</v>
      </c>
      <c r="G50" s="5">
        <f>Mountaineer!G50+'Charles Town'!G50+Greenbrier!G50</f>
        <v>237204.24</v>
      </c>
      <c r="H50" s="5">
        <f>Mountaineer!H50+'Charles Town'!H50+Greenbrier!H50</f>
        <v>2372.0299999999997</v>
      </c>
      <c r="I50" s="5">
        <f>Mountaineer!I50+'Charles Town'!I50+Greenbrier!I50</f>
        <v>234832.21000000002</v>
      </c>
    </row>
    <row r="51" spans="1:9" ht="15" customHeight="1" x14ac:dyDescent="0.25">
      <c r="A51" s="30">
        <f t="shared" si="1"/>
        <v>44681</v>
      </c>
      <c r="B51" s="5">
        <f>Mountaineer!B51+'Charles Town'!B51+Greenbrier!B51</f>
        <v>49607520.450000003</v>
      </c>
      <c r="C51" s="5">
        <f>Mountaineer!C51+'Charles Town'!C51+Greenbrier!C51</f>
        <v>47600040.530000001</v>
      </c>
      <c r="D51" s="5">
        <f>Mountaineer!D51+'Charles Town'!D51+Greenbrier!D51</f>
        <v>2007479.9200000037</v>
      </c>
      <c r="E51" s="5">
        <f>Mountaineer!E51+'Charles Town'!E51+Greenbrier!E51</f>
        <v>301122</v>
      </c>
      <c r="F51" s="5">
        <f>Mountaineer!F51+'Charles Town'!F51+Greenbrier!F51</f>
        <v>45168.3</v>
      </c>
      <c r="G51" s="5">
        <f>Mountaineer!G51+'Charles Town'!G51+Greenbrier!G51</f>
        <v>255953.7</v>
      </c>
      <c r="H51" s="5">
        <f>Mountaineer!H51+'Charles Town'!H51+Greenbrier!H51</f>
        <v>2559.5299999999997</v>
      </c>
      <c r="I51" s="5">
        <f>Mountaineer!I51+'Charles Town'!I51+Greenbrier!I51</f>
        <v>253394.16999999998</v>
      </c>
    </row>
    <row r="52" spans="1:9" ht="15" customHeight="1" x14ac:dyDescent="0.25">
      <c r="A52" s="30">
        <f t="shared" si="1"/>
        <v>44688</v>
      </c>
      <c r="B52" s="5">
        <f>Mountaineer!B52+'Charles Town'!B52+Greenbrier!B52</f>
        <v>60278223.290000007</v>
      </c>
      <c r="C52" s="5">
        <f>Mountaineer!C52+'Charles Town'!C52+Greenbrier!C52</f>
        <v>58618592.75</v>
      </c>
      <c r="D52" s="5">
        <f>Mountaineer!D52+'Charles Town'!D52+Greenbrier!D52</f>
        <v>1659630.5400000028</v>
      </c>
      <c r="E52" s="5">
        <f>Mountaineer!E52+'Charles Town'!E52+Greenbrier!E52</f>
        <v>248944.58000000002</v>
      </c>
      <c r="F52" s="5">
        <f>Mountaineer!F52+'Charles Town'!F52+Greenbrier!F52</f>
        <v>37341.69</v>
      </c>
      <c r="G52" s="5">
        <f>Mountaineer!G52+'Charles Town'!G52+Greenbrier!G52</f>
        <v>211602.89</v>
      </c>
      <c r="H52" s="5">
        <f>Mountaineer!H52+'Charles Town'!H52+Greenbrier!H52</f>
        <v>2116.0299999999997</v>
      </c>
      <c r="I52" s="5">
        <f>Mountaineer!I52+'Charles Town'!I52+Greenbrier!I52</f>
        <v>209486.86000000002</v>
      </c>
    </row>
    <row r="53" spans="1:9" ht="15" customHeight="1" x14ac:dyDescent="0.25">
      <c r="A53" s="30">
        <f t="shared" si="1"/>
        <v>44695</v>
      </c>
      <c r="B53" s="5">
        <f>Mountaineer!B53+'Charles Town'!B53+Greenbrier!B53</f>
        <v>53002830.700000003</v>
      </c>
      <c r="C53" s="5">
        <f>Mountaineer!C53+'Charles Town'!C53+Greenbrier!C53</f>
        <v>51219132.060000002</v>
      </c>
      <c r="D53" s="5">
        <f>Mountaineer!D53+'Charles Town'!D53+Greenbrier!D53</f>
        <v>1783698.6400000043</v>
      </c>
      <c r="E53" s="5">
        <f>Mountaineer!E53+'Charles Town'!E53+Greenbrier!E53</f>
        <v>267554.79000000004</v>
      </c>
      <c r="F53" s="5">
        <f>Mountaineer!F53+'Charles Town'!F53+Greenbrier!F53</f>
        <v>40133.22</v>
      </c>
      <c r="G53" s="5">
        <f>Mountaineer!G53+'Charles Town'!G53+Greenbrier!G53</f>
        <v>227421.57</v>
      </c>
      <c r="H53" s="5">
        <f>Mountaineer!H53+'Charles Town'!H53+Greenbrier!H53</f>
        <v>2274.2199999999998</v>
      </c>
      <c r="I53" s="5">
        <f>Mountaineer!I53+'Charles Town'!I53+Greenbrier!I53</f>
        <v>225147.35</v>
      </c>
    </row>
    <row r="54" spans="1:9" ht="15" customHeight="1" x14ac:dyDescent="0.25">
      <c r="A54" s="30">
        <f t="shared" si="1"/>
        <v>44702</v>
      </c>
      <c r="B54" s="5">
        <f>Mountaineer!B54+'Charles Town'!B54+Greenbrier!B54</f>
        <v>49000848.489999995</v>
      </c>
      <c r="C54" s="5">
        <f>Mountaineer!C54+'Charles Town'!C54+Greenbrier!C54</f>
        <v>46822947.780000001</v>
      </c>
      <c r="D54" s="5">
        <f>Mountaineer!D54+'Charles Town'!D54+Greenbrier!D54</f>
        <v>2177900.7099999972</v>
      </c>
      <c r="E54" s="5">
        <f>Mountaineer!E54+'Charles Town'!E54+Greenbrier!E54</f>
        <v>326685.11</v>
      </c>
      <c r="F54" s="5">
        <f>Mountaineer!F54+'Charles Town'!F54+Greenbrier!F54</f>
        <v>49002.76</v>
      </c>
      <c r="G54" s="5">
        <f>Mountaineer!G54+'Charles Town'!G54+Greenbrier!G54</f>
        <v>277682.34999999998</v>
      </c>
      <c r="H54" s="5">
        <f>Mountaineer!H54+'Charles Town'!H54+Greenbrier!H54</f>
        <v>2776.8199999999997</v>
      </c>
      <c r="I54" s="5">
        <f>Mountaineer!I54+'Charles Town'!I54+Greenbrier!I54</f>
        <v>274905.53000000003</v>
      </c>
    </row>
    <row r="55" spans="1:9" ht="15" customHeight="1" x14ac:dyDescent="0.25">
      <c r="A55" s="30">
        <f t="shared" si="1"/>
        <v>44709</v>
      </c>
      <c r="B55" s="5">
        <f>Mountaineer!B55+'Charles Town'!B55+Greenbrier!B55</f>
        <v>50812287.920000002</v>
      </c>
      <c r="C55" s="5">
        <f>Mountaineer!C55+'Charles Town'!C55+Greenbrier!C55</f>
        <v>48768327.620000005</v>
      </c>
      <c r="D55" s="5">
        <f>Mountaineer!D55+'Charles Town'!D55+Greenbrier!D55</f>
        <v>2043960.2999999989</v>
      </c>
      <c r="E55" s="5">
        <f>Mountaineer!E55+'Charles Town'!E55+Greenbrier!E55</f>
        <v>306594.05000000005</v>
      </c>
      <c r="F55" s="5">
        <f>Mountaineer!F55+'Charles Town'!F55+Greenbrier!F55</f>
        <v>45989.11</v>
      </c>
      <c r="G55" s="5">
        <f>Mountaineer!G55+'Charles Town'!G55+Greenbrier!G55</f>
        <v>260604.94</v>
      </c>
      <c r="H55" s="5">
        <f>Mountaineer!H55+'Charles Town'!H55+Greenbrier!H55</f>
        <v>2606.0500000000002</v>
      </c>
      <c r="I55" s="5">
        <f>Mountaineer!I55+'Charles Town'!I55+Greenbrier!I55</f>
        <v>257998.89</v>
      </c>
    </row>
    <row r="56" spans="1:9" ht="15" customHeight="1" x14ac:dyDescent="0.25">
      <c r="A56" s="30">
        <f t="shared" si="1"/>
        <v>44716</v>
      </c>
      <c r="B56" s="5">
        <f>Mountaineer!B56+'Charles Town'!B56+Greenbrier!B56</f>
        <v>53601926.410000004</v>
      </c>
      <c r="C56" s="5">
        <f>Mountaineer!C56+'Charles Town'!C56+Greenbrier!C56</f>
        <v>51637530.090000004</v>
      </c>
      <c r="D56" s="5">
        <f>Mountaineer!D56+'Charles Town'!D56+Greenbrier!D56</f>
        <v>1964396.3200000012</v>
      </c>
      <c r="E56" s="5">
        <f>Mountaineer!E56+'Charles Town'!E56+Greenbrier!E56</f>
        <v>294659.44</v>
      </c>
      <c r="F56" s="5">
        <f>Mountaineer!F56+'Charles Town'!F56+Greenbrier!F56</f>
        <v>44198.92</v>
      </c>
      <c r="G56" s="5">
        <f>Mountaineer!G56+'Charles Town'!G56+Greenbrier!G56</f>
        <v>250460.52</v>
      </c>
      <c r="H56" s="5">
        <f>Mountaineer!H56+'Charles Town'!H56+Greenbrier!H56</f>
        <v>2504.6</v>
      </c>
      <c r="I56" s="5">
        <f>Mountaineer!I56+'Charles Town'!I56+Greenbrier!I56</f>
        <v>247955.91999999998</v>
      </c>
    </row>
    <row r="57" spans="1:9" ht="15" customHeight="1" x14ac:dyDescent="0.25">
      <c r="A57" s="30">
        <f t="shared" si="1"/>
        <v>44723</v>
      </c>
      <c r="B57" s="5">
        <f>Mountaineer!B57+'Charles Town'!B57+Greenbrier!B57</f>
        <v>58835782.549999997</v>
      </c>
      <c r="C57" s="5">
        <f>Mountaineer!C57+'Charles Town'!C57+Greenbrier!C57</f>
        <v>56948889.819999993</v>
      </c>
      <c r="D57" s="5">
        <f>Mountaineer!D57+'Charles Town'!D57+Greenbrier!D57</f>
        <v>1886892.7300000023</v>
      </c>
      <c r="E57" s="5">
        <f>Mountaineer!E57+'Charles Town'!E57+Greenbrier!E57</f>
        <v>283033.90000000002</v>
      </c>
      <c r="F57" s="5">
        <f>Mountaineer!F57+'Charles Town'!F57+Greenbrier!F57</f>
        <v>42455.08</v>
      </c>
      <c r="G57" s="5">
        <f>Mountaineer!G57+'Charles Town'!G57+Greenbrier!G57</f>
        <v>240578.82</v>
      </c>
      <c r="H57" s="5">
        <f>Mountaineer!H57+'Charles Town'!H57+Greenbrier!H57</f>
        <v>2405.79</v>
      </c>
      <c r="I57" s="5">
        <f>Mountaineer!I57+'Charles Town'!I57+Greenbrier!I57</f>
        <v>238173.03</v>
      </c>
    </row>
    <row r="58" spans="1:9" ht="15" customHeight="1" x14ac:dyDescent="0.25">
      <c r="A58" s="30">
        <f t="shared" si="1"/>
        <v>44730</v>
      </c>
      <c r="B58" s="5">
        <f>Mountaineer!B58+'Charles Town'!B58+Greenbrier!B58</f>
        <v>50231001.340000004</v>
      </c>
      <c r="C58" s="5">
        <f>Mountaineer!C58+'Charles Town'!C58+Greenbrier!C58</f>
        <v>48696651.789999999</v>
      </c>
      <c r="D58" s="5">
        <f>Mountaineer!D58+'Charles Town'!D58+Greenbrier!D58</f>
        <v>1534349.5500000017</v>
      </c>
      <c r="E58" s="5">
        <f>Mountaineer!E58+'Charles Town'!E58+Greenbrier!E58</f>
        <v>230152.44</v>
      </c>
      <c r="F58" s="5">
        <f>Mountaineer!F58+'Charles Town'!F58+Greenbrier!F58</f>
        <v>34522.870000000003</v>
      </c>
      <c r="G58" s="5">
        <f>Mountaineer!G58+'Charles Town'!G58+Greenbrier!G58</f>
        <v>195629.57</v>
      </c>
      <c r="H58" s="5">
        <f>Mountaineer!H58+'Charles Town'!H58+Greenbrier!H58</f>
        <v>1956.3000000000002</v>
      </c>
      <c r="I58" s="5">
        <f>Mountaineer!I58+'Charles Town'!I58+Greenbrier!I58</f>
        <v>193673.27000000002</v>
      </c>
    </row>
    <row r="59" spans="1:9" ht="15" customHeight="1" x14ac:dyDescent="0.25">
      <c r="A59" s="30">
        <f t="shared" si="1"/>
        <v>44737</v>
      </c>
      <c r="B59" s="5">
        <f>Mountaineer!B59+'Charles Town'!B59+Greenbrier!B59</f>
        <v>55058365.740000002</v>
      </c>
      <c r="C59" s="5">
        <f>Mountaineer!C59+'Charles Town'!C59+Greenbrier!C59</f>
        <v>53494200.189999998</v>
      </c>
      <c r="D59" s="5">
        <f>Mountaineer!D59+'Charles Town'!D59+Greenbrier!D59</f>
        <v>1564165.5500000026</v>
      </c>
      <c r="E59" s="5">
        <f>Mountaineer!E59+'Charles Town'!E59+Greenbrier!E59</f>
        <v>234624.83</v>
      </c>
      <c r="F59" s="5">
        <f>Mountaineer!F59+'Charles Town'!F59+Greenbrier!F59</f>
        <v>35193.730000000003</v>
      </c>
      <c r="G59" s="5">
        <f>Mountaineer!G59+'Charles Town'!G59+Greenbrier!G59</f>
        <v>199431.09999999998</v>
      </c>
      <c r="H59" s="5">
        <f>Mountaineer!H59+'Charles Town'!H59+Greenbrier!H59</f>
        <v>1994.31</v>
      </c>
      <c r="I59" s="5">
        <f>Mountaineer!I59+'Charles Town'!I59+Greenbrier!I59</f>
        <v>197436.78999999998</v>
      </c>
    </row>
    <row r="60" spans="1:9" ht="15" customHeight="1" x14ac:dyDescent="0.25">
      <c r="A60" s="34" t="s">
        <v>20</v>
      </c>
      <c r="B60" s="5">
        <f>Mountaineer!B60+'Charles Town'!B60+Greenbrier!B60</f>
        <v>38093809.849999994</v>
      </c>
      <c r="C60" s="5">
        <f>Mountaineer!C60+'Charles Town'!C60+Greenbrier!C60</f>
        <v>36747871.280000001</v>
      </c>
      <c r="D60" s="5">
        <f>Mountaineer!D60+'Charles Town'!D60+Greenbrier!D60</f>
        <v>1345938.5699999984</v>
      </c>
      <c r="E60" s="5">
        <f>Mountaineer!E60+'Charles Town'!E60+Greenbrier!E60</f>
        <v>201890.78999999998</v>
      </c>
      <c r="F60" s="5">
        <f>Mountaineer!F60+'Charles Town'!F60+Greenbrier!F60</f>
        <v>30283.620000000003</v>
      </c>
      <c r="G60" s="5">
        <f>Mountaineer!G60+'Charles Town'!G60+Greenbrier!G60</f>
        <v>171607.16999999998</v>
      </c>
      <c r="H60" s="5">
        <f>Mountaineer!H60+'Charles Town'!H60+Greenbrier!H60</f>
        <v>1716.07</v>
      </c>
      <c r="I60" s="5">
        <f>Mountaineer!I60+'Charles Town'!I60+Greenbrier!I60</f>
        <v>169891.09999999998</v>
      </c>
    </row>
    <row r="61" spans="1:9" x14ac:dyDescent="0.25">
      <c r="E61" s="6"/>
      <c r="F61" s="6"/>
      <c r="G61" s="6"/>
      <c r="H61" s="6"/>
    </row>
    <row r="62" spans="1:9" ht="15" customHeight="1" thickBot="1" x14ac:dyDescent="0.3">
      <c r="B62" s="7">
        <f t="shared" ref="B62:I62" si="2">SUM(B8:B61)</f>
        <v>2580950661.079999</v>
      </c>
      <c r="C62" s="7">
        <f t="shared" si="2"/>
        <v>2494777915.3900008</v>
      </c>
      <c r="D62" s="7">
        <f t="shared" si="2"/>
        <v>86172745.689999983</v>
      </c>
      <c r="E62" s="7">
        <f t="shared" si="2"/>
        <v>12925911.859999999</v>
      </c>
      <c r="F62" s="7">
        <f t="shared" si="2"/>
        <v>1938886.8600000003</v>
      </c>
      <c r="G62" s="7">
        <f t="shared" si="2"/>
        <v>10987025</v>
      </c>
      <c r="H62" s="7">
        <f t="shared" si="2"/>
        <v>109870.24000000003</v>
      </c>
      <c r="I62" s="7">
        <f t="shared" si="2"/>
        <v>10877154.759999998</v>
      </c>
    </row>
    <row r="63" spans="1:9" ht="15" customHeight="1" thickTop="1" x14ac:dyDescent="0.25"/>
    <row r="64" spans="1:9" s="15" customFormat="1" ht="15" customHeight="1" x14ac:dyDescent="0.25">
      <c r="A64" s="14" t="s">
        <v>13</v>
      </c>
    </row>
    <row r="65" spans="1:1" s="15" customFormat="1" ht="15" customHeight="1" x14ac:dyDescent="0.25">
      <c r="A65" s="8" t="s">
        <v>18</v>
      </c>
    </row>
    <row r="66" spans="1:1" s="15" customFormat="1" ht="15" customHeight="1" x14ac:dyDescent="0.25">
      <c r="A66" s="8" t="s">
        <v>19</v>
      </c>
    </row>
    <row r="67" spans="1:1" ht="15" customHeight="1" x14ac:dyDescent="0.25">
      <c r="A67" s="14" t="s">
        <v>21</v>
      </c>
    </row>
  </sheetData>
  <mergeCells count="4">
    <mergeCell ref="A1:I1"/>
    <mergeCell ref="A2:I2"/>
    <mergeCell ref="A3:I3"/>
    <mergeCell ref="A4:I4"/>
  </mergeCells>
  <pageMargins left="0.25" right="0.25" top="0.25" bottom="0.25" header="0" footer="0"/>
  <pageSetup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zoomScaleNormal="100" workbookViewId="0">
      <pane ySplit="3" topLeftCell="A30" activePane="bottomLeft" state="frozen"/>
      <selection pane="bottomLeft" activeCell="A62" sqref="A62"/>
    </sheetView>
  </sheetViews>
  <sheetFormatPr defaultColWidth="10.7109375" defaultRowHeight="15" customHeight="1" x14ac:dyDescent="0.25"/>
  <cols>
    <col min="1" max="1" width="13.7109375" style="17" customWidth="1"/>
    <col min="2" max="3" width="16.28515625" style="15" bestFit="1" customWidth="1"/>
    <col min="4" max="5" width="15.7109375" style="15" customWidth="1"/>
    <col min="6" max="8" width="14.7109375" style="15" customWidth="1"/>
    <col min="9" max="9" width="15" style="15" customWidth="1"/>
    <col min="10" max="16384" width="10.7109375" style="15"/>
  </cols>
  <sheetData>
    <row r="1" spans="1:9" ht="15" customHeight="1" x14ac:dyDescent="0.25">
      <c r="A1" s="37" t="s">
        <v>9</v>
      </c>
      <c r="B1" s="37"/>
      <c r="C1" s="37"/>
      <c r="D1" s="37"/>
      <c r="E1" s="37"/>
      <c r="F1" s="37"/>
      <c r="G1" s="37"/>
      <c r="H1" s="37"/>
      <c r="I1" s="37"/>
    </row>
    <row r="2" spans="1:9" ht="15" customHeight="1" x14ac:dyDescent="0.25">
      <c r="A2" s="16"/>
      <c r="B2" s="16"/>
      <c r="C2" s="16"/>
      <c r="D2" s="16"/>
      <c r="E2" s="16"/>
      <c r="F2" s="16"/>
      <c r="G2" s="16"/>
      <c r="H2" s="16"/>
    </row>
    <row r="3" spans="1:9" ht="30" x14ac:dyDescent="0.25">
      <c r="A3" s="21" t="s">
        <v>6</v>
      </c>
      <c r="B3" s="21" t="s">
        <v>0</v>
      </c>
      <c r="C3" s="22" t="s">
        <v>1</v>
      </c>
      <c r="D3" s="32" t="s">
        <v>14</v>
      </c>
      <c r="E3" s="32" t="s">
        <v>15</v>
      </c>
      <c r="F3" s="21" t="s">
        <v>3</v>
      </c>
      <c r="G3" s="21" t="s">
        <v>2</v>
      </c>
      <c r="H3" s="33" t="s">
        <v>16</v>
      </c>
      <c r="I3" s="32" t="s">
        <v>17</v>
      </c>
    </row>
    <row r="4" spans="1:9" x14ac:dyDescent="0.25">
      <c r="A4" s="23" t="s">
        <v>11</v>
      </c>
      <c r="B4" s="24">
        <v>17981228.210000001</v>
      </c>
      <c r="C4" s="25">
        <v>17257622.530000001</v>
      </c>
      <c r="D4" s="24">
        <v>936605.29</v>
      </c>
      <c r="E4" s="24">
        <v>140490.79</v>
      </c>
      <c r="F4" s="24">
        <v>210073.63</v>
      </c>
      <c r="G4" s="24">
        <v>119417.16</v>
      </c>
      <c r="H4" s="26">
        <v>1194.18</v>
      </c>
      <c r="I4" s="24">
        <v>118222.98</v>
      </c>
    </row>
    <row r="5" spans="1:9" x14ac:dyDescent="0.25">
      <c r="A5" s="16"/>
      <c r="B5" s="27"/>
      <c r="C5" s="28"/>
      <c r="D5" s="27"/>
      <c r="E5" s="27"/>
      <c r="F5" s="27"/>
      <c r="G5" s="27"/>
      <c r="H5" s="29"/>
      <c r="I5" s="27"/>
    </row>
    <row r="6" spans="1:9" ht="15" customHeight="1" x14ac:dyDescent="0.25">
      <c r="A6" s="38" t="s">
        <v>10</v>
      </c>
      <c r="B6" s="38"/>
      <c r="C6" s="38"/>
      <c r="D6" s="38"/>
      <c r="E6" s="38"/>
      <c r="F6" s="38"/>
      <c r="G6" s="38"/>
      <c r="H6" s="38"/>
      <c r="I6" s="38"/>
    </row>
    <row r="7" spans="1:9" ht="15" customHeight="1" x14ac:dyDescent="0.25">
      <c r="B7" s="18"/>
      <c r="C7" s="18"/>
      <c r="D7" s="18"/>
      <c r="E7" s="18"/>
      <c r="F7" s="18"/>
      <c r="G7" s="18"/>
      <c r="H7" s="18"/>
      <c r="I7" s="19"/>
    </row>
    <row r="8" spans="1:9" ht="15" customHeight="1" x14ac:dyDescent="0.25">
      <c r="A8" s="17" t="s">
        <v>12</v>
      </c>
      <c r="B8" s="18">
        <v>888953.85</v>
      </c>
      <c r="C8" s="18">
        <v>876222.29</v>
      </c>
      <c r="D8" s="18">
        <f>B8-C8</f>
        <v>12731.559999999939</v>
      </c>
      <c r="E8" s="18">
        <f>ROUND(D8*0.15,2)+0.01</f>
        <v>1909.74</v>
      </c>
      <c r="F8" s="18">
        <f t="shared" ref="F8" si="0">ROUND(E8*0.15,2)</f>
        <v>286.45999999999998</v>
      </c>
      <c r="G8" s="18">
        <f t="shared" ref="G8" si="1">E8-F8</f>
        <v>1623.28</v>
      </c>
      <c r="H8" s="18">
        <f t="shared" ref="H8" si="2">ROUND(G8*0.01,2)</f>
        <v>16.23</v>
      </c>
      <c r="I8" s="19">
        <f t="shared" ref="I8" si="3">G8-H8</f>
        <v>1607.05</v>
      </c>
    </row>
    <row r="9" spans="1:9" ht="15" customHeight="1" x14ac:dyDescent="0.25">
      <c r="A9" s="17">
        <v>44387</v>
      </c>
      <c r="B9" s="18">
        <v>2349866.98</v>
      </c>
      <c r="C9" s="18">
        <v>2241725.14</v>
      </c>
      <c r="D9" s="18">
        <f t="shared" ref="D9:D39" si="4">B9-C9</f>
        <v>108141.83999999985</v>
      </c>
      <c r="E9" s="18">
        <f>ROUND(D9*0.15,2)</f>
        <v>16221.28</v>
      </c>
      <c r="F9" s="18">
        <f t="shared" ref="F9" si="5">ROUND(E9*0.15,2)</f>
        <v>2433.19</v>
      </c>
      <c r="G9" s="18">
        <f t="shared" ref="G9" si="6">E9-F9</f>
        <v>13788.09</v>
      </c>
      <c r="H9" s="18">
        <f t="shared" ref="H9" si="7">ROUND(G9*0.01,2)</f>
        <v>137.88</v>
      </c>
      <c r="I9" s="19">
        <f t="shared" ref="I9" si="8">G9-H9</f>
        <v>13650.210000000001</v>
      </c>
    </row>
    <row r="10" spans="1:9" ht="15" customHeight="1" x14ac:dyDescent="0.25">
      <c r="A10" s="17">
        <f t="shared" ref="A10:A15" si="9">A9+7</f>
        <v>44394</v>
      </c>
      <c r="B10" s="18">
        <v>2309600.0499999998</v>
      </c>
      <c r="C10" s="18">
        <v>2218445.4300000002</v>
      </c>
      <c r="D10" s="18">
        <f t="shared" si="4"/>
        <v>91154.619999999646</v>
      </c>
      <c r="E10" s="18">
        <f>ROUND(D10*0.15,2)</f>
        <v>13673.19</v>
      </c>
      <c r="F10" s="18">
        <f t="shared" ref="F10" si="10">ROUND(E10*0.15,2)</f>
        <v>2050.98</v>
      </c>
      <c r="G10" s="18">
        <f t="shared" ref="G10" si="11">E10-F10</f>
        <v>11622.210000000001</v>
      </c>
      <c r="H10" s="18">
        <f t="shared" ref="H10" si="12">ROUND(G10*0.01,2)</f>
        <v>116.22</v>
      </c>
      <c r="I10" s="19">
        <f t="shared" ref="I10" si="13">G10-H10</f>
        <v>11505.990000000002</v>
      </c>
    </row>
    <row r="11" spans="1:9" ht="15" customHeight="1" x14ac:dyDescent="0.25">
      <c r="A11" s="17">
        <f t="shared" si="9"/>
        <v>44401</v>
      </c>
      <c r="B11" s="18">
        <v>1932366.02</v>
      </c>
      <c r="C11" s="18">
        <v>1853596.5</v>
      </c>
      <c r="D11" s="18">
        <f t="shared" si="4"/>
        <v>78769.520000000019</v>
      </c>
      <c r="E11" s="18">
        <f>ROUND(D11*0.15,2)-0.01</f>
        <v>11815.42</v>
      </c>
      <c r="F11" s="18">
        <f t="shared" ref="F11" si="14">ROUND(E11*0.15,2)</f>
        <v>1772.31</v>
      </c>
      <c r="G11" s="18">
        <f t="shared" ref="G11" si="15">E11-F11</f>
        <v>10043.11</v>
      </c>
      <c r="H11" s="18">
        <f t="shared" ref="H11" si="16">ROUND(G11*0.01,2)</f>
        <v>100.43</v>
      </c>
      <c r="I11" s="19">
        <f t="shared" ref="I11" si="17">G11-H11</f>
        <v>9942.68</v>
      </c>
    </row>
    <row r="12" spans="1:9" ht="15" customHeight="1" x14ac:dyDescent="0.25">
      <c r="A12" s="17">
        <f t="shared" si="9"/>
        <v>44408</v>
      </c>
      <c r="B12" s="18">
        <v>2606283.6</v>
      </c>
      <c r="C12" s="18">
        <v>2442468.65</v>
      </c>
      <c r="D12" s="18">
        <f t="shared" si="4"/>
        <v>163814.95000000019</v>
      </c>
      <c r="E12" s="18">
        <f t="shared" ref="E12:E17" si="18">ROUND(D12*0.15,2)</f>
        <v>24572.240000000002</v>
      </c>
      <c r="F12" s="18">
        <f t="shared" ref="F12" si="19">ROUND(E12*0.15,2)</f>
        <v>3685.84</v>
      </c>
      <c r="G12" s="18">
        <f t="shared" ref="G12" si="20">E12-F12</f>
        <v>20886.400000000001</v>
      </c>
      <c r="H12" s="18">
        <f t="shared" ref="H12" si="21">ROUND(G12*0.01,2)</f>
        <v>208.86</v>
      </c>
      <c r="I12" s="19">
        <f t="shared" ref="I12" si="22">G12-H12</f>
        <v>20677.54</v>
      </c>
    </row>
    <row r="13" spans="1:9" ht="15" customHeight="1" x14ac:dyDescent="0.25">
      <c r="A13" s="17">
        <f t="shared" si="9"/>
        <v>44415</v>
      </c>
      <c r="B13" s="18">
        <v>3040418.98</v>
      </c>
      <c r="C13" s="18">
        <v>2917096.99</v>
      </c>
      <c r="D13" s="18">
        <f t="shared" si="4"/>
        <v>123321.98999999976</v>
      </c>
      <c r="E13" s="18">
        <f t="shared" si="18"/>
        <v>18498.3</v>
      </c>
      <c r="F13" s="18">
        <f t="shared" ref="F13" si="23">ROUND(E13*0.15,2)</f>
        <v>2774.75</v>
      </c>
      <c r="G13" s="18">
        <f t="shared" ref="G13" si="24">E13-F13</f>
        <v>15723.55</v>
      </c>
      <c r="H13" s="18">
        <f t="shared" ref="H13" si="25">ROUND(G13*0.01,2)</f>
        <v>157.24</v>
      </c>
      <c r="I13" s="19">
        <f t="shared" ref="I13" si="26">G13-H13</f>
        <v>15566.31</v>
      </c>
    </row>
    <row r="14" spans="1:9" ht="15" customHeight="1" x14ac:dyDescent="0.25">
      <c r="A14" s="17">
        <f t="shared" si="9"/>
        <v>44422</v>
      </c>
      <c r="B14" s="18">
        <v>2600171.9300000002</v>
      </c>
      <c r="C14" s="18">
        <v>2469640.9700000002</v>
      </c>
      <c r="D14" s="18">
        <f t="shared" si="4"/>
        <v>130530.95999999996</v>
      </c>
      <c r="E14" s="18">
        <f t="shared" si="18"/>
        <v>19579.64</v>
      </c>
      <c r="F14" s="18">
        <f t="shared" ref="F14" si="27">ROUND(E14*0.15,2)</f>
        <v>2936.95</v>
      </c>
      <c r="G14" s="18">
        <f t="shared" ref="G14" si="28">E14-F14</f>
        <v>16642.689999999999</v>
      </c>
      <c r="H14" s="18">
        <f t="shared" ref="H14" si="29">ROUND(G14*0.01,2)</f>
        <v>166.43</v>
      </c>
      <c r="I14" s="19">
        <f t="shared" ref="I14" si="30">G14-H14</f>
        <v>16476.259999999998</v>
      </c>
    </row>
    <row r="15" spans="1:9" ht="15" customHeight="1" x14ac:dyDescent="0.25">
      <c r="A15" s="17">
        <f t="shared" si="9"/>
        <v>44429</v>
      </c>
      <c r="B15" s="18">
        <v>2621457.62</v>
      </c>
      <c r="C15" s="18">
        <v>2511440.83</v>
      </c>
      <c r="D15" s="18">
        <f t="shared" si="4"/>
        <v>110016.79000000004</v>
      </c>
      <c r="E15" s="18">
        <f t="shared" si="18"/>
        <v>16502.52</v>
      </c>
      <c r="F15" s="18">
        <f t="shared" ref="F15" si="31">ROUND(E15*0.15,2)</f>
        <v>2475.38</v>
      </c>
      <c r="G15" s="18">
        <f t="shared" ref="G15" si="32">E15-F15</f>
        <v>14027.14</v>
      </c>
      <c r="H15" s="18">
        <f t="shared" ref="H15" si="33">ROUND(G15*0.01,2)</f>
        <v>140.27000000000001</v>
      </c>
      <c r="I15" s="19">
        <f t="shared" ref="I15" si="34">G15-H15</f>
        <v>13886.869999999999</v>
      </c>
    </row>
    <row r="16" spans="1:9" ht="15" customHeight="1" x14ac:dyDescent="0.25">
      <c r="A16" s="17">
        <f t="shared" ref="A16:A59" si="35">A15+7</f>
        <v>44436</v>
      </c>
      <c r="B16" s="18">
        <v>2985156.86</v>
      </c>
      <c r="C16" s="18">
        <v>2868434.5</v>
      </c>
      <c r="D16" s="18">
        <f t="shared" si="4"/>
        <v>116722.35999999987</v>
      </c>
      <c r="E16" s="18">
        <f t="shared" si="18"/>
        <v>17508.349999999999</v>
      </c>
      <c r="F16" s="18">
        <f t="shared" ref="F16" si="36">ROUND(E16*0.15,2)</f>
        <v>2626.25</v>
      </c>
      <c r="G16" s="18">
        <f t="shared" ref="G16" si="37">E16-F16</f>
        <v>14882.099999999999</v>
      </c>
      <c r="H16" s="18">
        <f t="shared" ref="H16" si="38">ROUND(G16*0.01,2)</f>
        <v>148.82</v>
      </c>
      <c r="I16" s="19">
        <f t="shared" ref="I16" si="39">G16-H16</f>
        <v>14733.279999999999</v>
      </c>
    </row>
    <row r="17" spans="1:9" ht="15" customHeight="1" x14ac:dyDescent="0.25">
      <c r="A17" s="17">
        <f t="shared" si="35"/>
        <v>44443</v>
      </c>
      <c r="B17" s="18">
        <v>2989066.16</v>
      </c>
      <c r="C17" s="18">
        <v>2867992.36</v>
      </c>
      <c r="D17" s="18">
        <f t="shared" si="4"/>
        <v>121073.80000000028</v>
      </c>
      <c r="E17" s="18">
        <f t="shared" si="18"/>
        <v>18161.07</v>
      </c>
      <c r="F17" s="18">
        <f t="shared" ref="F17" si="40">ROUND(E17*0.15,2)</f>
        <v>2724.16</v>
      </c>
      <c r="G17" s="18">
        <f t="shared" ref="G17" si="41">E17-F17</f>
        <v>15436.91</v>
      </c>
      <c r="H17" s="18">
        <f t="shared" ref="H17" si="42">ROUND(G17*0.01,2)</f>
        <v>154.37</v>
      </c>
      <c r="I17" s="19">
        <f t="shared" ref="I17" si="43">G17-H17</f>
        <v>15282.539999999999</v>
      </c>
    </row>
    <row r="18" spans="1:9" ht="15" customHeight="1" x14ac:dyDescent="0.25">
      <c r="A18" s="17">
        <f t="shared" si="35"/>
        <v>44450</v>
      </c>
      <c r="B18" s="18">
        <v>3699217.38</v>
      </c>
      <c r="C18" s="18">
        <v>3601425.85</v>
      </c>
      <c r="D18" s="18">
        <f t="shared" si="4"/>
        <v>97791.529999999795</v>
      </c>
      <c r="E18" s="18">
        <f t="shared" ref="E18" si="44">ROUND(D18*0.15,2)</f>
        <v>14668.73</v>
      </c>
      <c r="F18" s="18">
        <f t="shared" ref="F18" si="45">ROUND(E18*0.15,2)</f>
        <v>2200.31</v>
      </c>
      <c r="G18" s="18">
        <f t="shared" ref="G18" si="46">E18-F18</f>
        <v>12468.42</v>
      </c>
      <c r="H18" s="18">
        <f t="shared" ref="H18" si="47">ROUND(G18*0.01,2)</f>
        <v>124.68</v>
      </c>
      <c r="I18" s="19">
        <f t="shared" ref="I18" si="48">G18-H18</f>
        <v>12343.74</v>
      </c>
    </row>
    <row r="19" spans="1:9" ht="15" customHeight="1" x14ac:dyDescent="0.25">
      <c r="A19" s="17">
        <f t="shared" si="35"/>
        <v>44457</v>
      </c>
      <c r="B19" s="18">
        <v>3269055.54</v>
      </c>
      <c r="C19" s="18">
        <v>3115822.91</v>
      </c>
      <c r="D19" s="18">
        <f t="shared" si="4"/>
        <v>153232.62999999989</v>
      </c>
      <c r="E19" s="18">
        <f>ROUND(D19*0.15,2)+0.01</f>
        <v>22984.899999999998</v>
      </c>
      <c r="F19" s="18">
        <f t="shared" ref="F19" si="49">ROUND(E19*0.15,2)</f>
        <v>3447.74</v>
      </c>
      <c r="G19" s="18">
        <f t="shared" ref="G19" si="50">E19-F19</f>
        <v>19537.159999999996</v>
      </c>
      <c r="H19" s="18">
        <f t="shared" ref="H19" si="51">ROUND(G19*0.01,2)</f>
        <v>195.37</v>
      </c>
      <c r="I19" s="19">
        <f t="shared" ref="I19" si="52">G19-H19</f>
        <v>19341.789999999997</v>
      </c>
    </row>
    <row r="20" spans="1:9" ht="15" customHeight="1" x14ac:dyDescent="0.25">
      <c r="A20" s="17">
        <f t="shared" si="35"/>
        <v>44464</v>
      </c>
      <c r="B20" s="18">
        <v>3680310.11</v>
      </c>
      <c r="C20" s="18">
        <v>3552573.76</v>
      </c>
      <c r="D20" s="18">
        <f t="shared" si="4"/>
        <v>127736.35000000009</v>
      </c>
      <c r="E20" s="18">
        <f>ROUND(D20*0.15,2)+0.01</f>
        <v>19160.46</v>
      </c>
      <c r="F20" s="18">
        <f t="shared" ref="F20" si="53">ROUND(E20*0.15,2)</f>
        <v>2874.07</v>
      </c>
      <c r="G20" s="18">
        <f t="shared" ref="G20" si="54">E20-F20</f>
        <v>16286.39</v>
      </c>
      <c r="H20" s="18">
        <f t="shared" ref="H20" si="55">ROUND(G20*0.01,2)</f>
        <v>162.86000000000001</v>
      </c>
      <c r="I20" s="19">
        <f t="shared" ref="I20" si="56">G20-H20</f>
        <v>16123.529999999999</v>
      </c>
    </row>
    <row r="21" spans="1:9" ht="15" customHeight="1" x14ac:dyDescent="0.25">
      <c r="A21" s="17">
        <f t="shared" si="35"/>
        <v>44471</v>
      </c>
      <c r="B21" s="18">
        <v>3444851.01</v>
      </c>
      <c r="C21" s="18">
        <v>3287738.65</v>
      </c>
      <c r="D21" s="18">
        <f t="shared" si="4"/>
        <v>157112.35999999987</v>
      </c>
      <c r="E21" s="18">
        <f>ROUND(D21*0.15,2)+0.01</f>
        <v>23566.859999999997</v>
      </c>
      <c r="F21" s="18">
        <f t="shared" ref="F21" si="57">ROUND(E21*0.15,2)</f>
        <v>3535.03</v>
      </c>
      <c r="G21" s="18">
        <f t="shared" ref="G21" si="58">E21-F21</f>
        <v>20031.829999999998</v>
      </c>
      <c r="H21" s="18">
        <f t="shared" ref="H21" si="59">ROUND(G21*0.01,2)</f>
        <v>200.32</v>
      </c>
      <c r="I21" s="19">
        <f t="shared" ref="I21" si="60">G21-H21</f>
        <v>19831.509999999998</v>
      </c>
    </row>
    <row r="22" spans="1:9" ht="15" customHeight="1" x14ac:dyDescent="0.25">
      <c r="A22" s="17">
        <f t="shared" si="35"/>
        <v>44478</v>
      </c>
      <c r="B22" s="18">
        <v>4413315.8600000003</v>
      </c>
      <c r="C22" s="18">
        <v>4232026.51</v>
      </c>
      <c r="D22" s="18">
        <f t="shared" si="4"/>
        <v>181289.35000000056</v>
      </c>
      <c r="E22" s="18">
        <f>ROUND(D22*0.15,2)</f>
        <v>27193.4</v>
      </c>
      <c r="F22" s="18">
        <f t="shared" ref="F22" si="61">ROUND(E22*0.15,2)</f>
        <v>4079.01</v>
      </c>
      <c r="G22" s="18">
        <f t="shared" ref="G22" si="62">E22-F22</f>
        <v>23114.39</v>
      </c>
      <c r="H22" s="18">
        <f t="shared" ref="H22" si="63">ROUND(G22*0.01,2)</f>
        <v>231.14</v>
      </c>
      <c r="I22" s="19">
        <f t="shared" ref="I22" si="64">G22-H22</f>
        <v>22883.25</v>
      </c>
    </row>
    <row r="23" spans="1:9" ht="15" customHeight="1" x14ac:dyDescent="0.25">
      <c r="A23" s="17">
        <f t="shared" si="35"/>
        <v>44485</v>
      </c>
      <c r="B23" s="18">
        <v>5842971.2599999998</v>
      </c>
      <c r="C23" s="18">
        <v>5622294.7999999998</v>
      </c>
      <c r="D23" s="18">
        <f t="shared" si="4"/>
        <v>220676.45999999996</v>
      </c>
      <c r="E23" s="18">
        <f>ROUND(D23*0.15,2)</f>
        <v>33101.47</v>
      </c>
      <c r="F23" s="18">
        <f t="shared" ref="F23" si="65">ROUND(E23*0.15,2)</f>
        <v>4965.22</v>
      </c>
      <c r="G23" s="18">
        <f t="shared" ref="G23" si="66">E23-F23</f>
        <v>28136.25</v>
      </c>
      <c r="H23" s="18">
        <f t="shared" ref="H23" si="67">ROUND(G23*0.01,2)</f>
        <v>281.36</v>
      </c>
      <c r="I23" s="19">
        <f t="shared" ref="I23" si="68">G23-H23</f>
        <v>27854.89</v>
      </c>
    </row>
    <row r="24" spans="1:9" ht="15" customHeight="1" x14ac:dyDescent="0.25">
      <c r="A24" s="17">
        <f t="shared" si="35"/>
        <v>44492</v>
      </c>
      <c r="B24" s="18">
        <v>3972441.48</v>
      </c>
      <c r="C24" s="18">
        <v>3854702</v>
      </c>
      <c r="D24" s="18">
        <f t="shared" si="4"/>
        <v>117739.47999999998</v>
      </c>
      <c r="E24" s="18">
        <f>ROUND(D24*0.15,2)</f>
        <v>17660.919999999998</v>
      </c>
      <c r="F24" s="18">
        <f t="shared" ref="F24" si="69">ROUND(E24*0.15,2)</f>
        <v>2649.14</v>
      </c>
      <c r="G24" s="18">
        <f t="shared" ref="G24" si="70">E24-F24</f>
        <v>15011.779999999999</v>
      </c>
      <c r="H24" s="18">
        <f t="shared" ref="H24" si="71">ROUND(G24*0.01,2)</f>
        <v>150.12</v>
      </c>
      <c r="I24" s="19">
        <f t="shared" ref="I24" si="72">G24-H24</f>
        <v>14861.659999999998</v>
      </c>
    </row>
    <row r="25" spans="1:9" ht="15" customHeight="1" x14ac:dyDescent="0.25">
      <c r="A25" s="17">
        <f t="shared" si="35"/>
        <v>44499</v>
      </c>
      <c r="B25" s="18">
        <v>5323034.45</v>
      </c>
      <c r="C25" s="18">
        <v>5112381.6100000003</v>
      </c>
      <c r="D25" s="18">
        <f t="shared" si="4"/>
        <v>210652.83999999985</v>
      </c>
      <c r="E25" s="18">
        <f>ROUND(D25*0.15,2)</f>
        <v>31597.93</v>
      </c>
      <c r="F25" s="18">
        <f t="shared" ref="F25" si="73">ROUND(E25*0.15,2)</f>
        <v>4739.6899999999996</v>
      </c>
      <c r="G25" s="18">
        <f t="shared" ref="G25" si="74">E25-F25</f>
        <v>26858.240000000002</v>
      </c>
      <c r="H25" s="18">
        <f t="shared" ref="H25" si="75">ROUND(G25*0.01,2)</f>
        <v>268.58</v>
      </c>
      <c r="I25" s="19">
        <f t="shared" ref="I25" si="76">G25-H25</f>
        <v>26589.66</v>
      </c>
    </row>
    <row r="26" spans="1:9" ht="15" customHeight="1" x14ac:dyDescent="0.25">
      <c r="A26" s="17">
        <f t="shared" si="35"/>
        <v>44506</v>
      </c>
      <c r="B26" s="18">
        <v>5627296.9400000004</v>
      </c>
      <c r="C26" s="18">
        <v>5421127.0999999996</v>
      </c>
      <c r="D26" s="18">
        <f t="shared" si="4"/>
        <v>206169.84000000078</v>
      </c>
      <c r="E26" s="18">
        <f>ROUND(D26*0.15,2)-0.01</f>
        <v>30925.47</v>
      </c>
      <c r="F26" s="18">
        <f t="shared" ref="F26" si="77">ROUND(E26*0.15,2)</f>
        <v>4638.82</v>
      </c>
      <c r="G26" s="18">
        <f t="shared" ref="G26" si="78">E26-F26</f>
        <v>26286.65</v>
      </c>
      <c r="H26" s="18">
        <f t="shared" ref="H26" si="79">ROUND(G26*0.01,2)</f>
        <v>262.87</v>
      </c>
      <c r="I26" s="19">
        <f t="shared" ref="I26" si="80">G26-H26</f>
        <v>26023.780000000002</v>
      </c>
    </row>
    <row r="27" spans="1:9" ht="15" customHeight="1" x14ac:dyDescent="0.25">
      <c r="A27" s="17">
        <f t="shared" si="35"/>
        <v>44513</v>
      </c>
      <c r="B27" s="18">
        <v>7285921.7300000004</v>
      </c>
      <c r="C27" s="18">
        <v>7202405.3399999999</v>
      </c>
      <c r="D27" s="18">
        <f t="shared" si="4"/>
        <v>83516.390000000596</v>
      </c>
      <c r="E27" s="18">
        <f>ROUND(D27*0.15,2)</f>
        <v>12527.46</v>
      </c>
      <c r="F27" s="18">
        <f t="shared" ref="F27" si="81">ROUND(E27*0.15,2)</f>
        <v>1879.12</v>
      </c>
      <c r="G27" s="18">
        <f t="shared" ref="G27" si="82">E27-F27</f>
        <v>10648.34</v>
      </c>
      <c r="H27" s="18">
        <f t="shared" ref="H27" si="83">ROUND(G27*0.01,2)</f>
        <v>106.48</v>
      </c>
      <c r="I27" s="19">
        <f t="shared" ref="I27" si="84">G27-H27</f>
        <v>10541.86</v>
      </c>
    </row>
    <row r="28" spans="1:9" ht="15" customHeight="1" x14ac:dyDescent="0.25">
      <c r="A28" s="17">
        <f t="shared" si="35"/>
        <v>44520</v>
      </c>
      <c r="B28" s="18">
        <v>5025399.6900000004</v>
      </c>
      <c r="C28" s="18">
        <v>4763361.63</v>
      </c>
      <c r="D28" s="18">
        <f t="shared" si="4"/>
        <v>262038.06000000052</v>
      </c>
      <c r="E28" s="18">
        <f>ROUND(D28*0.15,2)</f>
        <v>39305.71</v>
      </c>
      <c r="F28" s="18">
        <f t="shared" ref="F28" si="85">ROUND(E28*0.15,2)</f>
        <v>5895.86</v>
      </c>
      <c r="G28" s="18">
        <f t="shared" ref="G28" si="86">E28-F28</f>
        <v>33409.85</v>
      </c>
      <c r="H28" s="18">
        <f t="shared" ref="H28" si="87">ROUND(G28*0.01,2)</f>
        <v>334.1</v>
      </c>
      <c r="I28" s="19">
        <f t="shared" ref="I28" si="88">G28-H28</f>
        <v>33075.75</v>
      </c>
    </row>
    <row r="29" spans="1:9" ht="15" customHeight="1" x14ac:dyDescent="0.25">
      <c r="A29" s="17">
        <f t="shared" si="35"/>
        <v>44527</v>
      </c>
      <c r="B29" s="18">
        <v>4366488.3600000003</v>
      </c>
      <c r="C29" s="18">
        <v>4195027.57</v>
      </c>
      <c r="D29" s="18">
        <f t="shared" si="4"/>
        <v>171460.79000000004</v>
      </c>
      <c r="E29" s="18">
        <f>ROUND(D29*0.15,2)</f>
        <v>25719.119999999999</v>
      </c>
      <c r="F29" s="18">
        <f t="shared" ref="F29" si="89">ROUND(E29*0.15,2)</f>
        <v>3857.87</v>
      </c>
      <c r="G29" s="18">
        <f t="shared" ref="G29" si="90">E29-F29</f>
        <v>21861.25</v>
      </c>
      <c r="H29" s="18">
        <f t="shared" ref="H29" si="91">ROUND(G29*0.01,2)</f>
        <v>218.61</v>
      </c>
      <c r="I29" s="19">
        <f t="shared" ref="I29" si="92">G29-H29</f>
        <v>21642.639999999999</v>
      </c>
    </row>
    <row r="30" spans="1:9" ht="15" customHeight="1" x14ac:dyDescent="0.25">
      <c r="A30" s="17">
        <f t="shared" si="35"/>
        <v>44534</v>
      </c>
      <c r="B30" s="18">
        <v>5385673.8499999996</v>
      </c>
      <c r="C30" s="18">
        <v>5170130.92</v>
      </c>
      <c r="D30" s="18">
        <f t="shared" si="4"/>
        <v>215542.9299999997</v>
      </c>
      <c r="E30" s="18">
        <f>ROUND(D30*0.15,2)</f>
        <v>32331.439999999999</v>
      </c>
      <c r="F30" s="18">
        <f t="shared" ref="F30" si="93">ROUND(E30*0.15,2)</f>
        <v>4849.72</v>
      </c>
      <c r="G30" s="18">
        <f t="shared" ref="G30" si="94">E30-F30</f>
        <v>27481.719999999998</v>
      </c>
      <c r="H30" s="18">
        <f t="shared" ref="H30" si="95">ROUND(G30*0.01,2)</f>
        <v>274.82</v>
      </c>
      <c r="I30" s="19">
        <f t="shared" ref="I30" si="96">G30-H30</f>
        <v>27206.899999999998</v>
      </c>
    </row>
    <row r="31" spans="1:9" ht="15" customHeight="1" x14ac:dyDescent="0.25">
      <c r="A31" s="17">
        <f t="shared" si="35"/>
        <v>44541</v>
      </c>
      <c r="B31" s="18">
        <v>5726633.3399999999</v>
      </c>
      <c r="C31" s="18">
        <v>5546374.1600000001</v>
      </c>
      <c r="D31" s="18">
        <f t="shared" si="4"/>
        <v>180259.1799999997</v>
      </c>
      <c r="E31" s="18">
        <f>ROUND(D31*0.15,2)-0.01</f>
        <v>27038.870000000003</v>
      </c>
      <c r="F31" s="18">
        <f t="shared" ref="F31" si="97">ROUND(E31*0.15,2)</f>
        <v>4055.83</v>
      </c>
      <c r="G31" s="18">
        <f t="shared" ref="G31" si="98">E31-F31</f>
        <v>22983.040000000001</v>
      </c>
      <c r="H31" s="18">
        <f t="shared" ref="H31" si="99">ROUND(G31*0.01,2)</f>
        <v>229.83</v>
      </c>
      <c r="I31" s="19">
        <f t="shared" ref="I31" si="100">G31-H31</f>
        <v>22753.21</v>
      </c>
    </row>
    <row r="32" spans="1:9" ht="15" customHeight="1" x14ac:dyDescent="0.25">
      <c r="A32" s="17">
        <f t="shared" si="35"/>
        <v>44548</v>
      </c>
      <c r="B32" s="18">
        <v>8039236.25</v>
      </c>
      <c r="C32" s="18">
        <v>7776701.1500000004</v>
      </c>
      <c r="D32" s="18">
        <f t="shared" si="4"/>
        <v>262535.09999999963</v>
      </c>
      <c r="E32" s="18">
        <f>ROUND(D32*0.15,2)+0.01</f>
        <v>39380.270000000004</v>
      </c>
      <c r="F32" s="18">
        <f t="shared" ref="F32" si="101">ROUND(E32*0.15,2)</f>
        <v>5907.04</v>
      </c>
      <c r="G32" s="18">
        <f t="shared" ref="G32" si="102">E32-F32</f>
        <v>33473.230000000003</v>
      </c>
      <c r="H32" s="18">
        <f t="shared" ref="H32" si="103">ROUND(G32*0.01,2)</f>
        <v>334.73</v>
      </c>
      <c r="I32" s="19">
        <f t="shared" ref="I32" si="104">G32-H32</f>
        <v>33138.5</v>
      </c>
    </row>
    <row r="33" spans="1:9" ht="15" customHeight="1" x14ac:dyDescent="0.25">
      <c r="A33" s="17">
        <f t="shared" si="35"/>
        <v>44555</v>
      </c>
      <c r="B33" s="18">
        <v>5732502.0700000003</v>
      </c>
      <c r="C33" s="18">
        <v>5504643.6900000004</v>
      </c>
      <c r="D33" s="18">
        <f t="shared" si="4"/>
        <v>227858.37999999989</v>
      </c>
      <c r="E33" s="18">
        <f>ROUND(D33*0.15,2)</f>
        <v>34178.76</v>
      </c>
      <c r="F33" s="18">
        <f t="shared" ref="F33" si="105">ROUND(E33*0.15,2)</f>
        <v>5126.8100000000004</v>
      </c>
      <c r="G33" s="18">
        <f t="shared" ref="G33" si="106">E33-F33</f>
        <v>29051.95</v>
      </c>
      <c r="H33" s="18">
        <f t="shared" ref="H33" si="107">ROUND(G33*0.01,2)</f>
        <v>290.52</v>
      </c>
      <c r="I33" s="19">
        <f t="shared" ref="I33" si="108">G33-H33</f>
        <v>28761.43</v>
      </c>
    </row>
    <row r="34" spans="1:9" ht="15" customHeight="1" x14ac:dyDescent="0.25">
      <c r="A34" s="17">
        <f t="shared" si="35"/>
        <v>44562</v>
      </c>
      <c r="B34" s="18">
        <v>8171836.4800000004</v>
      </c>
      <c r="C34" s="18">
        <v>7970377.0599999996</v>
      </c>
      <c r="D34" s="18">
        <f t="shared" si="4"/>
        <v>201459.42000000086</v>
      </c>
      <c r="E34" s="18">
        <f>ROUND(D34*0.15,2)+0.01</f>
        <v>30218.92</v>
      </c>
      <c r="F34" s="18">
        <f t="shared" ref="F34" si="109">ROUND(E34*0.15,2)</f>
        <v>4532.84</v>
      </c>
      <c r="G34" s="18">
        <f t="shared" ref="G34" si="110">E34-F34</f>
        <v>25686.079999999998</v>
      </c>
      <c r="H34" s="18">
        <f t="shared" ref="H34" si="111">ROUND(G34*0.01,2)</f>
        <v>256.86</v>
      </c>
      <c r="I34" s="19">
        <f t="shared" ref="I34" si="112">G34-H34</f>
        <v>25429.219999999998</v>
      </c>
    </row>
    <row r="35" spans="1:9" ht="15" customHeight="1" x14ac:dyDescent="0.25">
      <c r="A35" s="17">
        <f t="shared" si="35"/>
        <v>44569</v>
      </c>
      <c r="B35" s="18">
        <v>6584866.8799999999</v>
      </c>
      <c r="C35" s="18">
        <v>6283408.0899999999</v>
      </c>
      <c r="D35" s="18">
        <f t="shared" si="4"/>
        <v>301458.79000000004</v>
      </c>
      <c r="E35" s="18">
        <f>ROUND(D35*0.15,2)</f>
        <v>45218.82</v>
      </c>
      <c r="F35" s="18">
        <f t="shared" ref="F35" si="113">ROUND(E35*0.15,2)</f>
        <v>6782.82</v>
      </c>
      <c r="G35" s="18">
        <f t="shared" ref="G35" si="114">E35-F35</f>
        <v>38436</v>
      </c>
      <c r="H35" s="18">
        <f t="shared" ref="H35" si="115">ROUND(G35*0.01,2)</f>
        <v>384.36</v>
      </c>
      <c r="I35" s="19">
        <f t="shared" ref="I35" si="116">G35-H35</f>
        <v>38051.64</v>
      </c>
    </row>
    <row r="36" spans="1:9" ht="15" customHeight="1" x14ac:dyDescent="0.25">
      <c r="A36" s="17">
        <f t="shared" si="35"/>
        <v>44576</v>
      </c>
      <c r="B36" s="18">
        <v>5272348.28</v>
      </c>
      <c r="C36" s="18">
        <v>5052969.8499999996</v>
      </c>
      <c r="D36" s="18">
        <f t="shared" si="4"/>
        <v>219378.43000000063</v>
      </c>
      <c r="E36" s="18">
        <f>ROUND(D36*0.15,2)</f>
        <v>32906.76</v>
      </c>
      <c r="F36" s="18">
        <f t="shared" ref="F36" si="117">ROUND(E36*0.15,2)</f>
        <v>4936.01</v>
      </c>
      <c r="G36" s="18">
        <f t="shared" ref="G36" si="118">E36-F36</f>
        <v>27970.75</v>
      </c>
      <c r="H36" s="18">
        <f t="shared" ref="H36" si="119">ROUND(G36*0.01,2)</f>
        <v>279.70999999999998</v>
      </c>
      <c r="I36" s="19">
        <f t="shared" ref="I36" si="120">G36-H36</f>
        <v>27691.040000000001</v>
      </c>
    </row>
    <row r="37" spans="1:9" ht="15" customHeight="1" x14ac:dyDescent="0.25">
      <c r="A37" s="17">
        <f t="shared" si="35"/>
        <v>44583</v>
      </c>
      <c r="B37" s="18">
        <v>5595526.0099999998</v>
      </c>
      <c r="C37" s="18">
        <v>5370689.3899999997</v>
      </c>
      <c r="D37" s="18">
        <f t="shared" si="4"/>
        <v>224836.62000000011</v>
      </c>
      <c r="E37" s="18">
        <f>ROUND(D37*0.15,2)+0.01</f>
        <v>33725.5</v>
      </c>
      <c r="F37" s="18">
        <f t="shared" ref="F37" si="121">ROUND(E37*0.15,2)</f>
        <v>5058.83</v>
      </c>
      <c r="G37" s="18">
        <f t="shared" ref="G37" si="122">E37-F37</f>
        <v>28666.67</v>
      </c>
      <c r="H37" s="18">
        <f t="shared" ref="H37" si="123">ROUND(G37*0.01,2)</f>
        <v>286.67</v>
      </c>
      <c r="I37" s="19">
        <f t="shared" ref="I37" si="124">G37-H37</f>
        <v>28380</v>
      </c>
    </row>
    <row r="38" spans="1:9" ht="15" customHeight="1" x14ac:dyDescent="0.25">
      <c r="A38" s="17">
        <f t="shared" si="35"/>
        <v>44590</v>
      </c>
      <c r="B38" s="18">
        <v>4821613.37</v>
      </c>
      <c r="C38" s="18">
        <v>4585197.45</v>
      </c>
      <c r="D38" s="18">
        <f t="shared" si="4"/>
        <v>236415.91999999993</v>
      </c>
      <c r="E38" s="18">
        <f t="shared" ref="E38:E43" si="125">ROUND(D38*0.15,2)</f>
        <v>35462.39</v>
      </c>
      <c r="F38" s="18">
        <f t="shared" ref="F38" si="126">ROUND(E38*0.15,2)</f>
        <v>5319.36</v>
      </c>
      <c r="G38" s="18">
        <f t="shared" ref="G38" si="127">E38-F38</f>
        <v>30143.03</v>
      </c>
      <c r="H38" s="18">
        <f t="shared" ref="H38" si="128">ROUND(G38*0.01,2)</f>
        <v>301.43</v>
      </c>
      <c r="I38" s="19">
        <f t="shared" ref="I38" si="129">G38-H38</f>
        <v>29841.599999999999</v>
      </c>
    </row>
    <row r="39" spans="1:9" ht="15" customHeight="1" x14ac:dyDescent="0.25">
      <c r="A39" s="17">
        <f t="shared" si="35"/>
        <v>44597</v>
      </c>
      <c r="B39" s="18">
        <v>6692666.4299999997</v>
      </c>
      <c r="C39" s="18">
        <v>6514665.9800000004</v>
      </c>
      <c r="D39" s="18">
        <f t="shared" si="4"/>
        <v>178000.44999999925</v>
      </c>
      <c r="E39" s="18">
        <f t="shared" si="125"/>
        <v>26700.07</v>
      </c>
      <c r="F39" s="18">
        <f t="shared" ref="F39" si="130">ROUND(E39*0.15,2)</f>
        <v>4005.01</v>
      </c>
      <c r="G39" s="18">
        <f t="shared" ref="G39" si="131">E39-F39</f>
        <v>22695.059999999998</v>
      </c>
      <c r="H39" s="18">
        <f t="shared" ref="H39" si="132">ROUND(G39*0.01,2)</f>
        <v>226.95</v>
      </c>
      <c r="I39" s="19">
        <f t="shared" ref="I39" si="133">G39-H39</f>
        <v>22468.109999999997</v>
      </c>
    </row>
    <row r="40" spans="1:9" ht="15" customHeight="1" x14ac:dyDescent="0.25">
      <c r="A40" s="17">
        <f t="shared" si="35"/>
        <v>44604</v>
      </c>
      <c r="B40" s="18">
        <v>7272405.9000000004</v>
      </c>
      <c r="C40" s="18">
        <v>7067208.75</v>
      </c>
      <c r="D40" s="18">
        <f t="shared" ref="D40" si="134">B40-C40</f>
        <v>205197.15000000037</v>
      </c>
      <c r="E40" s="18">
        <f t="shared" si="125"/>
        <v>30779.57</v>
      </c>
      <c r="F40" s="18">
        <f t="shared" ref="F40" si="135">ROUND(E40*0.15,2)</f>
        <v>4616.9399999999996</v>
      </c>
      <c r="G40" s="18">
        <f t="shared" ref="G40" si="136">E40-F40</f>
        <v>26162.63</v>
      </c>
      <c r="H40" s="18">
        <f t="shared" ref="H40" si="137">ROUND(G40*0.01,2)</f>
        <v>261.63</v>
      </c>
      <c r="I40" s="19">
        <f t="shared" ref="I40" si="138">G40-H40</f>
        <v>25901</v>
      </c>
    </row>
    <row r="41" spans="1:9" ht="15" customHeight="1" x14ac:dyDescent="0.25">
      <c r="A41" s="17">
        <f t="shared" si="35"/>
        <v>44611</v>
      </c>
      <c r="B41" s="18">
        <v>5405530.1799999997</v>
      </c>
      <c r="C41" s="18">
        <v>5164190.47</v>
      </c>
      <c r="D41" s="18">
        <f t="shared" ref="D41" si="139">B41-C41</f>
        <v>241339.70999999996</v>
      </c>
      <c r="E41" s="18">
        <f t="shared" si="125"/>
        <v>36200.959999999999</v>
      </c>
      <c r="F41" s="18">
        <f t="shared" ref="F41" si="140">ROUND(E41*0.15,2)</f>
        <v>5430.14</v>
      </c>
      <c r="G41" s="18">
        <f t="shared" ref="G41" si="141">E41-F41</f>
        <v>30770.82</v>
      </c>
      <c r="H41" s="18">
        <f t="shared" ref="H41" si="142">ROUND(G41*0.01,2)</f>
        <v>307.70999999999998</v>
      </c>
      <c r="I41" s="19">
        <f t="shared" ref="I41" si="143">G41-H41</f>
        <v>30463.11</v>
      </c>
    </row>
    <row r="42" spans="1:9" ht="15" customHeight="1" x14ac:dyDescent="0.25">
      <c r="A42" s="17">
        <f t="shared" si="35"/>
        <v>44618</v>
      </c>
      <c r="B42" s="18">
        <v>6725153.8499999996</v>
      </c>
      <c r="C42" s="18">
        <v>6503863.0999999996</v>
      </c>
      <c r="D42" s="18">
        <f t="shared" ref="D42" si="144">B42-C42</f>
        <v>221290.75</v>
      </c>
      <c r="E42" s="18">
        <f t="shared" si="125"/>
        <v>33193.61</v>
      </c>
      <c r="F42" s="18">
        <f t="shared" ref="F42" si="145">ROUND(E42*0.15,2)</f>
        <v>4979.04</v>
      </c>
      <c r="G42" s="18">
        <f t="shared" ref="G42" si="146">E42-F42</f>
        <v>28214.57</v>
      </c>
      <c r="H42" s="18">
        <f t="shared" ref="H42" si="147">ROUND(G42*0.01,2)</f>
        <v>282.14999999999998</v>
      </c>
      <c r="I42" s="19">
        <f t="shared" ref="I42" si="148">G42-H42</f>
        <v>27932.42</v>
      </c>
    </row>
    <row r="43" spans="1:9" ht="15" customHeight="1" x14ac:dyDescent="0.25">
      <c r="A43" s="17">
        <f t="shared" si="35"/>
        <v>44625</v>
      </c>
      <c r="B43" s="18">
        <v>8625113.0600000005</v>
      </c>
      <c r="C43" s="18">
        <v>8515809.3900000006</v>
      </c>
      <c r="D43" s="18">
        <f t="shared" ref="D43" si="149">B43-C43</f>
        <v>109303.66999999993</v>
      </c>
      <c r="E43" s="18">
        <f t="shared" si="125"/>
        <v>16395.55</v>
      </c>
      <c r="F43" s="18">
        <f t="shared" ref="F43" si="150">ROUND(E43*0.15,2)</f>
        <v>2459.33</v>
      </c>
      <c r="G43" s="18">
        <f t="shared" ref="G43" si="151">E43-F43</f>
        <v>13936.22</v>
      </c>
      <c r="H43" s="18">
        <f t="shared" ref="H43" si="152">ROUND(G43*0.01,2)</f>
        <v>139.36000000000001</v>
      </c>
      <c r="I43" s="19">
        <f t="shared" ref="I43" si="153">G43-H43</f>
        <v>13796.859999999999</v>
      </c>
    </row>
    <row r="44" spans="1:9" ht="15" customHeight="1" x14ac:dyDescent="0.25">
      <c r="A44" s="17">
        <f t="shared" si="35"/>
        <v>44632</v>
      </c>
      <c r="B44" s="18">
        <v>7852431.3200000003</v>
      </c>
      <c r="C44" s="18">
        <v>7498438.1100000003</v>
      </c>
      <c r="D44" s="18">
        <f t="shared" ref="D44:D45" si="154">B44-C44</f>
        <v>353993.20999999996</v>
      </c>
      <c r="E44" s="18">
        <f t="shared" ref="E44" si="155">ROUND(D44*0.15,2)</f>
        <v>53098.98</v>
      </c>
      <c r="F44" s="18">
        <f t="shared" ref="F44" si="156">ROUND(E44*0.15,2)</f>
        <v>7964.85</v>
      </c>
      <c r="G44" s="18">
        <f t="shared" ref="G44" si="157">E44-F44</f>
        <v>45134.130000000005</v>
      </c>
      <c r="H44" s="18">
        <f t="shared" ref="H44" si="158">ROUND(G44*0.01,2)</f>
        <v>451.34</v>
      </c>
      <c r="I44" s="19">
        <f t="shared" ref="I44" si="159">G44-H44</f>
        <v>44682.790000000008</v>
      </c>
    </row>
    <row r="45" spans="1:9" ht="15" customHeight="1" x14ac:dyDescent="0.25">
      <c r="A45" s="17">
        <f t="shared" si="35"/>
        <v>44639</v>
      </c>
      <c r="B45" s="18">
        <v>9645275.25</v>
      </c>
      <c r="C45" s="18">
        <v>9203088.9699999988</v>
      </c>
      <c r="D45" s="18">
        <f t="shared" si="154"/>
        <v>442186.28000000119</v>
      </c>
      <c r="E45" s="18">
        <f t="shared" ref="E45" si="160">ROUND(D45*0.15,2)</f>
        <v>66327.94</v>
      </c>
      <c r="F45" s="18">
        <f t="shared" ref="F45" si="161">ROUND(E45*0.15,2)</f>
        <v>9949.19</v>
      </c>
      <c r="G45" s="18">
        <f t="shared" ref="G45" si="162">E45-F45</f>
        <v>56378.75</v>
      </c>
      <c r="H45" s="18">
        <f t="shared" ref="H45" si="163">ROUND(G45*0.01,2)</f>
        <v>563.79</v>
      </c>
      <c r="I45" s="19">
        <f t="shared" ref="I45" si="164">G45-H45</f>
        <v>55814.96</v>
      </c>
    </row>
    <row r="46" spans="1:9" ht="15" customHeight="1" x14ac:dyDescent="0.25">
      <c r="A46" s="17">
        <f t="shared" si="35"/>
        <v>44646</v>
      </c>
      <c r="B46" s="18">
        <v>6308086.2199999997</v>
      </c>
      <c r="C46" s="18">
        <v>6110063.1900000004</v>
      </c>
      <c r="D46" s="18">
        <f t="shared" ref="D46" si="165">B46-C46</f>
        <v>198023.02999999933</v>
      </c>
      <c r="E46" s="18">
        <f t="shared" ref="E46" si="166">ROUND(D46*0.15,2)</f>
        <v>29703.45</v>
      </c>
      <c r="F46" s="18">
        <f t="shared" ref="F46" si="167">ROUND(E46*0.15,2)</f>
        <v>4455.5200000000004</v>
      </c>
      <c r="G46" s="18">
        <f t="shared" ref="G46" si="168">E46-F46</f>
        <v>25247.93</v>
      </c>
      <c r="H46" s="18">
        <f t="shared" ref="H46" si="169">ROUND(G46*0.01,2)</f>
        <v>252.48</v>
      </c>
      <c r="I46" s="19">
        <f t="shared" ref="I46" si="170">G46-H46</f>
        <v>24995.45</v>
      </c>
    </row>
    <row r="47" spans="1:9" ht="15" customHeight="1" x14ac:dyDescent="0.25">
      <c r="A47" s="17">
        <f t="shared" si="35"/>
        <v>44653</v>
      </c>
      <c r="B47" s="18">
        <v>7087934.7999999998</v>
      </c>
      <c r="C47" s="18">
        <v>6765735.6600000001</v>
      </c>
      <c r="D47" s="18">
        <f t="shared" ref="D47" si="171">B47-C47</f>
        <v>322199.13999999966</v>
      </c>
      <c r="E47" s="18">
        <f t="shared" ref="E47" si="172">ROUND(D47*0.15,2)</f>
        <v>48329.87</v>
      </c>
      <c r="F47" s="18">
        <f t="shared" ref="F47" si="173">ROUND(E47*0.15,2)</f>
        <v>7249.48</v>
      </c>
      <c r="G47" s="18">
        <f t="shared" ref="G47" si="174">E47-F47</f>
        <v>41080.39</v>
      </c>
      <c r="H47" s="18">
        <f t="shared" ref="H47" si="175">ROUND(G47*0.01,2)</f>
        <v>410.8</v>
      </c>
      <c r="I47" s="19">
        <f t="shared" ref="I47" si="176">G47-H47</f>
        <v>40669.589999999997</v>
      </c>
    </row>
    <row r="48" spans="1:9" ht="15" customHeight="1" x14ac:dyDescent="0.25">
      <c r="A48" s="17">
        <f t="shared" si="35"/>
        <v>44660</v>
      </c>
      <c r="B48" s="18">
        <v>7944863.9800000004</v>
      </c>
      <c r="C48" s="18">
        <v>7655985.4699999997</v>
      </c>
      <c r="D48" s="18">
        <f t="shared" ref="D48" si="177">B48-C48</f>
        <v>288878.51000000071</v>
      </c>
      <c r="E48" s="18">
        <f t="shared" ref="E48" si="178">ROUND(D48*0.15,2)</f>
        <v>43331.78</v>
      </c>
      <c r="F48" s="18">
        <f t="shared" ref="F48" si="179">ROUND(E48*0.15,2)</f>
        <v>6499.77</v>
      </c>
      <c r="G48" s="18">
        <f t="shared" ref="G48" si="180">E48-F48</f>
        <v>36832.009999999995</v>
      </c>
      <c r="H48" s="18">
        <f t="shared" ref="H48" si="181">ROUND(G48*0.01,2)</f>
        <v>368.32</v>
      </c>
      <c r="I48" s="19">
        <f t="shared" ref="I48" si="182">G48-H48</f>
        <v>36463.689999999995</v>
      </c>
    </row>
    <row r="49" spans="1:9" ht="15.75" customHeight="1" x14ac:dyDescent="0.25">
      <c r="A49" s="17">
        <f t="shared" si="35"/>
        <v>44667</v>
      </c>
      <c r="B49" s="18">
        <v>6035869.0499999998</v>
      </c>
      <c r="C49" s="18">
        <v>5759886.9199999999</v>
      </c>
      <c r="D49" s="18">
        <f t="shared" ref="D49" si="183">B49-C49</f>
        <v>275982.12999999989</v>
      </c>
      <c r="E49" s="18">
        <f t="shared" ref="E49" si="184">ROUND(D49*0.15,2)</f>
        <v>41397.32</v>
      </c>
      <c r="F49" s="18">
        <f t="shared" ref="F49" si="185">ROUND(E49*0.15,2)</f>
        <v>6209.6</v>
      </c>
      <c r="G49" s="18">
        <f t="shared" ref="G49" si="186">E49-F49</f>
        <v>35187.72</v>
      </c>
      <c r="H49" s="18">
        <f t="shared" ref="H49" si="187">ROUND(G49*0.01,2)</f>
        <v>351.88</v>
      </c>
      <c r="I49" s="19">
        <f t="shared" ref="I49" si="188">G49-H49</f>
        <v>34835.840000000004</v>
      </c>
    </row>
    <row r="50" spans="1:9" ht="15" customHeight="1" x14ac:dyDescent="0.25">
      <c r="A50" s="17">
        <f t="shared" si="35"/>
        <v>44674</v>
      </c>
      <c r="B50" s="18">
        <v>6553409.0499999998</v>
      </c>
      <c r="C50" s="18">
        <v>6273334.8899999997</v>
      </c>
      <c r="D50" s="18">
        <f t="shared" ref="D50" si="189">B50-C50</f>
        <v>280074.16000000015</v>
      </c>
      <c r="E50" s="18">
        <f t="shared" ref="E50" si="190">ROUND(D50*0.15,2)</f>
        <v>42011.12</v>
      </c>
      <c r="F50" s="18">
        <f t="shared" ref="F50" si="191">ROUND(E50*0.15,2)</f>
        <v>6301.67</v>
      </c>
      <c r="G50" s="18">
        <f t="shared" ref="G50" si="192">E50-F50</f>
        <v>35709.450000000004</v>
      </c>
      <c r="H50" s="18">
        <f t="shared" ref="H50" si="193">ROUND(G50*0.01,2)</f>
        <v>357.09</v>
      </c>
      <c r="I50" s="19">
        <f t="shared" ref="I50" si="194">G50-H50</f>
        <v>35352.360000000008</v>
      </c>
    </row>
    <row r="51" spans="1:9" ht="15.75" customHeight="1" x14ac:dyDescent="0.25">
      <c r="A51" s="17">
        <f t="shared" si="35"/>
        <v>44681</v>
      </c>
      <c r="B51" s="18">
        <v>5962897.3399999999</v>
      </c>
      <c r="C51" s="18">
        <v>5716165.6799999997</v>
      </c>
      <c r="D51" s="18">
        <f t="shared" ref="D51" si="195">B51-C51</f>
        <v>246731.66000000015</v>
      </c>
      <c r="E51" s="18">
        <f t="shared" ref="E51" si="196">ROUND(D51*0.15,2)</f>
        <v>37009.75</v>
      </c>
      <c r="F51" s="18">
        <f t="shared" ref="F51" si="197">ROUND(E51*0.15,2)</f>
        <v>5551.46</v>
      </c>
      <c r="G51" s="18">
        <f t="shared" ref="G51" si="198">E51-F51</f>
        <v>31458.29</v>
      </c>
      <c r="H51" s="18">
        <f t="shared" ref="H51" si="199">ROUND(G51*0.01,2)</f>
        <v>314.58</v>
      </c>
      <c r="I51" s="19">
        <f t="shared" ref="I51" si="200">G51-H51</f>
        <v>31143.71</v>
      </c>
    </row>
    <row r="52" spans="1:9" ht="15.75" customHeight="1" x14ac:dyDescent="0.25">
      <c r="A52" s="17">
        <f t="shared" si="35"/>
        <v>44688</v>
      </c>
      <c r="B52" s="18">
        <v>7719898.75</v>
      </c>
      <c r="C52" s="18">
        <v>7466167.3200000003</v>
      </c>
      <c r="D52" s="18">
        <f t="shared" ref="D52" si="201">B52-C52</f>
        <v>253731.4299999997</v>
      </c>
      <c r="E52" s="18">
        <f t="shared" ref="E52" si="202">ROUND(D52*0.15,2)</f>
        <v>38059.71</v>
      </c>
      <c r="F52" s="18">
        <f t="shared" ref="F52" si="203">ROUND(E52*0.15,2)</f>
        <v>5708.96</v>
      </c>
      <c r="G52" s="18">
        <f t="shared" ref="G52" si="204">E52-F52</f>
        <v>32350.75</v>
      </c>
      <c r="H52" s="18">
        <f t="shared" ref="H52" si="205">ROUND(G52*0.01,2)</f>
        <v>323.51</v>
      </c>
      <c r="I52" s="19">
        <f t="shared" ref="I52" si="206">G52-H52</f>
        <v>32027.24</v>
      </c>
    </row>
    <row r="53" spans="1:9" ht="15.75" customHeight="1" x14ac:dyDescent="0.25">
      <c r="A53" s="17">
        <f t="shared" si="35"/>
        <v>44695</v>
      </c>
      <c r="B53" s="18">
        <v>6215166.5499999998</v>
      </c>
      <c r="C53" s="18">
        <v>5942412.0499999998</v>
      </c>
      <c r="D53" s="18">
        <f t="shared" ref="D53" si="207">B53-C53</f>
        <v>272754.5</v>
      </c>
      <c r="E53" s="18">
        <f>ROUND(D53*0.15,2)-0.01</f>
        <v>40913.17</v>
      </c>
      <c r="F53" s="18">
        <f t="shared" ref="F53" si="208">ROUND(E53*0.15,2)</f>
        <v>6136.98</v>
      </c>
      <c r="G53" s="18">
        <f t="shared" ref="G53" si="209">E53-F53</f>
        <v>34776.19</v>
      </c>
      <c r="H53" s="18">
        <f t="shared" ref="H53" si="210">ROUND(G53*0.01,2)</f>
        <v>347.76</v>
      </c>
      <c r="I53" s="19">
        <f t="shared" ref="I53" si="211">G53-H53</f>
        <v>34428.43</v>
      </c>
    </row>
    <row r="54" spans="1:9" ht="15.75" customHeight="1" x14ac:dyDescent="0.25">
      <c r="A54" s="17">
        <f t="shared" si="35"/>
        <v>44702</v>
      </c>
      <c r="B54" s="18">
        <v>6019033.6299999999</v>
      </c>
      <c r="C54" s="18">
        <v>5802492.71</v>
      </c>
      <c r="D54" s="18">
        <f t="shared" ref="D54" si="212">B54-C54</f>
        <v>216540.91999999993</v>
      </c>
      <c r="E54" s="18">
        <f>ROUND(D54*0.15,2)</f>
        <v>32481.14</v>
      </c>
      <c r="F54" s="18">
        <f t="shared" ref="F54" si="213">ROUND(E54*0.15,2)</f>
        <v>4872.17</v>
      </c>
      <c r="G54" s="18">
        <f t="shared" ref="G54" si="214">E54-F54</f>
        <v>27608.97</v>
      </c>
      <c r="H54" s="18">
        <f t="shared" ref="H54" si="215">ROUND(G54*0.01,2)</f>
        <v>276.08999999999997</v>
      </c>
      <c r="I54" s="19">
        <f t="shared" ref="I54" si="216">G54-H54</f>
        <v>27332.880000000001</v>
      </c>
    </row>
    <row r="55" spans="1:9" ht="15.75" customHeight="1" x14ac:dyDescent="0.25">
      <c r="A55" s="17">
        <f t="shared" si="35"/>
        <v>44709</v>
      </c>
      <c r="B55" s="18">
        <v>8460396.5999999996</v>
      </c>
      <c r="C55" s="18">
        <v>8222849.0999999996</v>
      </c>
      <c r="D55" s="18">
        <f t="shared" ref="D55" si="217">B55-C55</f>
        <v>237547.5</v>
      </c>
      <c r="E55" s="18">
        <f>ROUND(D55*0.15,2)</f>
        <v>35632.129999999997</v>
      </c>
      <c r="F55" s="18">
        <f t="shared" ref="F55" si="218">ROUND(E55*0.15,2)</f>
        <v>5344.82</v>
      </c>
      <c r="G55" s="18">
        <f t="shared" ref="G55" si="219">E55-F55</f>
        <v>30287.309999999998</v>
      </c>
      <c r="H55" s="18">
        <f t="shared" ref="H55" si="220">ROUND(G55*0.01,2)</f>
        <v>302.87</v>
      </c>
      <c r="I55" s="19">
        <f t="shared" ref="I55" si="221">G55-H55</f>
        <v>29984.44</v>
      </c>
    </row>
    <row r="56" spans="1:9" ht="15.75" customHeight="1" x14ac:dyDescent="0.25">
      <c r="A56" s="17">
        <f t="shared" si="35"/>
        <v>44716</v>
      </c>
      <c r="B56" s="18">
        <v>6842612.0300000003</v>
      </c>
      <c r="C56" s="18">
        <v>6633408.7400000002</v>
      </c>
      <c r="D56" s="18">
        <f t="shared" ref="D56" si="222">B56-C56</f>
        <v>209203.29000000004</v>
      </c>
      <c r="E56" s="18">
        <f>ROUND(D56*0.15,2)</f>
        <v>31380.49</v>
      </c>
      <c r="F56" s="18">
        <f t="shared" ref="F56" si="223">ROUND(E56*0.15,2)</f>
        <v>4707.07</v>
      </c>
      <c r="G56" s="18">
        <f t="shared" ref="G56" si="224">E56-F56</f>
        <v>26673.420000000002</v>
      </c>
      <c r="H56" s="18">
        <f t="shared" ref="H56" si="225">ROUND(G56*0.01,2)</f>
        <v>266.73</v>
      </c>
      <c r="I56" s="19">
        <f t="shared" ref="I56" si="226">G56-H56</f>
        <v>26406.690000000002</v>
      </c>
    </row>
    <row r="57" spans="1:9" ht="15.75" customHeight="1" x14ac:dyDescent="0.25">
      <c r="A57" s="17">
        <f t="shared" si="35"/>
        <v>44723</v>
      </c>
      <c r="B57" s="18">
        <v>5616674.0700000003</v>
      </c>
      <c r="C57" s="18">
        <v>5324580.49</v>
      </c>
      <c r="D57" s="18">
        <f t="shared" ref="D57" si="227">B57-C57</f>
        <v>292093.58000000007</v>
      </c>
      <c r="E57" s="18">
        <f>ROUND(D57*0.15,2)-0.01</f>
        <v>43814.03</v>
      </c>
      <c r="F57" s="18">
        <f t="shared" ref="F57" si="228">ROUND(E57*0.15,2)</f>
        <v>6572.1</v>
      </c>
      <c r="G57" s="18">
        <f t="shared" ref="G57" si="229">E57-F57</f>
        <v>37241.93</v>
      </c>
      <c r="H57" s="18">
        <f t="shared" ref="H57" si="230">ROUND(G57*0.01,2)</f>
        <v>372.42</v>
      </c>
      <c r="I57" s="19">
        <f t="shared" ref="I57" si="231">G57-H57</f>
        <v>36869.51</v>
      </c>
    </row>
    <row r="58" spans="1:9" ht="15.75" customHeight="1" x14ac:dyDescent="0.25">
      <c r="A58" s="17">
        <f t="shared" si="35"/>
        <v>44730</v>
      </c>
      <c r="B58" s="18">
        <v>6893799.8899999997</v>
      </c>
      <c r="C58" s="18">
        <v>6708688.9199999999</v>
      </c>
      <c r="D58" s="18">
        <f t="shared" ref="D58" si="232">B58-C58</f>
        <v>185110.96999999974</v>
      </c>
      <c r="E58" s="18">
        <f>ROUND(D58*0.15,2)</f>
        <v>27766.65</v>
      </c>
      <c r="F58" s="18">
        <f t="shared" ref="F58" si="233">ROUND(E58*0.15,2)</f>
        <v>4165</v>
      </c>
      <c r="G58" s="18">
        <f t="shared" ref="G58" si="234">E58-F58</f>
        <v>23601.65</v>
      </c>
      <c r="H58" s="18">
        <f t="shared" ref="H58" si="235">ROUND(G58*0.01,2)</f>
        <v>236.02</v>
      </c>
      <c r="I58" s="19">
        <f t="shared" ref="I58" si="236">G58-H58</f>
        <v>23365.63</v>
      </c>
    </row>
    <row r="59" spans="1:9" ht="15.75" customHeight="1" x14ac:dyDescent="0.25">
      <c r="A59" s="17">
        <f t="shared" si="35"/>
        <v>44737</v>
      </c>
      <c r="B59" s="18">
        <v>8874464.9800000004</v>
      </c>
      <c r="C59" s="18">
        <v>8807986.8899999987</v>
      </c>
      <c r="D59" s="18">
        <f t="shared" ref="D59" si="237">B59-C59</f>
        <v>66478.090000001714</v>
      </c>
      <c r="E59" s="18">
        <f>ROUND(D59*0.15,2)</f>
        <v>9971.7099999999991</v>
      </c>
      <c r="F59" s="18">
        <f t="shared" ref="F59" si="238">ROUND(E59*0.15,2)</f>
        <v>1495.76</v>
      </c>
      <c r="G59" s="18">
        <f t="shared" ref="G59" si="239">E59-F59</f>
        <v>8475.9499999999989</v>
      </c>
      <c r="H59" s="18">
        <f t="shared" ref="H59" si="240">ROUND(G59*0.01,2)</f>
        <v>84.76</v>
      </c>
      <c r="I59" s="19">
        <f t="shared" ref="I59" si="241">G59-H59</f>
        <v>8391.1899999999987</v>
      </c>
    </row>
    <row r="60" spans="1:9" ht="15.75" customHeight="1" x14ac:dyDescent="0.25">
      <c r="A60" s="34" t="s">
        <v>20</v>
      </c>
      <c r="B60" s="18">
        <v>7920784.6300000008</v>
      </c>
      <c r="C60" s="18">
        <v>7670126.8200000003</v>
      </c>
      <c r="D60" s="18">
        <f t="shared" ref="D60" si="242">B60-C60</f>
        <v>250657.81000000052</v>
      </c>
      <c r="E60" s="18">
        <f>ROUND(D60*0.15,2)-0.01</f>
        <v>37598.659999999996</v>
      </c>
      <c r="F60" s="18">
        <f t="shared" ref="F60" si="243">ROUND(E60*0.15,2)</f>
        <v>5639.8</v>
      </c>
      <c r="G60" s="18">
        <f t="shared" ref="G60" si="244">E60-F60</f>
        <v>31958.859999999997</v>
      </c>
      <c r="H60" s="18">
        <f t="shared" ref="H60" si="245">ROUND(G60*0.01,2)</f>
        <v>319.58999999999997</v>
      </c>
      <c r="I60" s="19">
        <f t="shared" ref="I60" si="246">G60-H60</f>
        <v>31639.269999999997</v>
      </c>
    </row>
    <row r="61" spans="1:9" ht="15" customHeight="1" x14ac:dyDescent="0.25">
      <c r="B61" s="18"/>
      <c r="C61" s="18"/>
      <c r="D61" s="18"/>
      <c r="E61" s="18"/>
      <c r="F61" s="18"/>
      <c r="G61" s="18"/>
      <c r="H61" s="18"/>
      <c r="I61" s="19"/>
    </row>
    <row r="62" spans="1:9" ht="15" customHeight="1" thickBot="1" x14ac:dyDescent="0.3">
      <c r="B62" s="20">
        <f t="shared" ref="B62:I62" si="247">SUM(B8:B61)</f>
        <v>292278349.95000005</v>
      </c>
      <c r="C62" s="20">
        <f t="shared" si="247"/>
        <v>281815592.76999998</v>
      </c>
      <c r="D62" s="20">
        <f t="shared" si="247"/>
        <v>10462757.180000007</v>
      </c>
      <c r="E62" s="20">
        <f t="shared" si="247"/>
        <v>1569413.5699999996</v>
      </c>
      <c r="F62" s="20">
        <f t="shared" si="247"/>
        <v>235412.07</v>
      </c>
      <c r="G62" s="20">
        <f t="shared" si="247"/>
        <v>1334001.4999999998</v>
      </c>
      <c r="H62" s="20">
        <f t="shared" si="247"/>
        <v>13340</v>
      </c>
      <c r="I62" s="20">
        <f t="shared" si="247"/>
        <v>1320661.4999999993</v>
      </c>
    </row>
    <row r="63" spans="1:9" ht="15" customHeight="1" thickTop="1" x14ac:dyDescent="0.25"/>
    <row r="64" spans="1:9" ht="15" customHeight="1" x14ac:dyDescent="0.25">
      <c r="A64" s="14" t="s">
        <v>13</v>
      </c>
    </row>
    <row r="65" spans="1:1" ht="15" customHeight="1" x14ac:dyDescent="0.25">
      <c r="A65" s="8" t="s">
        <v>18</v>
      </c>
    </row>
    <row r="66" spans="1:1" ht="15" customHeight="1" x14ac:dyDescent="0.25">
      <c r="A66" s="8" t="s">
        <v>19</v>
      </c>
    </row>
    <row r="67" spans="1:1" ht="15" customHeight="1" x14ac:dyDescent="0.25">
      <c r="A67" s="14" t="s">
        <v>21</v>
      </c>
    </row>
  </sheetData>
  <mergeCells count="2">
    <mergeCell ref="A1:I1"/>
    <mergeCell ref="A6:I6"/>
  </mergeCells>
  <pageMargins left="0.25" right="0.25" top="0.25" bottom="0.25" header="0" footer="0"/>
  <pageSetup orientation="landscape" r:id="rId1"/>
  <ignoredErrors>
    <ignoredError sqref="H8:H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zoomScaleNormal="100" workbookViewId="0">
      <pane ySplit="3" topLeftCell="A29" activePane="bottomLeft" state="frozen"/>
      <selection sqref="A1:I1"/>
      <selection pane="bottomLeft" activeCell="A62" sqref="A62"/>
    </sheetView>
  </sheetViews>
  <sheetFormatPr defaultColWidth="10.7109375" defaultRowHeight="15" customHeight="1" x14ac:dyDescent="0.25"/>
  <cols>
    <col min="1" max="1" width="13.7109375" style="17" customWidth="1"/>
    <col min="2" max="3" width="16.28515625" style="15" bestFit="1" customWidth="1"/>
    <col min="4" max="5" width="15.7109375" style="15" customWidth="1"/>
    <col min="6" max="8" width="14.7109375" style="15" customWidth="1"/>
    <col min="9" max="9" width="15" style="15" customWidth="1"/>
    <col min="10" max="16384" width="10.7109375" style="15"/>
  </cols>
  <sheetData>
    <row r="1" spans="1:9" ht="15" customHeight="1" x14ac:dyDescent="0.25">
      <c r="A1" s="37" t="s">
        <v>7</v>
      </c>
      <c r="B1" s="37"/>
      <c r="C1" s="37"/>
      <c r="D1" s="37"/>
      <c r="E1" s="37"/>
      <c r="F1" s="37"/>
      <c r="G1" s="37"/>
      <c r="H1" s="37"/>
      <c r="I1" s="37"/>
    </row>
    <row r="2" spans="1:9" ht="15" customHeight="1" x14ac:dyDescent="0.25">
      <c r="A2" s="16"/>
      <c r="B2" s="16"/>
      <c r="C2" s="16"/>
      <c r="D2" s="16"/>
      <c r="E2" s="16"/>
      <c r="F2" s="16"/>
      <c r="G2" s="16"/>
      <c r="H2" s="16"/>
    </row>
    <row r="3" spans="1:9" ht="30" x14ac:dyDescent="0.25">
      <c r="A3" s="21" t="s">
        <v>6</v>
      </c>
      <c r="B3" s="21" t="s">
        <v>0</v>
      </c>
      <c r="C3" s="22" t="s">
        <v>1</v>
      </c>
      <c r="D3" s="32" t="s">
        <v>14</v>
      </c>
      <c r="E3" s="32" t="s">
        <v>15</v>
      </c>
      <c r="F3" s="21" t="s">
        <v>3</v>
      </c>
      <c r="G3" s="21" t="s">
        <v>2</v>
      </c>
      <c r="H3" s="33" t="s">
        <v>16</v>
      </c>
      <c r="I3" s="32" t="s">
        <v>17</v>
      </c>
    </row>
    <row r="4" spans="1:9" x14ac:dyDescent="0.25">
      <c r="A4" s="23" t="s">
        <v>11</v>
      </c>
      <c r="B4" s="24">
        <v>690423469.38</v>
      </c>
      <c r="C4" s="25">
        <v>679972013.99000001</v>
      </c>
      <c r="D4" s="24">
        <v>16264872.51</v>
      </c>
      <c r="E4" s="24">
        <v>2439730.86</v>
      </c>
      <c r="F4" s="24">
        <v>365959.6</v>
      </c>
      <c r="G4" s="24">
        <v>2073771.26</v>
      </c>
      <c r="H4" s="26">
        <v>20737.72</v>
      </c>
      <c r="I4" s="24">
        <v>2053033.54</v>
      </c>
    </row>
    <row r="5" spans="1:9" x14ac:dyDescent="0.25">
      <c r="A5" s="16"/>
      <c r="B5" s="27"/>
      <c r="C5" s="28"/>
      <c r="D5" s="27"/>
      <c r="E5" s="27"/>
      <c r="F5" s="27"/>
      <c r="G5" s="27"/>
      <c r="H5" s="29"/>
      <c r="I5" s="27"/>
    </row>
    <row r="6" spans="1:9" ht="15" customHeight="1" x14ac:dyDescent="0.25">
      <c r="A6" s="38" t="s">
        <v>10</v>
      </c>
      <c r="B6" s="38"/>
      <c r="C6" s="38"/>
      <c r="D6" s="38"/>
      <c r="E6" s="38"/>
      <c r="F6" s="38"/>
      <c r="G6" s="38"/>
      <c r="H6" s="38"/>
      <c r="I6" s="38"/>
    </row>
    <row r="7" spans="1:9" ht="15" customHeight="1" x14ac:dyDescent="0.25">
      <c r="B7" s="18"/>
      <c r="C7" s="18"/>
      <c r="D7" s="18"/>
      <c r="E7" s="18"/>
      <c r="F7" s="18"/>
      <c r="G7" s="18"/>
      <c r="H7" s="18"/>
      <c r="I7" s="19"/>
    </row>
    <row r="8" spans="1:9" ht="15" customHeight="1" x14ac:dyDescent="0.25">
      <c r="A8" s="17" t="s">
        <v>12</v>
      </c>
      <c r="B8" s="18">
        <v>8425198.3100000005</v>
      </c>
      <c r="C8" s="18">
        <v>8209546.6900000004</v>
      </c>
      <c r="D8" s="18">
        <f>B8-C8</f>
        <v>215651.62000000011</v>
      </c>
      <c r="E8" s="18">
        <f t="shared" ref="E8:F9" si="0">ROUND(D8*0.15,2)</f>
        <v>32347.74</v>
      </c>
      <c r="F8" s="18">
        <f t="shared" si="0"/>
        <v>4852.16</v>
      </c>
      <c r="G8" s="18">
        <f t="shared" ref="G8" si="1">E8-F8</f>
        <v>27495.58</v>
      </c>
      <c r="H8" s="18">
        <f t="shared" ref="H8" si="2">ROUND(G8*0.01,2)</f>
        <v>274.95999999999998</v>
      </c>
      <c r="I8" s="19">
        <f t="shared" ref="I8" si="3">G8-H8</f>
        <v>27220.620000000003</v>
      </c>
    </row>
    <row r="9" spans="1:9" ht="15" customHeight="1" x14ac:dyDescent="0.25">
      <c r="A9" s="17">
        <v>44387</v>
      </c>
      <c r="B9" s="18">
        <v>17846653.02</v>
      </c>
      <c r="C9" s="18">
        <v>17336544.650000002</v>
      </c>
      <c r="D9" s="18">
        <f t="shared" ref="D9:D39" si="4">B9-C9</f>
        <v>510108.36999999732</v>
      </c>
      <c r="E9" s="18">
        <f t="shared" si="0"/>
        <v>76516.259999999995</v>
      </c>
      <c r="F9" s="18">
        <f t="shared" ref="F9" si="5">ROUND(E9*0.15,2)</f>
        <v>11477.44</v>
      </c>
      <c r="G9" s="18">
        <f t="shared" ref="G9" si="6">E9-F9</f>
        <v>65038.819999999992</v>
      </c>
      <c r="H9" s="18">
        <f t="shared" ref="H9" si="7">ROUND(G9*0.01,2)</f>
        <v>650.39</v>
      </c>
      <c r="I9" s="19">
        <f t="shared" ref="I9" si="8">G9-H9</f>
        <v>64388.429999999993</v>
      </c>
    </row>
    <row r="10" spans="1:9" ht="15" customHeight="1" x14ac:dyDescent="0.25">
      <c r="A10" s="17">
        <f t="shared" ref="A10:A15" si="9">A9+7</f>
        <v>44394</v>
      </c>
      <c r="B10" s="18">
        <v>17638481.620000001</v>
      </c>
      <c r="C10" s="18">
        <v>17191578.300000001</v>
      </c>
      <c r="D10" s="18">
        <f t="shared" si="4"/>
        <v>446903.3200000003</v>
      </c>
      <c r="E10" s="18">
        <f t="shared" ref="E10" si="10">ROUND(D10*0.15,2)</f>
        <v>67035.5</v>
      </c>
      <c r="F10" s="18">
        <f t="shared" ref="F10" si="11">ROUND(E10*0.15,2)</f>
        <v>10055.33</v>
      </c>
      <c r="G10" s="18">
        <f t="shared" ref="G10" si="12">E10-F10</f>
        <v>56980.17</v>
      </c>
      <c r="H10" s="18">
        <f t="shared" ref="H10" si="13">ROUND(G10*0.01,2)</f>
        <v>569.79999999999995</v>
      </c>
      <c r="I10" s="19">
        <f t="shared" ref="I10" si="14">G10-H10</f>
        <v>56410.369999999995</v>
      </c>
    </row>
    <row r="11" spans="1:9" ht="15" customHeight="1" x14ac:dyDescent="0.25">
      <c r="A11" s="17">
        <f t="shared" si="9"/>
        <v>44401</v>
      </c>
      <c r="B11" s="18">
        <v>15092733.390000001</v>
      </c>
      <c r="C11" s="18">
        <v>14505192.609999999</v>
      </c>
      <c r="D11" s="18">
        <f t="shared" si="4"/>
        <v>587540.78000000119</v>
      </c>
      <c r="E11" s="18">
        <f t="shared" ref="E11" si="15">ROUND(D11*0.15,2)</f>
        <v>88131.12</v>
      </c>
      <c r="F11" s="18">
        <f t="shared" ref="F11" si="16">ROUND(E11*0.15,2)</f>
        <v>13219.67</v>
      </c>
      <c r="G11" s="18">
        <f t="shared" ref="G11" si="17">E11-F11</f>
        <v>74911.45</v>
      </c>
      <c r="H11" s="18">
        <f t="shared" ref="H11" si="18">ROUND(G11*0.01,2)</f>
        <v>749.11</v>
      </c>
      <c r="I11" s="19">
        <f t="shared" ref="I11" si="19">G11-H11</f>
        <v>74162.34</v>
      </c>
    </row>
    <row r="12" spans="1:9" ht="15" customHeight="1" x14ac:dyDescent="0.25">
      <c r="A12" s="17">
        <f t="shared" si="9"/>
        <v>44408</v>
      </c>
      <c r="B12" s="18">
        <v>12837383.970000001</v>
      </c>
      <c r="C12" s="18">
        <v>12505647.619999999</v>
      </c>
      <c r="D12" s="18">
        <f t="shared" si="4"/>
        <v>331736.35000000149</v>
      </c>
      <c r="E12" s="18">
        <f t="shared" ref="E12" si="20">ROUND(D12*0.15,2)</f>
        <v>49760.45</v>
      </c>
      <c r="F12" s="18">
        <f t="shared" ref="F12" si="21">ROUND(E12*0.15,2)</f>
        <v>7464.07</v>
      </c>
      <c r="G12" s="18">
        <f t="shared" ref="G12" si="22">E12-F12</f>
        <v>42296.38</v>
      </c>
      <c r="H12" s="18">
        <f t="shared" ref="H12" si="23">ROUND(G12*0.01,2)</f>
        <v>422.96</v>
      </c>
      <c r="I12" s="19">
        <f t="shared" ref="I12" si="24">G12-H12</f>
        <v>41873.42</v>
      </c>
    </row>
    <row r="13" spans="1:9" ht="15" customHeight="1" x14ac:dyDescent="0.25">
      <c r="A13" s="17">
        <f t="shared" si="9"/>
        <v>44415</v>
      </c>
      <c r="B13" s="18">
        <v>14159165.619999999</v>
      </c>
      <c r="C13" s="18">
        <v>13724167.710000001</v>
      </c>
      <c r="D13" s="18">
        <f t="shared" si="4"/>
        <v>434997.90999999829</v>
      </c>
      <c r="E13" s="18">
        <f t="shared" ref="E13" si="25">ROUND(D13*0.15,2)</f>
        <v>65249.69</v>
      </c>
      <c r="F13" s="18">
        <f t="shared" ref="F13" si="26">ROUND(E13*0.15,2)</f>
        <v>9787.4500000000007</v>
      </c>
      <c r="G13" s="18">
        <f t="shared" ref="G13" si="27">E13-F13</f>
        <v>55462.240000000005</v>
      </c>
      <c r="H13" s="18">
        <f t="shared" ref="H13" si="28">ROUND(G13*0.01,2)</f>
        <v>554.62</v>
      </c>
      <c r="I13" s="19">
        <f t="shared" ref="I13" si="29">G13-H13</f>
        <v>54907.62</v>
      </c>
    </row>
    <row r="14" spans="1:9" ht="15" customHeight="1" x14ac:dyDescent="0.25">
      <c r="A14" s="17">
        <f t="shared" si="9"/>
        <v>44422</v>
      </c>
      <c r="B14" s="18">
        <v>14979381.34</v>
      </c>
      <c r="C14" s="18">
        <v>14633100.689999999</v>
      </c>
      <c r="D14" s="18">
        <f t="shared" si="4"/>
        <v>346280.65000000037</v>
      </c>
      <c r="E14" s="18">
        <f t="shared" ref="E14" si="30">ROUND(D14*0.15,2)</f>
        <v>51942.1</v>
      </c>
      <c r="F14" s="18">
        <f t="shared" ref="F14" si="31">ROUND(E14*0.15,2)</f>
        <v>7791.32</v>
      </c>
      <c r="G14" s="18">
        <f t="shared" ref="G14" si="32">E14-F14</f>
        <v>44150.78</v>
      </c>
      <c r="H14" s="18">
        <f t="shared" ref="H14" si="33">ROUND(G14*0.01,2)</f>
        <v>441.51</v>
      </c>
      <c r="I14" s="19">
        <f t="shared" ref="I14" si="34">G14-H14</f>
        <v>43709.27</v>
      </c>
    </row>
    <row r="15" spans="1:9" ht="15" customHeight="1" x14ac:dyDescent="0.25">
      <c r="A15" s="17">
        <f t="shared" si="9"/>
        <v>44429</v>
      </c>
      <c r="B15" s="18">
        <v>15956777.42</v>
      </c>
      <c r="C15" s="18">
        <v>15456791.09</v>
      </c>
      <c r="D15" s="18">
        <f t="shared" si="4"/>
        <v>499986.33000000007</v>
      </c>
      <c r="E15" s="18">
        <f t="shared" ref="E15" si="35">ROUND(D15*0.15,2)</f>
        <v>74997.95</v>
      </c>
      <c r="F15" s="18">
        <f t="shared" ref="F15" si="36">ROUND(E15*0.15,2)</f>
        <v>11249.69</v>
      </c>
      <c r="G15" s="18">
        <f t="shared" ref="G15" si="37">E15-F15</f>
        <v>63748.259999999995</v>
      </c>
      <c r="H15" s="18">
        <f t="shared" ref="H15" si="38">ROUND(G15*0.01,2)</f>
        <v>637.48</v>
      </c>
      <c r="I15" s="19">
        <f t="shared" ref="I15" si="39">G15-H15</f>
        <v>63110.779999999992</v>
      </c>
    </row>
    <row r="16" spans="1:9" ht="15" customHeight="1" x14ac:dyDescent="0.25">
      <c r="A16" s="17">
        <f t="shared" ref="A16:A36" si="40">A15+7</f>
        <v>44436</v>
      </c>
      <c r="B16" s="18">
        <v>14428156.67</v>
      </c>
      <c r="C16" s="18">
        <v>14095965.439999999</v>
      </c>
      <c r="D16" s="18">
        <f t="shared" si="4"/>
        <v>332191.23000000045</v>
      </c>
      <c r="E16" s="18">
        <f t="shared" ref="E16" si="41">ROUND(D16*0.15,2)</f>
        <v>49828.68</v>
      </c>
      <c r="F16" s="18">
        <f t="shared" ref="F16" si="42">ROUND(E16*0.15,2)</f>
        <v>7474.3</v>
      </c>
      <c r="G16" s="18">
        <f t="shared" ref="G16" si="43">E16-F16</f>
        <v>42354.38</v>
      </c>
      <c r="H16" s="18">
        <f t="shared" ref="H16" si="44">ROUND(G16*0.01,2)</f>
        <v>423.54</v>
      </c>
      <c r="I16" s="19">
        <f t="shared" ref="I16" si="45">G16-H16</f>
        <v>41930.839999999997</v>
      </c>
    </row>
    <row r="17" spans="1:9" ht="15" customHeight="1" x14ac:dyDescent="0.25">
      <c r="A17" s="17">
        <f t="shared" si="40"/>
        <v>44443</v>
      </c>
      <c r="B17" s="18">
        <v>15963994.279999999</v>
      </c>
      <c r="C17" s="18">
        <v>15530163.08</v>
      </c>
      <c r="D17" s="18">
        <f t="shared" si="4"/>
        <v>433831.19999999925</v>
      </c>
      <c r="E17" s="18">
        <f t="shared" ref="E17" si="46">ROUND(D17*0.15,2)</f>
        <v>65074.68</v>
      </c>
      <c r="F17" s="18">
        <f t="shared" ref="F17" si="47">ROUND(E17*0.15,2)</f>
        <v>9761.2000000000007</v>
      </c>
      <c r="G17" s="18">
        <f t="shared" ref="G17" si="48">E17-F17</f>
        <v>55313.479999999996</v>
      </c>
      <c r="H17" s="18">
        <f t="shared" ref="H17" si="49">ROUND(G17*0.01,2)</f>
        <v>553.13</v>
      </c>
      <c r="I17" s="19">
        <f t="shared" ref="I17" si="50">G17-H17</f>
        <v>54760.35</v>
      </c>
    </row>
    <row r="18" spans="1:9" ht="15" customHeight="1" x14ac:dyDescent="0.25">
      <c r="A18" s="17">
        <f t="shared" si="40"/>
        <v>44450</v>
      </c>
      <c r="B18" s="18">
        <v>15884443.310000001</v>
      </c>
      <c r="C18" s="18">
        <v>15293806.880000001</v>
      </c>
      <c r="D18" s="18">
        <f t="shared" si="4"/>
        <v>590636.4299999997</v>
      </c>
      <c r="E18" s="18">
        <f t="shared" ref="E18" si="51">ROUND(D18*0.15,2)</f>
        <v>88595.46</v>
      </c>
      <c r="F18" s="18">
        <f t="shared" ref="F18" si="52">ROUND(E18*0.15,2)</f>
        <v>13289.32</v>
      </c>
      <c r="G18" s="18">
        <f t="shared" ref="G18" si="53">E18-F18</f>
        <v>75306.140000000014</v>
      </c>
      <c r="H18" s="18">
        <f t="shared" ref="H18" si="54">ROUND(G18*0.01,2)</f>
        <v>753.06</v>
      </c>
      <c r="I18" s="19">
        <f t="shared" ref="I18" si="55">G18-H18</f>
        <v>74553.080000000016</v>
      </c>
    </row>
    <row r="19" spans="1:9" ht="15" customHeight="1" x14ac:dyDescent="0.25">
      <c r="A19" s="17">
        <f t="shared" si="40"/>
        <v>44457</v>
      </c>
      <c r="B19" s="18">
        <v>19157973.510000002</v>
      </c>
      <c r="C19" s="18">
        <v>18586750.879999999</v>
      </c>
      <c r="D19" s="18">
        <f t="shared" si="4"/>
        <v>571222.63000000268</v>
      </c>
      <c r="E19" s="18">
        <f t="shared" ref="E19" si="56">ROUND(D19*0.15,2)</f>
        <v>85683.39</v>
      </c>
      <c r="F19" s="18">
        <f t="shared" ref="F19" si="57">ROUND(E19*0.15,2)</f>
        <v>12852.51</v>
      </c>
      <c r="G19" s="18">
        <f t="shared" ref="G19" si="58">E19-F19</f>
        <v>72830.880000000005</v>
      </c>
      <c r="H19" s="18">
        <f t="shared" ref="H19" si="59">ROUND(G19*0.01,2)</f>
        <v>728.31</v>
      </c>
      <c r="I19" s="19">
        <f t="shared" ref="I19" si="60">G19-H19</f>
        <v>72102.570000000007</v>
      </c>
    </row>
    <row r="20" spans="1:9" ht="15" customHeight="1" x14ac:dyDescent="0.25">
      <c r="A20" s="17">
        <f t="shared" si="40"/>
        <v>44464</v>
      </c>
      <c r="B20" s="18">
        <v>20079007.199999999</v>
      </c>
      <c r="C20" s="18">
        <v>19521108.489999998</v>
      </c>
      <c r="D20" s="18">
        <f t="shared" si="4"/>
        <v>557898.71000000089</v>
      </c>
      <c r="E20" s="18">
        <f t="shared" ref="E20" si="61">ROUND(D20*0.15,2)</f>
        <v>83684.81</v>
      </c>
      <c r="F20" s="18">
        <f t="shared" ref="F20" si="62">ROUND(E20*0.15,2)</f>
        <v>12552.72</v>
      </c>
      <c r="G20" s="18">
        <f t="shared" ref="G20" si="63">E20-F20</f>
        <v>71132.09</v>
      </c>
      <c r="H20" s="18">
        <f t="shared" ref="H20" si="64">ROUND(G20*0.01,2)</f>
        <v>711.32</v>
      </c>
      <c r="I20" s="19">
        <f t="shared" ref="I20" si="65">G20-H20</f>
        <v>70420.76999999999</v>
      </c>
    </row>
    <row r="21" spans="1:9" ht="15" customHeight="1" x14ac:dyDescent="0.25">
      <c r="A21" s="17">
        <f t="shared" si="40"/>
        <v>44471</v>
      </c>
      <c r="B21" s="18">
        <v>19142256.66</v>
      </c>
      <c r="C21" s="18">
        <v>18508848.010000002</v>
      </c>
      <c r="D21" s="18">
        <f t="shared" si="4"/>
        <v>633408.64999999851</v>
      </c>
      <c r="E21" s="18">
        <f t="shared" ref="E21" si="66">ROUND(D21*0.15,2)</f>
        <v>95011.3</v>
      </c>
      <c r="F21" s="18">
        <f t="shared" ref="F21" si="67">ROUND(E21*0.15,2)</f>
        <v>14251.7</v>
      </c>
      <c r="G21" s="18">
        <f t="shared" ref="G21" si="68">E21-F21</f>
        <v>80759.600000000006</v>
      </c>
      <c r="H21" s="18">
        <f t="shared" ref="H21" si="69">ROUND(G21*0.01,2)</f>
        <v>807.6</v>
      </c>
      <c r="I21" s="19">
        <f t="shared" ref="I21" si="70">G21-H21</f>
        <v>79952</v>
      </c>
    </row>
    <row r="22" spans="1:9" ht="15" customHeight="1" x14ac:dyDescent="0.25">
      <c r="A22" s="17">
        <f t="shared" si="40"/>
        <v>44478</v>
      </c>
      <c r="B22" s="18">
        <v>20691211.059999999</v>
      </c>
      <c r="C22" s="18">
        <v>20221460.469999999</v>
      </c>
      <c r="D22" s="18">
        <f t="shared" si="4"/>
        <v>469750.58999999985</v>
      </c>
      <c r="E22" s="18">
        <f t="shared" ref="E22" si="71">ROUND(D22*0.15,2)</f>
        <v>70462.59</v>
      </c>
      <c r="F22" s="18">
        <f t="shared" ref="F22" si="72">ROUND(E22*0.15,2)</f>
        <v>10569.39</v>
      </c>
      <c r="G22" s="18">
        <f t="shared" ref="G22" si="73">E22-F22</f>
        <v>59893.2</v>
      </c>
      <c r="H22" s="18">
        <f t="shared" ref="H22" si="74">ROUND(G22*0.01,2)</f>
        <v>598.92999999999995</v>
      </c>
      <c r="I22" s="19">
        <f t="shared" ref="I22" si="75">G22-H22</f>
        <v>59294.27</v>
      </c>
    </row>
    <row r="23" spans="1:9" ht="15" customHeight="1" x14ac:dyDescent="0.25">
      <c r="A23" s="17">
        <f t="shared" si="40"/>
        <v>44485</v>
      </c>
      <c r="B23" s="18">
        <v>18372901.379999999</v>
      </c>
      <c r="C23" s="18">
        <v>17677487.829999998</v>
      </c>
      <c r="D23" s="18">
        <f t="shared" si="4"/>
        <v>695413.55000000075</v>
      </c>
      <c r="E23" s="18">
        <f t="shared" ref="E23" si="76">ROUND(D23*0.15,2)</f>
        <v>104312.03</v>
      </c>
      <c r="F23" s="18">
        <f t="shared" ref="F23" si="77">ROUND(E23*0.15,2)</f>
        <v>15646.8</v>
      </c>
      <c r="G23" s="18">
        <f t="shared" ref="G23" si="78">E23-F23</f>
        <v>88665.23</v>
      </c>
      <c r="H23" s="18">
        <f t="shared" ref="H23" si="79">ROUND(G23*0.01,2)</f>
        <v>886.65</v>
      </c>
      <c r="I23" s="19">
        <f t="shared" ref="I23" si="80">G23-H23</f>
        <v>87778.58</v>
      </c>
    </row>
    <row r="24" spans="1:9" ht="15" customHeight="1" x14ac:dyDescent="0.25">
      <c r="A24" s="17">
        <f t="shared" si="40"/>
        <v>44492</v>
      </c>
      <c r="B24" s="18">
        <v>17334752.050000001</v>
      </c>
      <c r="C24" s="18">
        <v>16787153.68</v>
      </c>
      <c r="D24" s="18">
        <f t="shared" si="4"/>
        <v>547598.37000000104</v>
      </c>
      <c r="E24" s="18">
        <f t="shared" ref="E24" si="81">ROUND(D24*0.15,2)</f>
        <v>82139.759999999995</v>
      </c>
      <c r="F24" s="18">
        <f t="shared" ref="F24" si="82">ROUND(E24*0.15,2)</f>
        <v>12320.96</v>
      </c>
      <c r="G24" s="18">
        <f t="shared" ref="G24" si="83">E24-F24</f>
        <v>69818.799999999988</v>
      </c>
      <c r="H24" s="18">
        <f t="shared" ref="H24" si="84">ROUND(G24*0.01,2)</f>
        <v>698.19</v>
      </c>
      <c r="I24" s="19">
        <f t="shared" ref="I24" si="85">G24-H24</f>
        <v>69120.609999999986</v>
      </c>
    </row>
    <row r="25" spans="1:9" ht="15" customHeight="1" x14ac:dyDescent="0.25">
      <c r="A25" s="17">
        <f t="shared" si="40"/>
        <v>44499</v>
      </c>
      <c r="B25" s="18">
        <v>14528799.23</v>
      </c>
      <c r="C25" s="18">
        <v>14111319.5</v>
      </c>
      <c r="D25" s="18">
        <f t="shared" si="4"/>
        <v>417479.73000000045</v>
      </c>
      <c r="E25" s="18">
        <f t="shared" ref="E25" si="86">ROUND(D25*0.15,2)</f>
        <v>62621.96</v>
      </c>
      <c r="F25" s="18">
        <f t="shared" ref="F25" si="87">ROUND(E25*0.15,2)</f>
        <v>9393.2900000000009</v>
      </c>
      <c r="G25" s="18">
        <f t="shared" ref="G25" si="88">E25-F25</f>
        <v>53228.67</v>
      </c>
      <c r="H25" s="18">
        <f t="shared" ref="H25" si="89">ROUND(G25*0.01,2)</f>
        <v>532.29</v>
      </c>
      <c r="I25" s="19">
        <f t="shared" ref="I25" si="90">G25-H25</f>
        <v>52696.38</v>
      </c>
    </row>
    <row r="26" spans="1:9" ht="15" customHeight="1" x14ac:dyDescent="0.25">
      <c r="A26" s="17">
        <f t="shared" si="40"/>
        <v>44506</v>
      </c>
      <c r="B26" s="18">
        <v>16849268.890000001</v>
      </c>
      <c r="C26" s="18">
        <v>16251891.550000001</v>
      </c>
      <c r="D26" s="18">
        <f t="shared" si="4"/>
        <v>597377.33999999985</v>
      </c>
      <c r="E26" s="18">
        <f t="shared" ref="E26" si="91">ROUND(D26*0.15,2)</f>
        <v>89606.6</v>
      </c>
      <c r="F26" s="18">
        <f t="shared" ref="F26" si="92">ROUND(E26*0.15,2)</f>
        <v>13440.99</v>
      </c>
      <c r="G26" s="18">
        <f t="shared" ref="G26" si="93">E26-F26</f>
        <v>76165.61</v>
      </c>
      <c r="H26" s="18">
        <f t="shared" ref="H26" si="94">ROUND(G26*0.01,2)</f>
        <v>761.66</v>
      </c>
      <c r="I26" s="19">
        <f t="shared" ref="I26" si="95">G26-H26</f>
        <v>75403.95</v>
      </c>
    </row>
    <row r="27" spans="1:9" ht="15" customHeight="1" x14ac:dyDescent="0.25">
      <c r="A27" s="17">
        <f t="shared" si="40"/>
        <v>44513</v>
      </c>
      <c r="B27" s="18">
        <v>15798514.810000001</v>
      </c>
      <c r="C27" s="18">
        <v>15283918.869999999</v>
      </c>
      <c r="D27" s="18">
        <f t="shared" si="4"/>
        <v>514595.94000000134</v>
      </c>
      <c r="E27" s="18">
        <f t="shared" ref="E27" si="96">ROUND(D27*0.15,2)</f>
        <v>77189.39</v>
      </c>
      <c r="F27" s="18">
        <f t="shared" ref="F27" si="97">ROUND(E27*0.15,2)</f>
        <v>11578.41</v>
      </c>
      <c r="G27" s="18">
        <f t="shared" ref="G27" si="98">E27-F27</f>
        <v>65610.98</v>
      </c>
      <c r="H27" s="18">
        <f t="shared" ref="H27" si="99">ROUND(G27*0.01,2)</f>
        <v>656.11</v>
      </c>
      <c r="I27" s="19">
        <f t="shared" ref="I27" si="100">G27-H27</f>
        <v>64954.869999999995</v>
      </c>
    </row>
    <row r="28" spans="1:9" ht="15" customHeight="1" x14ac:dyDescent="0.25">
      <c r="A28" s="17">
        <f t="shared" si="40"/>
        <v>44520</v>
      </c>
      <c r="B28" s="18">
        <v>17148822.350000001</v>
      </c>
      <c r="C28" s="18">
        <v>16710533.42</v>
      </c>
      <c r="D28" s="18">
        <f t="shared" si="4"/>
        <v>438288.93000000156</v>
      </c>
      <c r="E28" s="18">
        <f t="shared" ref="E28" si="101">ROUND(D28*0.15,2)</f>
        <v>65743.34</v>
      </c>
      <c r="F28" s="18">
        <f t="shared" ref="F28" si="102">ROUND(E28*0.15,2)</f>
        <v>9861.5</v>
      </c>
      <c r="G28" s="18">
        <f t="shared" ref="G28" si="103">E28-F28</f>
        <v>55881.84</v>
      </c>
      <c r="H28" s="18">
        <f t="shared" ref="H28" si="104">ROUND(G28*0.01,2)</f>
        <v>558.82000000000005</v>
      </c>
      <c r="I28" s="19">
        <f t="shared" ref="I28" si="105">G28-H28</f>
        <v>55323.02</v>
      </c>
    </row>
    <row r="29" spans="1:9" ht="15" customHeight="1" x14ac:dyDescent="0.25">
      <c r="A29" s="17">
        <f t="shared" si="40"/>
        <v>44527</v>
      </c>
      <c r="B29" s="18">
        <v>21157290.120000001</v>
      </c>
      <c r="C29" s="18">
        <v>20709707.100000001</v>
      </c>
      <c r="D29" s="18">
        <f t="shared" si="4"/>
        <v>447583.01999999955</v>
      </c>
      <c r="E29" s="18">
        <f t="shared" ref="E29" si="106">ROUND(D29*0.15,2)</f>
        <v>67137.45</v>
      </c>
      <c r="F29" s="18">
        <f t="shared" ref="F29" si="107">ROUND(E29*0.15,2)</f>
        <v>10070.620000000001</v>
      </c>
      <c r="G29" s="18">
        <f t="shared" ref="G29" si="108">E29-F29</f>
        <v>57066.829999999994</v>
      </c>
      <c r="H29" s="18">
        <f t="shared" ref="H29" si="109">ROUND(G29*0.01,2)</f>
        <v>570.66999999999996</v>
      </c>
      <c r="I29" s="19">
        <f t="shared" ref="I29" si="110">G29-H29</f>
        <v>56496.159999999996</v>
      </c>
    </row>
    <row r="30" spans="1:9" ht="15" customHeight="1" x14ac:dyDescent="0.25">
      <c r="A30" s="17">
        <f t="shared" si="40"/>
        <v>44534</v>
      </c>
      <c r="B30" s="18">
        <v>23564436.260000002</v>
      </c>
      <c r="C30" s="18">
        <v>22972239.039999999</v>
      </c>
      <c r="D30" s="18">
        <f t="shared" si="4"/>
        <v>592197.22000000253</v>
      </c>
      <c r="E30" s="18">
        <f t="shared" ref="E30" si="111">ROUND(D30*0.15,2)</f>
        <v>88829.58</v>
      </c>
      <c r="F30" s="18">
        <f t="shared" ref="F30" si="112">ROUND(E30*0.15,2)</f>
        <v>13324.44</v>
      </c>
      <c r="G30" s="18">
        <f t="shared" ref="G30" si="113">E30-F30</f>
        <v>75505.14</v>
      </c>
      <c r="H30" s="18">
        <f t="shared" ref="H30" si="114">ROUND(G30*0.01,2)</f>
        <v>755.05</v>
      </c>
      <c r="I30" s="19">
        <f t="shared" ref="I30" si="115">G30-H30</f>
        <v>74750.09</v>
      </c>
    </row>
    <row r="31" spans="1:9" ht="15" customHeight="1" x14ac:dyDescent="0.25">
      <c r="A31" s="17">
        <f t="shared" si="40"/>
        <v>44541</v>
      </c>
      <c r="B31" s="18">
        <v>22349481.48</v>
      </c>
      <c r="C31" s="18">
        <v>21701477.550000001</v>
      </c>
      <c r="D31" s="18">
        <f t="shared" si="4"/>
        <v>648003.9299999997</v>
      </c>
      <c r="E31" s="18">
        <f t="shared" ref="E31" si="116">ROUND(D31*0.15,2)</f>
        <v>97200.59</v>
      </c>
      <c r="F31" s="18">
        <f t="shared" ref="F31" si="117">ROUND(E31*0.15,2)</f>
        <v>14580.09</v>
      </c>
      <c r="G31" s="18">
        <f t="shared" ref="G31" si="118">E31-F31</f>
        <v>82620.5</v>
      </c>
      <c r="H31" s="18">
        <f t="shared" ref="H31" si="119">ROUND(G31*0.01,2)</f>
        <v>826.21</v>
      </c>
      <c r="I31" s="19">
        <f t="shared" ref="I31" si="120">G31-H31</f>
        <v>81794.289999999994</v>
      </c>
    </row>
    <row r="32" spans="1:9" ht="15" customHeight="1" x14ac:dyDescent="0.25">
      <c r="A32" s="17">
        <f t="shared" si="40"/>
        <v>44548</v>
      </c>
      <c r="B32" s="18">
        <v>21723958.350000001</v>
      </c>
      <c r="C32" s="18">
        <v>20974078.699999999</v>
      </c>
      <c r="D32" s="18">
        <f t="shared" si="4"/>
        <v>749879.65000000224</v>
      </c>
      <c r="E32" s="18">
        <f t="shared" ref="E32" si="121">ROUND(D32*0.15,2)</f>
        <v>112481.95</v>
      </c>
      <c r="F32" s="18">
        <f t="shared" ref="F32" si="122">ROUND(E32*0.15,2)</f>
        <v>16872.29</v>
      </c>
      <c r="G32" s="18">
        <f t="shared" ref="G32" si="123">E32-F32</f>
        <v>95609.66</v>
      </c>
      <c r="H32" s="18">
        <f t="shared" ref="H32" si="124">ROUND(G32*0.01,2)</f>
        <v>956.1</v>
      </c>
      <c r="I32" s="19">
        <f t="shared" ref="I32" si="125">G32-H32</f>
        <v>94653.56</v>
      </c>
    </row>
    <row r="33" spans="1:9" ht="15" customHeight="1" x14ac:dyDescent="0.25">
      <c r="A33" s="17">
        <f t="shared" si="40"/>
        <v>44555</v>
      </c>
      <c r="B33" s="18">
        <v>26520455.390000001</v>
      </c>
      <c r="C33" s="18">
        <v>25937897.07</v>
      </c>
      <c r="D33" s="18">
        <f t="shared" si="4"/>
        <v>582558.3200000003</v>
      </c>
      <c r="E33" s="18">
        <f t="shared" ref="E33" si="126">ROUND(D33*0.15,2)</f>
        <v>87383.75</v>
      </c>
      <c r="F33" s="18">
        <f t="shared" ref="F33" si="127">ROUND(E33*0.15,2)</f>
        <v>13107.56</v>
      </c>
      <c r="G33" s="18">
        <f t="shared" ref="G33" si="128">E33-F33</f>
        <v>74276.19</v>
      </c>
      <c r="H33" s="18">
        <f t="shared" ref="H33" si="129">ROUND(G33*0.01,2)</f>
        <v>742.76</v>
      </c>
      <c r="I33" s="19">
        <f t="shared" ref="I33" si="130">G33-H33</f>
        <v>73533.430000000008</v>
      </c>
    </row>
    <row r="34" spans="1:9" ht="15" customHeight="1" x14ac:dyDescent="0.25">
      <c r="A34" s="17">
        <f t="shared" si="40"/>
        <v>44562</v>
      </c>
      <c r="B34" s="18">
        <v>20326497.32</v>
      </c>
      <c r="C34" s="18">
        <v>19639822.719999999</v>
      </c>
      <c r="D34" s="18">
        <f t="shared" si="4"/>
        <v>686674.60000000149</v>
      </c>
      <c r="E34" s="18">
        <f t="shared" ref="E34" si="131">ROUND(D34*0.15,2)</f>
        <v>103001.19</v>
      </c>
      <c r="F34" s="18">
        <f t="shared" ref="F34" si="132">ROUND(E34*0.15,2)</f>
        <v>15450.18</v>
      </c>
      <c r="G34" s="18">
        <f t="shared" ref="G34" si="133">E34-F34</f>
        <v>87551.010000000009</v>
      </c>
      <c r="H34" s="18">
        <f t="shared" ref="H34" si="134">ROUND(G34*0.01,2)</f>
        <v>875.51</v>
      </c>
      <c r="I34" s="19">
        <f t="shared" ref="I34" si="135">G34-H34</f>
        <v>86675.500000000015</v>
      </c>
    </row>
    <row r="35" spans="1:9" ht="15" customHeight="1" x14ac:dyDescent="0.25">
      <c r="A35" s="17">
        <f t="shared" si="40"/>
        <v>44569</v>
      </c>
      <c r="B35" s="18">
        <v>19847163.030000001</v>
      </c>
      <c r="C35" s="18">
        <v>19256677.73</v>
      </c>
      <c r="D35" s="18">
        <f t="shared" si="4"/>
        <v>590485.30000000075</v>
      </c>
      <c r="E35" s="18">
        <f>ROUND(D35*0.15,2)-0.01</f>
        <v>88572.790000000008</v>
      </c>
      <c r="F35" s="18">
        <f t="shared" ref="F35" si="136">ROUND(E35*0.15,2)</f>
        <v>13285.92</v>
      </c>
      <c r="G35" s="18">
        <f t="shared" ref="G35" si="137">E35-F35</f>
        <v>75286.87000000001</v>
      </c>
      <c r="H35" s="18">
        <f t="shared" ref="H35" si="138">ROUND(G35*0.01,2)</f>
        <v>752.87</v>
      </c>
      <c r="I35" s="19">
        <f t="shared" ref="I35" si="139">G35-H35</f>
        <v>74534.000000000015</v>
      </c>
    </row>
    <row r="36" spans="1:9" ht="15" customHeight="1" x14ac:dyDescent="0.25">
      <c r="A36" s="17">
        <f t="shared" si="40"/>
        <v>44576</v>
      </c>
      <c r="B36" s="18">
        <v>20272151</v>
      </c>
      <c r="C36" s="18">
        <v>19757172.41</v>
      </c>
      <c r="D36" s="18">
        <f t="shared" si="4"/>
        <v>514978.58999999985</v>
      </c>
      <c r="E36" s="18">
        <f>ROUND(D36*0.15,2)</f>
        <v>77246.789999999994</v>
      </c>
      <c r="F36" s="18">
        <f t="shared" ref="F36" si="140">ROUND(E36*0.15,2)</f>
        <v>11587.02</v>
      </c>
      <c r="G36" s="18">
        <f t="shared" ref="G36" si="141">E36-F36</f>
        <v>65659.76999999999</v>
      </c>
      <c r="H36" s="18">
        <f t="shared" ref="H36" si="142">ROUND(G36*0.01,2)</f>
        <v>656.6</v>
      </c>
      <c r="I36" s="19">
        <f t="shared" ref="I36" si="143">G36-H36</f>
        <v>65003.169999999991</v>
      </c>
    </row>
    <row r="37" spans="1:9" ht="15" customHeight="1" x14ac:dyDescent="0.25">
      <c r="A37" s="17">
        <f t="shared" ref="A37:A59" si="144">A36+7</f>
        <v>44583</v>
      </c>
      <c r="B37" s="18">
        <v>20517042.98</v>
      </c>
      <c r="C37" s="18">
        <v>19869211.02</v>
      </c>
      <c r="D37" s="18">
        <f t="shared" si="4"/>
        <v>647831.96000000089</v>
      </c>
      <c r="E37" s="18">
        <f>ROUND(D37*0.15,2)</f>
        <v>97174.79</v>
      </c>
      <c r="F37" s="18">
        <f t="shared" ref="F37" si="145">ROUND(E37*0.15,2)</f>
        <v>14576.22</v>
      </c>
      <c r="G37" s="18">
        <f t="shared" ref="G37" si="146">E37-F37</f>
        <v>82598.569999999992</v>
      </c>
      <c r="H37" s="18">
        <f t="shared" ref="H37" si="147">ROUND(G37*0.01,2)</f>
        <v>825.99</v>
      </c>
      <c r="I37" s="19">
        <f t="shared" ref="I37" si="148">G37-H37</f>
        <v>81772.579999999987</v>
      </c>
    </row>
    <row r="38" spans="1:9" ht="15" customHeight="1" x14ac:dyDescent="0.25">
      <c r="A38" s="17">
        <f t="shared" si="144"/>
        <v>44590</v>
      </c>
      <c r="B38" s="18">
        <v>21122266.609999999</v>
      </c>
      <c r="C38" s="18">
        <v>20379612.210000001</v>
      </c>
      <c r="D38" s="18">
        <f t="shared" si="4"/>
        <v>742654.39999999851</v>
      </c>
      <c r="E38" s="18">
        <f>ROUND(D38*0.15,2)+0.01</f>
        <v>111398.17</v>
      </c>
      <c r="F38" s="18">
        <f t="shared" ref="F38" si="149">ROUND(E38*0.15,2)</f>
        <v>16709.73</v>
      </c>
      <c r="G38" s="18">
        <f t="shared" ref="G38" si="150">E38-F38</f>
        <v>94688.44</v>
      </c>
      <c r="H38" s="18">
        <f t="shared" ref="H38" si="151">ROUND(G38*0.01,2)</f>
        <v>946.88</v>
      </c>
      <c r="I38" s="19">
        <f t="shared" ref="I38" si="152">G38-H38</f>
        <v>93741.56</v>
      </c>
    </row>
    <row r="39" spans="1:9" ht="15" customHeight="1" x14ac:dyDescent="0.25">
      <c r="A39" s="17">
        <f t="shared" si="144"/>
        <v>44597</v>
      </c>
      <c r="B39" s="18">
        <v>23952589.91</v>
      </c>
      <c r="C39" s="18">
        <v>23199077.59</v>
      </c>
      <c r="D39" s="18">
        <f t="shared" si="4"/>
        <v>753512.3200000003</v>
      </c>
      <c r="E39" s="18">
        <f>ROUND(D39*0.15,2)</f>
        <v>113026.85</v>
      </c>
      <c r="F39" s="18">
        <f t="shared" ref="F39" si="153">ROUND(E39*0.15,2)</f>
        <v>16954.03</v>
      </c>
      <c r="G39" s="18">
        <f t="shared" ref="G39" si="154">E39-F39</f>
        <v>96072.82</v>
      </c>
      <c r="H39" s="18">
        <f t="shared" ref="H39" si="155">ROUND(G39*0.01,2)</f>
        <v>960.73</v>
      </c>
      <c r="I39" s="19">
        <f t="shared" ref="I39" si="156">G39-H39</f>
        <v>95112.090000000011</v>
      </c>
    </row>
    <row r="40" spans="1:9" ht="15" customHeight="1" x14ac:dyDescent="0.25">
      <c r="A40" s="17">
        <f t="shared" si="144"/>
        <v>44604</v>
      </c>
      <c r="B40" s="18">
        <v>20733704.690000001</v>
      </c>
      <c r="C40" s="18">
        <v>20103915.649999999</v>
      </c>
      <c r="D40" s="18">
        <f t="shared" ref="D40" si="157">B40-C40</f>
        <v>629789.04000000283</v>
      </c>
      <c r="E40" s="18">
        <f>ROUND(D40*0.15,2)-0.01</f>
        <v>94468.35</v>
      </c>
      <c r="F40" s="18">
        <f t="shared" ref="F40" si="158">ROUND(E40*0.15,2)</f>
        <v>14170.25</v>
      </c>
      <c r="G40" s="18">
        <f t="shared" ref="G40" si="159">E40-F40</f>
        <v>80298.100000000006</v>
      </c>
      <c r="H40" s="18">
        <f t="shared" ref="H40" si="160">ROUND(G40*0.01,2)</f>
        <v>802.98</v>
      </c>
      <c r="I40" s="19">
        <f t="shared" ref="I40" si="161">G40-H40</f>
        <v>79495.12000000001</v>
      </c>
    </row>
    <row r="41" spans="1:9" ht="15" customHeight="1" x14ac:dyDescent="0.25">
      <c r="A41" s="17">
        <f t="shared" si="144"/>
        <v>44611</v>
      </c>
      <c r="B41" s="18">
        <v>21535995.649999999</v>
      </c>
      <c r="C41" s="18">
        <v>20688686.09</v>
      </c>
      <c r="D41" s="18">
        <f t="shared" ref="D41" si="162">B41-C41</f>
        <v>847309.55999999866</v>
      </c>
      <c r="E41" s="18">
        <f t="shared" ref="E41:E46" si="163">ROUND(D41*0.15,2)</f>
        <v>127096.43</v>
      </c>
      <c r="F41" s="18">
        <f t="shared" ref="F41" si="164">ROUND(E41*0.15,2)</f>
        <v>19064.46</v>
      </c>
      <c r="G41" s="18">
        <f t="shared" ref="G41" si="165">E41-F41</f>
        <v>108031.97</v>
      </c>
      <c r="H41" s="18">
        <f t="shared" ref="H41" si="166">ROUND(G41*0.01,2)</f>
        <v>1080.32</v>
      </c>
      <c r="I41" s="19">
        <f t="shared" ref="I41" si="167">G41-H41</f>
        <v>106951.65</v>
      </c>
    </row>
    <row r="42" spans="1:9" ht="15" customHeight="1" x14ac:dyDescent="0.25">
      <c r="A42" s="17">
        <f t="shared" si="144"/>
        <v>44618</v>
      </c>
      <c r="B42" s="18">
        <v>19459332.140000001</v>
      </c>
      <c r="C42" s="18">
        <v>18747431.920000002</v>
      </c>
      <c r="D42" s="18">
        <f t="shared" ref="D42" si="168">B42-C42</f>
        <v>711900.21999999881</v>
      </c>
      <c r="E42" s="18">
        <f t="shared" si="163"/>
        <v>106785.03</v>
      </c>
      <c r="F42" s="18">
        <f t="shared" ref="F42" si="169">ROUND(E42*0.15,2)</f>
        <v>16017.75</v>
      </c>
      <c r="G42" s="18">
        <f t="shared" ref="G42" si="170">E42-F42</f>
        <v>90767.28</v>
      </c>
      <c r="H42" s="18">
        <f t="shared" ref="H42" si="171">ROUND(G42*0.01,2)</f>
        <v>907.67</v>
      </c>
      <c r="I42" s="19">
        <f t="shared" ref="I42" si="172">G42-H42</f>
        <v>89859.61</v>
      </c>
    </row>
    <row r="43" spans="1:9" ht="15" customHeight="1" x14ac:dyDescent="0.25">
      <c r="A43" s="17">
        <f t="shared" si="144"/>
        <v>44625</v>
      </c>
      <c r="B43" s="18">
        <v>23563726.899999999</v>
      </c>
      <c r="C43" s="18">
        <v>22810396.690000001</v>
      </c>
      <c r="D43" s="18">
        <f t="shared" ref="D43" si="173">B43-C43</f>
        <v>753330.20999999717</v>
      </c>
      <c r="E43" s="18">
        <f t="shared" si="163"/>
        <v>112999.53</v>
      </c>
      <c r="F43" s="18">
        <f t="shared" ref="F43" si="174">ROUND(E43*0.15,2)</f>
        <v>16949.93</v>
      </c>
      <c r="G43" s="18">
        <f t="shared" ref="G43" si="175">E43-F43</f>
        <v>96049.600000000006</v>
      </c>
      <c r="H43" s="18">
        <f t="shared" ref="H43" si="176">ROUND(G43*0.01,2)</f>
        <v>960.5</v>
      </c>
      <c r="I43" s="19">
        <f t="shared" ref="I43" si="177">G43-H43</f>
        <v>95089.1</v>
      </c>
    </row>
    <row r="44" spans="1:9" ht="15" customHeight="1" x14ac:dyDescent="0.25">
      <c r="A44" s="17">
        <f t="shared" si="144"/>
        <v>44632</v>
      </c>
      <c r="B44" s="18">
        <v>20150349.16</v>
      </c>
      <c r="C44" s="18">
        <v>19518934.199999999</v>
      </c>
      <c r="D44" s="18">
        <f t="shared" ref="D44" si="178">B44-C44</f>
        <v>631414.96000000089</v>
      </c>
      <c r="E44" s="18">
        <f t="shared" si="163"/>
        <v>94712.24</v>
      </c>
      <c r="F44" s="18">
        <f t="shared" ref="F44" si="179">ROUND(E44*0.15,2)</f>
        <v>14206.84</v>
      </c>
      <c r="G44" s="18">
        <f t="shared" ref="G44" si="180">E44-F44</f>
        <v>80505.400000000009</v>
      </c>
      <c r="H44" s="18">
        <f t="shared" ref="H44" si="181">ROUND(G44*0.01,2)</f>
        <v>805.05</v>
      </c>
      <c r="I44" s="19">
        <f t="shared" ref="I44" si="182">G44-H44</f>
        <v>79700.350000000006</v>
      </c>
    </row>
    <row r="45" spans="1:9" ht="15" customHeight="1" x14ac:dyDescent="0.25">
      <c r="A45" s="17">
        <f t="shared" si="144"/>
        <v>44639</v>
      </c>
      <c r="B45" s="18">
        <v>18360164.859999999</v>
      </c>
      <c r="C45" s="18">
        <v>17769838.91</v>
      </c>
      <c r="D45" s="18">
        <f t="shared" ref="D45" si="183">B45-C45</f>
        <v>590325.94999999925</v>
      </c>
      <c r="E45" s="18">
        <f t="shared" si="163"/>
        <v>88548.89</v>
      </c>
      <c r="F45" s="18">
        <f t="shared" ref="F45" si="184">ROUND(E45*0.15,2)</f>
        <v>13282.33</v>
      </c>
      <c r="G45" s="18">
        <f t="shared" ref="G45" si="185">E45-F45</f>
        <v>75266.559999999998</v>
      </c>
      <c r="H45" s="18">
        <f t="shared" ref="H45" si="186">ROUND(G45*0.01,2)</f>
        <v>752.67</v>
      </c>
      <c r="I45" s="19">
        <f t="shared" ref="I45" si="187">G45-H45</f>
        <v>74513.89</v>
      </c>
    </row>
    <row r="46" spans="1:9" ht="15" customHeight="1" x14ac:dyDescent="0.25">
      <c r="A46" s="17">
        <f t="shared" si="144"/>
        <v>44646</v>
      </c>
      <c r="B46" s="18">
        <v>17597640.43</v>
      </c>
      <c r="C46" s="18">
        <v>17047949.43</v>
      </c>
      <c r="D46" s="18">
        <f t="shared" ref="D46" si="188">B46-C46</f>
        <v>549691</v>
      </c>
      <c r="E46" s="18">
        <f t="shared" si="163"/>
        <v>82453.649999999994</v>
      </c>
      <c r="F46" s="18">
        <f t="shared" ref="F46" si="189">ROUND(E46*0.15,2)</f>
        <v>12368.05</v>
      </c>
      <c r="G46" s="18">
        <f t="shared" ref="G46" si="190">E46-F46</f>
        <v>70085.599999999991</v>
      </c>
      <c r="H46" s="18">
        <f t="shared" ref="H46" si="191">ROUND(G46*0.01,2)</f>
        <v>700.86</v>
      </c>
      <c r="I46" s="19">
        <f t="shared" ref="I46" si="192">G46-H46</f>
        <v>69384.739999999991</v>
      </c>
    </row>
    <row r="47" spans="1:9" ht="15" customHeight="1" x14ac:dyDescent="0.25">
      <c r="A47" s="17">
        <f t="shared" si="144"/>
        <v>44653</v>
      </c>
      <c r="B47" s="18">
        <v>22124755.329999998</v>
      </c>
      <c r="C47" s="18">
        <v>21630953.039999999</v>
      </c>
      <c r="D47" s="18">
        <f t="shared" ref="D47" si="193">B47-C47</f>
        <v>493802.28999999911</v>
      </c>
      <c r="E47" s="18">
        <f>ROUND(D47*0.15,2)+0.01</f>
        <v>74070.349999999991</v>
      </c>
      <c r="F47" s="18">
        <f t="shared" ref="F47" si="194">ROUND(E47*0.15,2)</f>
        <v>11110.55</v>
      </c>
      <c r="G47" s="18">
        <f t="shared" ref="G47" si="195">E47-F47</f>
        <v>62959.799999999988</v>
      </c>
      <c r="H47" s="18">
        <f t="shared" ref="H47" si="196">ROUND(G47*0.01,2)</f>
        <v>629.6</v>
      </c>
      <c r="I47" s="19">
        <f t="shared" ref="I47" si="197">G47-H47</f>
        <v>62330.19999999999</v>
      </c>
    </row>
    <row r="48" spans="1:9" ht="15" customHeight="1" x14ac:dyDescent="0.25">
      <c r="A48" s="17">
        <f t="shared" si="144"/>
        <v>44660</v>
      </c>
      <c r="B48" s="18">
        <v>23565639.43</v>
      </c>
      <c r="C48" s="18">
        <v>22856544.93</v>
      </c>
      <c r="D48" s="18">
        <f t="shared" ref="D48" si="198">B48-C48</f>
        <v>709094.5</v>
      </c>
      <c r="E48" s="18">
        <f>ROUND(D48*0.15,2)</f>
        <v>106364.18</v>
      </c>
      <c r="F48" s="18">
        <f t="shared" ref="F48" si="199">ROUND(E48*0.15,2)</f>
        <v>15954.63</v>
      </c>
      <c r="G48" s="18">
        <f t="shared" ref="G48" si="200">E48-F48</f>
        <v>90409.549999999988</v>
      </c>
      <c r="H48" s="18">
        <f t="shared" ref="H48" si="201">ROUND(G48*0.01,2)</f>
        <v>904.1</v>
      </c>
      <c r="I48" s="19">
        <f t="shared" ref="I48" si="202">G48-H48</f>
        <v>89505.449999999983</v>
      </c>
    </row>
    <row r="49" spans="1:9" ht="15" customHeight="1" x14ac:dyDescent="0.25">
      <c r="A49" s="17">
        <f t="shared" si="144"/>
        <v>44667</v>
      </c>
      <c r="B49" s="18">
        <v>15931920.77</v>
      </c>
      <c r="C49" s="18">
        <v>15354340.5</v>
      </c>
      <c r="D49" s="18">
        <f t="shared" ref="D49" si="203">B49-C49</f>
        <v>577580.26999999955</v>
      </c>
      <c r="E49" s="18">
        <f>ROUND(D49*0.15,2)</f>
        <v>86637.04</v>
      </c>
      <c r="F49" s="18">
        <f t="shared" ref="F49" si="204">ROUND(E49*0.15,2)</f>
        <v>12995.56</v>
      </c>
      <c r="G49" s="18">
        <f t="shared" ref="G49" si="205">E49-F49</f>
        <v>73641.48</v>
      </c>
      <c r="H49" s="18">
        <f t="shared" ref="H49" si="206">ROUND(G49*0.01,2)</f>
        <v>736.41</v>
      </c>
      <c r="I49" s="19">
        <f t="shared" ref="I49" si="207">G49-H49</f>
        <v>72905.069999999992</v>
      </c>
    </row>
    <row r="50" spans="1:9" ht="15" customHeight="1" x14ac:dyDescent="0.25">
      <c r="A50" s="17">
        <f t="shared" si="144"/>
        <v>44674</v>
      </c>
      <c r="B50" s="18">
        <v>16393835.119999999</v>
      </c>
      <c r="C50" s="18">
        <v>15840483.51</v>
      </c>
      <c r="D50" s="18">
        <f t="shared" ref="D50" si="208">B50-C50</f>
        <v>553351.6099999994</v>
      </c>
      <c r="E50" s="18">
        <f>ROUND(D50*0.15,2)</f>
        <v>83002.740000000005</v>
      </c>
      <c r="F50" s="18">
        <f t="shared" ref="F50" si="209">ROUND(E50*0.15,2)</f>
        <v>12450.41</v>
      </c>
      <c r="G50" s="18">
        <f t="shared" ref="G50" si="210">E50-F50</f>
        <v>70552.33</v>
      </c>
      <c r="H50" s="18">
        <f t="shared" ref="H50" si="211">ROUND(G50*0.01,2)</f>
        <v>705.52</v>
      </c>
      <c r="I50" s="19">
        <f t="shared" ref="I50" si="212">G50-H50</f>
        <v>69846.81</v>
      </c>
    </row>
    <row r="51" spans="1:9" ht="15" customHeight="1" x14ac:dyDescent="0.25">
      <c r="A51" s="17">
        <f t="shared" si="144"/>
        <v>44681</v>
      </c>
      <c r="B51" s="18">
        <v>17143747.420000002</v>
      </c>
      <c r="C51" s="18">
        <v>16594255.42</v>
      </c>
      <c r="D51" s="18">
        <f t="shared" ref="D51" si="213">B51-C51</f>
        <v>549492.00000000186</v>
      </c>
      <c r="E51" s="18">
        <f>ROUND(D51*0.15,2)+0.01</f>
        <v>82423.81</v>
      </c>
      <c r="F51" s="18">
        <f t="shared" ref="F51" si="214">ROUND(E51*0.15,2)</f>
        <v>12363.57</v>
      </c>
      <c r="G51" s="18">
        <f t="shared" ref="G51" si="215">E51-F51</f>
        <v>70060.239999999991</v>
      </c>
      <c r="H51" s="18">
        <f t="shared" ref="H51" si="216">ROUND(G51*0.01,2)</f>
        <v>700.6</v>
      </c>
      <c r="I51" s="19">
        <f t="shared" ref="I51" si="217">G51-H51</f>
        <v>69359.639999999985</v>
      </c>
    </row>
    <row r="52" spans="1:9" ht="15" customHeight="1" x14ac:dyDescent="0.25">
      <c r="A52" s="17">
        <f t="shared" si="144"/>
        <v>44688</v>
      </c>
      <c r="B52" s="18">
        <v>22950647.600000001</v>
      </c>
      <c r="C52" s="18">
        <v>22321057.390000001</v>
      </c>
      <c r="D52" s="18">
        <f t="shared" ref="D52" si="218">B52-C52</f>
        <v>629590.21000000089</v>
      </c>
      <c r="E52" s="18">
        <f>ROUND(D52*0.15,2)+0.01</f>
        <v>94438.54</v>
      </c>
      <c r="F52" s="18">
        <f t="shared" ref="F52" si="219">ROUND(E52*0.15,2)</f>
        <v>14165.78</v>
      </c>
      <c r="G52" s="18">
        <f t="shared" ref="G52" si="220">E52-F52</f>
        <v>80272.759999999995</v>
      </c>
      <c r="H52" s="18">
        <f t="shared" ref="H52" si="221">ROUND(G52*0.01,2)</f>
        <v>802.73</v>
      </c>
      <c r="I52" s="19">
        <f t="shared" ref="I52" si="222">G52-H52</f>
        <v>79470.03</v>
      </c>
    </row>
    <row r="53" spans="1:9" ht="15" customHeight="1" x14ac:dyDescent="0.25">
      <c r="A53" s="17">
        <f t="shared" si="144"/>
        <v>44695</v>
      </c>
      <c r="B53" s="18">
        <v>18627694.600000001</v>
      </c>
      <c r="C53" s="18">
        <v>18204238.039999999</v>
      </c>
      <c r="D53" s="18">
        <f t="shared" ref="D53" si="223">B53-C53</f>
        <v>423456.56000000238</v>
      </c>
      <c r="E53" s="18">
        <f>ROUND(D53*0.15,2)+0.01</f>
        <v>63518.490000000005</v>
      </c>
      <c r="F53" s="18">
        <f t="shared" ref="F53" si="224">ROUND(E53*0.15,2)</f>
        <v>9527.77</v>
      </c>
      <c r="G53" s="18">
        <f t="shared" ref="G53" si="225">E53-F53</f>
        <v>53990.720000000001</v>
      </c>
      <c r="H53" s="18">
        <f t="shared" ref="H53" si="226">ROUND(G53*0.01,2)</f>
        <v>539.91</v>
      </c>
      <c r="I53" s="19">
        <f t="shared" ref="I53" si="227">G53-H53</f>
        <v>53450.81</v>
      </c>
    </row>
    <row r="54" spans="1:9" ht="15" customHeight="1" x14ac:dyDescent="0.25">
      <c r="A54" s="17">
        <f t="shared" si="144"/>
        <v>44702</v>
      </c>
      <c r="B54" s="18">
        <v>16368860.84</v>
      </c>
      <c r="C54" s="18">
        <v>15644341.15</v>
      </c>
      <c r="D54" s="18">
        <f t="shared" ref="D54" si="228">B54-C54</f>
        <v>724519.68999999948</v>
      </c>
      <c r="E54" s="18">
        <f>ROUND(D54*0.15,2)</f>
        <v>108677.95</v>
      </c>
      <c r="F54" s="18">
        <f t="shared" ref="F54" si="229">ROUND(E54*0.15,2)</f>
        <v>16301.69</v>
      </c>
      <c r="G54" s="18">
        <f t="shared" ref="G54" si="230">E54-F54</f>
        <v>92376.26</v>
      </c>
      <c r="H54" s="18">
        <f t="shared" ref="H54" si="231">ROUND(G54*0.01,2)</f>
        <v>923.76</v>
      </c>
      <c r="I54" s="19">
        <f t="shared" ref="I54" si="232">G54-H54</f>
        <v>91452.5</v>
      </c>
    </row>
    <row r="55" spans="1:9" ht="15" customHeight="1" x14ac:dyDescent="0.25">
      <c r="A55" s="17">
        <f t="shared" si="144"/>
        <v>44709</v>
      </c>
      <c r="B55" s="18">
        <v>15477406.869999999</v>
      </c>
      <c r="C55" s="18">
        <v>14839534.359999999</v>
      </c>
      <c r="D55" s="18">
        <f t="shared" ref="D55" si="233">B55-C55</f>
        <v>637872.50999999978</v>
      </c>
      <c r="E55" s="18">
        <f>ROUND(D55*0.15,2)</f>
        <v>95680.88</v>
      </c>
      <c r="F55" s="18">
        <f t="shared" ref="F55" si="234">ROUND(E55*0.15,2)</f>
        <v>14352.13</v>
      </c>
      <c r="G55" s="18">
        <f t="shared" ref="G55" si="235">E55-F55</f>
        <v>81328.75</v>
      </c>
      <c r="H55" s="18">
        <f t="shared" ref="H55" si="236">ROUND(G55*0.01,2)</f>
        <v>813.29</v>
      </c>
      <c r="I55" s="19">
        <f t="shared" ref="I55" si="237">G55-H55</f>
        <v>80515.460000000006</v>
      </c>
    </row>
    <row r="56" spans="1:9" ht="15" customHeight="1" x14ac:dyDescent="0.25">
      <c r="A56" s="17">
        <f t="shared" si="144"/>
        <v>44716</v>
      </c>
      <c r="B56" s="18">
        <v>17139547.170000002</v>
      </c>
      <c r="C56" s="18">
        <v>16563823.75</v>
      </c>
      <c r="D56" s="18">
        <f t="shared" ref="D56" si="238">B56-C56</f>
        <v>575723.42000000179</v>
      </c>
      <c r="E56" s="18">
        <f>ROUND(D56*0.15,2)</f>
        <v>86358.51</v>
      </c>
      <c r="F56" s="18">
        <f t="shared" ref="F56" si="239">ROUND(E56*0.15,2)</f>
        <v>12953.78</v>
      </c>
      <c r="G56" s="18">
        <f t="shared" ref="G56" si="240">E56-F56</f>
        <v>73404.73</v>
      </c>
      <c r="H56" s="18">
        <f t="shared" ref="H56" si="241">ROUND(G56*0.01,2)</f>
        <v>734.05</v>
      </c>
      <c r="I56" s="19">
        <f t="shared" ref="I56" si="242">G56-H56</f>
        <v>72670.679999999993</v>
      </c>
    </row>
    <row r="57" spans="1:9" ht="15" customHeight="1" x14ac:dyDescent="0.25">
      <c r="A57" s="17">
        <f t="shared" si="144"/>
        <v>44723</v>
      </c>
      <c r="B57" s="18">
        <v>24499572.609999999</v>
      </c>
      <c r="C57" s="18">
        <v>23987434.77</v>
      </c>
      <c r="D57" s="18">
        <f t="shared" ref="D57" si="243">B57-C57</f>
        <v>512137.83999999985</v>
      </c>
      <c r="E57" s="18">
        <f>ROUND(D57*0.15,2)-0.01</f>
        <v>76820.67</v>
      </c>
      <c r="F57" s="18">
        <f t="shared" ref="F57" si="244">ROUND(E57*0.15,2)</f>
        <v>11523.1</v>
      </c>
      <c r="G57" s="18">
        <f t="shared" ref="G57" si="245">E57-F57</f>
        <v>65297.57</v>
      </c>
      <c r="H57" s="18">
        <f t="shared" ref="H57" si="246">ROUND(G57*0.01,2)</f>
        <v>652.98</v>
      </c>
      <c r="I57" s="19">
        <f t="shared" ref="I57" si="247">G57-H57</f>
        <v>64644.59</v>
      </c>
    </row>
    <row r="58" spans="1:9" ht="15" customHeight="1" x14ac:dyDescent="0.25">
      <c r="A58" s="17">
        <f t="shared" si="144"/>
        <v>44730</v>
      </c>
      <c r="B58" s="18">
        <v>19035280.469999999</v>
      </c>
      <c r="C58" s="18">
        <v>18541856.789999999</v>
      </c>
      <c r="D58" s="18">
        <f t="shared" ref="D58" si="248">B58-C58</f>
        <v>493423.6799999997</v>
      </c>
      <c r="E58" s="18">
        <f>ROUND(D58*0.15,2)</f>
        <v>74013.55</v>
      </c>
      <c r="F58" s="18">
        <f t="shared" ref="F58" si="249">ROUND(E58*0.15,2)</f>
        <v>11102.03</v>
      </c>
      <c r="G58" s="18">
        <f t="shared" ref="G58" si="250">E58-F58</f>
        <v>62911.520000000004</v>
      </c>
      <c r="H58" s="18">
        <f t="shared" ref="H58" si="251">ROUND(G58*0.01,2)</f>
        <v>629.12</v>
      </c>
      <c r="I58" s="19">
        <f t="shared" ref="I58" si="252">G58-H58</f>
        <v>62282.400000000001</v>
      </c>
    </row>
    <row r="59" spans="1:9" ht="15" customHeight="1" x14ac:dyDescent="0.25">
      <c r="A59" s="17">
        <f t="shared" si="144"/>
        <v>44737</v>
      </c>
      <c r="B59" s="18">
        <v>18196955.98</v>
      </c>
      <c r="C59" s="18">
        <v>17621710.5</v>
      </c>
      <c r="D59" s="18">
        <f t="shared" ref="D59" si="253">B59-C59</f>
        <v>575245.48000000045</v>
      </c>
      <c r="E59" s="18">
        <f>ROUND(D59*0.15,2)</f>
        <v>86286.82</v>
      </c>
      <c r="F59" s="18">
        <f t="shared" ref="F59" si="254">ROUND(E59*0.15,2)</f>
        <v>12943.02</v>
      </c>
      <c r="G59" s="18">
        <f t="shared" ref="G59" si="255">E59-F59</f>
        <v>73343.8</v>
      </c>
      <c r="H59" s="18">
        <f t="shared" ref="H59" si="256">ROUND(G59*0.01,2)</f>
        <v>733.44</v>
      </c>
      <c r="I59" s="19">
        <f t="shared" ref="I59" si="257">G59-H59</f>
        <v>72610.36</v>
      </c>
    </row>
    <row r="60" spans="1:9" ht="15" customHeight="1" x14ac:dyDescent="0.25">
      <c r="A60" s="34" t="s">
        <v>20</v>
      </c>
      <c r="B60" s="18">
        <v>12173911.949999999</v>
      </c>
      <c r="C60" s="18">
        <v>11750202.390000001</v>
      </c>
      <c r="D60" s="18">
        <f t="shared" ref="D60" si="258">B60-C60</f>
        <v>423709.55999999866</v>
      </c>
      <c r="E60" s="18">
        <f>ROUND(D60*0.15,2)+0.02</f>
        <v>63556.45</v>
      </c>
      <c r="F60" s="18">
        <f t="shared" ref="F60" si="259">ROUND(E60*0.15,2)</f>
        <v>9533.4699999999993</v>
      </c>
      <c r="G60" s="18">
        <f t="shared" ref="G60" si="260">E60-F60</f>
        <v>54022.979999999996</v>
      </c>
      <c r="H60" s="18">
        <f t="shared" ref="H60" si="261">ROUND(G60*0.01,2)</f>
        <v>540.23</v>
      </c>
      <c r="I60" s="19">
        <f t="shared" ref="I60" si="262">G60-H60</f>
        <v>53482.749999999993</v>
      </c>
    </row>
    <row r="61" spans="1:9" ht="14.25" customHeight="1" x14ac:dyDescent="0.25">
      <c r="B61" s="18"/>
      <c r="C61" s="18"/>
      <c r="D61" s="18"/>
      <c r="E61" s="18"/>
      <c r="F61" s="18"/>
      <c r="G61" s="18"/>
      <c r="H61" s="18"/>
      <c r="I61" s="19"/>
    </row>
    <row r="62" spans="1:9" ht="15" customHeight="1" thickBot="1" x14ac:dyDescent="0.3">
      <c r="B62" s="20">
        <f t="shared" ref="B62:I62" si="263">SUM(B8:B61)</f>
        <v>984699898.53000009</v>
      </c>
      <c r="C62" s="20">
        <f t="shared" si="263"/>
        <v>954977880.02999985</v>
      </c>
      <c r="D62" s="20">
        <f t="shared" si="263"/>
        <v>29722018.500000011</v>
      </c>
      <c r="E62" s="20">
        <f t="shared" si="263"/>
        <v>4458302.8000000017</v>
      </c>
      <c r="F62" s="20">
        <f t="shared" si="263"/>
        <v>668745.41999999993</v>
      </c>
      <c r="G62" s="20">
        <f t="shared" si="263"/>
        <v>3789557.3799999994</v>
      </c>
      <c r="H62" s="20">
        <f t="shared" si="263"/>
        <v>37895.600000000006</v>
      </c>
      <c r="I62" s="20">
        <f t="shared" si="263"/>
        <v>3751661.7800000003</v>
      </c>
    </row>
    <row r="63" spans="1:9" ht="15" customHeight="1" thickTop="1" x14ac:dyDescent="0.25"/>
    <row r="64" spans="1:9" ht="15" customHeight="1" x14ac:dyDescent="0.25">
      <c r="A64" s="14" t="s">
        <v>13</v>
      </c>
    </row>
    <row r="65" spans="1:1" ht="15" customHeight="1" x14ac:dyDescent="0.25">
      <c r="A65" s="8" t="s">
        <v>18</v>
      </c>
    </row>
    <row r="66" spans="1:1" ht="15" customHeight="1" x14ac:dyDescent="0.25">
      <c r="A66" s="8" t="s">
        <v>19</v>
      </c>
    </row>
    <row r="67" spans="1:1" ht="15" customHeight="1" x14ac:dyDescent="0.25">
      <c r="A67" s="14" t="s">
        <v>21</v>
      </c>
    </row>
  </sheetData>
  <mergeCells count="2">
    <mergeCell ref="A6:I6"/>
    <mergeCell ref="A1:I1"/>
  </mergeCells>
  <pageMargins left="0.25" right="0.25" top="0.25" bottom="0.25" header="0" footer="0"/>
  <pageSetup scale="57" orientation="landscape" r:id="rId1"/>
  <ignoredErrors>
    <ignoredError sqref="H8:H9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zoomScaleNormal="100" workbookViewId="0">
      <pane ySplit="3" topLeftCell="A29" activePane="bottomLeft" state="frozen"/>
      <selection sqref="A1:I1"/>
      <selection pane="bottomLeft" activeCell="A62" sqref="A62"/>
    </sheetView>
  </sheetViews>
  <sheetFormatPr defaultColWidth="10.7109375" defaultRowHeight="15" customHeight="1" x14ac:dyDescent="0.25"/>
  <cols>
    <col min="1" max="1" width="13.7109375" style="17" customWidth="1"/>
    <col min="2" max="2" width="18" style="15" bestFit="1" customWidth="1"/>
    <col min="3" max="3" width="18.140625" style="15" customWidth="1"/>
    <col min="4" max="5" width="15.7109375" style="15" customWidth="1"/>
    <col min="6" max="8" width="14.7109375" style="15" customWidth="1"/>
    <col min="9" max="9" width="15" style="15" customWidth="1"/>
    <col min="10" max="16384" width="10.7109375" style="15"/>
  </cols>
  <sheetData>
    <row r="1" spans="1:9" ht="15" customHeight="1" x14ac:dyDescent="0.25">
      <c r="A1" s="37" t="s">
        <v>8</v>
      </c>
      <c r="B1" s="37"/>
      <c r="C1" s="37"/>
      <c r="D1" s="37"/>
      <c r="E1" s="37"/>
      <c r="F1" s="37"/>
      <c r="G1" s="37"/>
      <c r="H1" s="37"/>
      <c r="I1" s="37"/>
    </row>
    <row r="2" spans="1:9" ht="15" customHeight="1" x14ac:dyDescent="0.25">
      <c r="A2" s="16"/>
      <c r="B2" s="16"/>
      <c r="C2" s="16"/>
      <c r="D2" s="16"/>
      <c r="E2" s="16"/>
      <c r="F2" s="16"/>
      <c r="G2" s="16"/>
      <c r="H2" s="16"/>
    </row>
    <row r="3" spans="1:9" ht="30" x14ac:dyDescent="0.25">
      <c r="A3" s="21" t="s">
        <v>6</v>
      </c>
      <c r="B3" s="21" t="s">
        <v>0</v>
      </c>
      <c r="C3" s="22" t="s">
        <v>1</v>
      </c>
      <c r="D3" s="32" t="s">
        <v>14</v>
      </c>
      <c r="E3" s="32" t="s">
        <v>15</v>
      </c>
      <c r="F3" s="21" t="s">
        <v>3</v>
      </c>
      <c r="G3" s="21" t="s">
        <v>2</v>
      </c>
      <c r="H3" s="33" t="s">
        <v>16</v>
      </c>
      <c r="I3" s="32" t="s">
        <v>17</v>
      </c>
    </row>
    <row r="4" spans="1:9" x14ac:dyDescent="0.25">
      <c r="A4" s="23" t="s">
        <v>11</v>
      </c>
      <c r="B4" s="24">
        <v>469769466.89999998</v>
      </c>
      <c r="C4" s="25">
        <v>453436845.48000002</v>
      </c>
      <c r="D4" s="24">
        <v>16644272.82</v>
      </c>
      <c r="E4" s="24">
        <v>2496640.9700000002</v>
      </c>
      <c r="F4" s="24">
        <v>374496.14</v>
      </c>
      <c r="G4" s="24">
        <v>2122144.83</v>
      </c>
      <c r="H4" s="26">
        <v>21221.46</v>
      </c>
      <c r="I4" s="24">
        <v>2100923.37</v>
      </c>
    </row>
    <row r="5" spans="1:9" x14ac:dyDescent="0.25">
      <c r="A5" s="16"/>
      <c r="B5" s="27"/>
      <c r="C5" s="28"/>
      <c r="D5" s="27"/>
      <c r="E5" s="27"/>
      <c r="F5" s="27"/>
      <c r="G5" s="27"/>
      <c r="H5" s="29"/>
      <c r="I5" s="27"/>
    </row>
    <row r="6" spans="1:9" ht="15" customHeight="1" x14ac:dyDescent="0.25">
      <c r="A6" s="38" t="s">
        <v>10</v>
      </c>
      <c r="B6" s="38"/>
      <c r="C6" s="38"/>
      <c r="D6" s="38"/>
      <c r="E6" s="38"/>
      <c r="F6" s="38"/>
      <c r="G6" s="38"/>
      <c r="H6" s="38"/>
      <c r="I6" s="38"/>
    </row>
    <row r="7" spans="1:9" ht="15" customHeight="1" x14ac:dyDescent="0.25">
      <c r="B7" s="18"/>
      <c r="C7" s="18"/>
      <c r="D7" s="18"/>
      <c r="E7" s="18"/>
      <c r="F7" s="18"/>
      <c r="G7" s="18"/>
      <c r="H7" s="18"/>
      <c r="I7" s="19"/>
    </row>
    <row r="8" spans="1:9" ht="15" customHeight="1" x14ac:dyDescent="0.25">
      <c r="A8" s="17" t="s">
        <v>12</v>
      </c>
      <c r="B8" s="18">
        <v>5857206.9699999997</v>
      </c>
      <c r="C8" s="18">
        <v>5541844.46</v>
      </c>
      <c r="D8" s="18">
        <f>B8-C8</f>
        <v>315362.50999999978</v>
      </c>
      <c r="E8" s="18">
        <f>ROUND(D8*0.15,2)-0.01</f>
        <v>47304.369999999995</v>
      </c>
      <c r="F8" s="18">
        <f t="shared" ref="F8" si="0">ROUND(E8*0.15,2)</f>
        <v>7095.66</v>
      </c>
      <c r="G8" s="18">
        <f t="shared" ref="G8" si="1">E8-F8</f>
        <v>40208.709999999992</v>
      </c>
      <c r="H8" s="18">
        <f t="shared" ref="H8" si="2">ROUND(G8*0.01,2)</f>
        <v>402.09</v>
      </c>
      <c r="I8" s="19">
        <f t="shared" ref="I8" si="3">G8-H8</f>
        <v>39806.619999999995</v>
      </c>
    </row>
    <row r="9" spans="1:9" ht="15" customHeight="1" x14ac:dyDescent="0.25">
      <c r="A9" s="17">
        <v>44387</v>
      </c>
      <c r="B9" s="18">
        <v>12219952.92</v>
      </c>
      <c r="C9" s="18">
        <v>11631204.460000001</v>
      </c>
      <c r="D9" s="18">
        <f t="shared" ref="D9:D39" si="4">B9-C9</f>
        <v>588748.45999999903</v>
      </c>
      <c r="E9" s="18">
        <f t="shared" ref="E9:E14" si="5">ROUND(D9*0.15,2)</f>
        <v>88312.27</v>
      </c>
      <c r="F9" s="18">
        <f t="shared" ref="F9" si="6">ROUND(E9*0.15,2)</f>
        <v>13246.84</v>
      </c>
      <c r="G9" s="18">
        <f t="shared" ref="G9" si="7">E9-F9</f>
        <v>75065.430000000008</v>
      </c>
      <c r="H9" s="18">
        <f t="shared" ref="H9" si="8">ROUND(G9*0.01,2)</f>
        <v>750.65</v>
      </c>
      <c r="I9" s="19">
        <f t="shared" ref="I9" si="9">G9-H9</f>
        <v>74314.780000000013</v>
      </c>
    </row>
    <row r="10" spans="1:9" ht="15" customHeight="1" x14ac:dyDescent="0.25">
      <c r="A10" s="17">
        <f t="shared" ref="A10:A15" si="10">A9+7</f>
        <v>44394</v>
      </c>
      <c r="B10" s="18">
        <v>19634454.559999999</v>
      </c>
      <c r="C10" s="18">
        <v>19008905.91</v>
      </c>
      <c r="D10" s="18">
        <f t="shared" si="4"/>
        <v>625548.64999999851</v>
      </c>
      <c r="E10" s="18">
        <f t="shared" si="5"/>
        <v>93832.3</v>
      </c>
      <c r="F10" s="18">
        <f t="shared" ref="F10" si="11">ROUND(E10*0.15,2)</f>
        <v>14074.85</v>
      </c>
      <c r="G10" s="18">
        <f t="shared" ref="G10" si="12">E10-F10</f>
        <v>79757.45</v>
      </c>
      <c r="H10" s="18">
        <f t="shared" ref="H10" si="13">ROUND(G10*0.01,2)</f>
        <v>797.57</v>
      </c>
      <c r="I10" s="19">
        <f t="shared" ref="I10" si="14">G10-H10</f>
        <v>78959.87999999999</v>
      </c>
    </row>
    <row r="11" spans="1:9" ht="15" customHeight="1" x14ac:dyDescent="0.25">
      <c r="A11" s="17">
        <f t="shared" si="10"/>
        <v>44401</v>
      </c>
      <c r="B11" s="18">
        <v>14719489.4</v>
      </c>
      <c r="C11" s="18">
        <v>14105412.039999999</v>
      </c>
      <c r="D11" s="18">
        <f t="shared" si="4"/>
        <v>614077.36000000127</v>
      </c>
      <c r="E11" s="18">
        <f t="shared" si="5"/>
        <v>92111.6</v>
      </c>
      <c r="F11" s="18">
        <f t="shared" ref="F11" si="15">ROUND(E11*0.15,2)</f>
        <v>13816.74</v>
      </c>
      <c r="G11" s="18">
        <f t="shared" ref="G11" si="16">E11-F11</f>
        <v>78294.86</v>
      </c>
      <c r="H11" s="18">
        <f t="shared" ref="H11" si="17">ROUND(G11*0.01,2)</f>
        <v>782.95</v>
      </c>
      <c r="I11" s="19">
        <f t="shared" ref="I11" si="18">G11-H11</f>
        <v>77511.91</v>
      </c>
    </row>
    <row r="12" spans="1:9" ht="15" customHeight="1" x14ac:dyDescent="0.25">
      <c r="A12" s="17">
        <f t="shared" si="10"/>
        <v>44408</v>
      </c>
      <c r="B12" s="18">
        <v>16580591.58</v>
      </c>
      <c r="C12" s="18">
        <v>15975440.23</v>
      </c>
      <c r="D12" s="18">
        <f t="shared" si="4"/>
        <v>605151.34999999963</v>
      </c>
      <c r="E12" s="18">
        <f t="shared" si="5"/>
        <v>90772.7</v>
      </c>
      <c r="F12" s="18">
        <f t="shared" ref="F12" si="19">ROUND(E12*0.15,2)</f>
        <v>13615.91</v>
      </c>
      <c r="G12" s="18">
        <f t="shared" ref="G12" si="20">E12-F12</f>
        <v>77156.789999999994</v>
      </c>
      <c r="H12" s="18">
        <f t="shared" ref="H12" si="21">ROUND(G12*0.01,2)</f>
        <v>771.57</v>
      </c>
      <c r="I12" s="19">
        <f t="shared" ref="I12" si="22">G12-H12</f>
        <v>76385.219999999987</v>
      </c>
    </row>
    <row r="13" spans="1:9" ht="15" customHeight="1" x14ac:dyDescent="0.25">
      <c r="A13" s="17">
        <f t="shared" si="10"/>
        <v>44415</v>
      </c>
      <c r="B13" s="18">
        <v>17620817.170000002</v>
      </c>
      <c r="C13" s="18">
        <v>17065651.16</v>
      </c>
      <c r="D13" s="18">
        <f t="shared" si="4"/>
        <v>555166.01000000164</v>
      </c>
      <c r="E13" s="18">
        <f t="shared" si="5"/>
        <v>83274.899999999994</v>
      </c>
      <c r="F13" s="18">
        <f t="shared" ref="F13" si="23">ROUND(E13*0.15,2)</f>
        <v>12491.24</v>
      </c>
      <c r="G13" s="18">
        <f t="shared" ref="G13" si="24">E13-F13</f>
        <v>70783.659999999989</v>
      </c>
      <c r="H13" s="18">
        <f t="shared" ref="H13" si="25">ROUND(G13*0.01,2)</f>
        <v>707.84</v>
      </c>
      <c r="I13" s="19">
        <f t="shared" ref="I13" si="26">G13-H13</f>
        <v>70075.819999999992</v>
      </c>
    </row>
    <row r="14" spans="1:9" ht="15" customHeight="1" x14ac:dyDescent="0.25">
      <c r="A14" s="17">
        <f t="shared" si="10"/>
        <v>44422</v>
      </c>
      <c r="B14" s="18">
        <v>17232017.649999999</v>
      </c>
      <c r="C14" s="18">
        <v>16549930.6</v>
      </c>
      <c r="D14" s="18">
        <f t="shared" si="4"/>
        <v>682087.04999999888</v>
      </c>
      <c r="E14" s="18">
        <f t="shared" si="5"/>
        <v>102313.06</v>
      </c>
      <c r="F14" s="18">
        <f t="shared" ref="F14" si="27">ROUND(E14*0.15,2)</f>
        <v>15346.96</v>
      </c>
      <c r="G14" s="18">
        <f t="shared" ref="G14" si="28">E14-F14</f>
        <v>86966.1</v>
      </c>
      <c r="H14" s="18">
        <f t="shared" ref="H14" si="29">ROUND(G14*0.01,2)</f>
        <v>869.66</v>
      </c>
      <c r="I14" s="19">
        <f t="shared" ref="I14" si="30">G14-H14</f>
        <v>86096.44</v>
      </c>
    </row>
    <row r="15" spans="1:9" ht="15" customHeight="1" x14ac:dyDescent="0.25">
      <c r="A15" s="17">
        <f t="shared" si="10"/>
        <v>44429</v>
      </c>
      <c r="B15" s="18">
        <v>18910835.210000001</v>
      </c>
      <c r="C15" s="18">
        <v>18352772.640000001</v>
      </c>
      <c r="D15" s="18">
        <f t="shared" si="4"/>
        <v>558062.5700000003</v>
      </c>
      <c r="E15" s="18">
        <f>ROUND(D15*0.15,2)-0.01</f>
        <v>83709.38</v>
      </c>
      <c r="F15" s="18">
        <f t="shared" ref="F15" si="31">ROUND(E15*0.15,2)</f>
        <v>12556.41</v>
      </c>
      <c r="G15" s="18">
        <f t="shared" ref="G15" si="32">E15-F15</f>
        <v>71152.97</v>
      </c>
      <c r="H15" s="18">
        <f t="shared" ref="H15" si="33">ROUND(G15*0.01,2)</f>
        <v>711.53</v>
      </c>
      <c r="I15" s="19">
        <f t="shared" ref="I15" si="34">G15-H15</f>
        <v>70441.440000000002</v>
      </c>
    </row>
    <row r="16" spans="1:9" ht="15" customHeight="1" x14ac:dyDescent="0.25">
      <c r="A16" s="17">
        <f t="shared" ref="A16:A59" si="35">A15+7</f>
        <v>44436</v>
      </c>
      <c r="B16" s="18">
        <v>17336756.149999999</v>
      </c>
      <c r="C16" s="18">
        <v>16754640.189999999</v>
      </c>
      <c r="D16" s="18">
        <f t="shared" si="4"/>
        <v>582115.95999999903</v>
      </c>
      <c r="E16" s="18">
        <f>ROUND(D16*0.15,2)+0.01</f>
        <v>87317.4</v>
      </c>
      <c r="F16" s="18">
        <f t="shared" ref="F16" si="36">ROUND(E16*0.15,2)</f>
        <v>13097.61</v>
      </c>
      <c r="G16" s="18">
        <f t="shared" ref="G16" si="37">E16-F16</f>
        <v>74219.789999999994</v>
      </c>
      <c r="H16" s="18">
        <f t="shared" ref="H16" si="38">ROUND(G16*0.01,2)</f>
        <v>742.2</v>
      </c>
      <c r="I16" s="19">
        <f t="shared" ref="I16" si="39">G16-H16</f>
        <v>73477.59</v>
      </c>
    </row>
    <row r="17" spans="1:9" ht="15" customHeight="1" x14ac:dyDescent="0.25">
      <c r="A17" s="17">
        <f t="shared" si="35"/>
        <v>44443</v>
      </c>
      <c r="B17" s="18">
        <v>20227928.289999999</v>
      </c>
      <c r="C17" s="18">
        <v>19469151.91</v>
      </c>
      <c r="D17" s="18">
        <f t="shared" si="4"/>
        <v>758776.37999999896</v>
      </c>
      <c r="E17" s="18">
        <f>ROUND(D17*0.15,2)</f>
        <v>113816.46</v>
      </c>
      <c r="F17" s="18">
        <f t="shared" ref="F17" si="40">ROUND(E17*0.15,2)</f>
        <v>17072.47</v>
      </c>
      <c r="G17" s="18">
        <f t="shared" ref="G17" si="41">E17-F17</f>
        <v>96743.99</v>
      </c>
      <c r="H17" s="18">
        <f t="shared" ref="H17" si="42">ROUND(G17*0.01,2)</f>
        <v>967.44</v>
      </c>
      <c r="I17" s="19">
        <f t="shared" ref="I17" si="43">G17-H17</f>
        <v>95776.55</v>
      </c>
    </row>
    <row r="18" spans="1:9" ht="15" customHeight="1" x14ac:dyDescent="0.25">
      <c r="A18" s="17">
        <f t="shared" si="35"/>
        <v>44450</v>
      </c>
      <c r="B18" s="18">
        <v>21939701.739999998</v>
      </c>
      <c r="C18" s="18">
        <v>20909519.309999999</v>
      </c>
      <c r="D18" s="18">
        <f t="shared" si="4"/>
        <v>1030182.4299999997</v>
      </c>
      <c r="E18" s="18">
        <f>ROUND(D18*0.15,2)+0.01</f>
        <v>154527.37</v>
      </c>
      <c r="F18" s="18">
        <f t="shared" ref="F18" si="44">ROUND(E18*0.15,2)</f>
        <v>23179.11</v>
      </c>
      <c r="G18" s="18">
        <f t="shared" ref="G18" si="45">E18-F18</f>
        <v>131348.26</v>
      </c>
      <c r="H18" s="18">
        <f t="shared" ref="H18" si="46">ROUND(G18*0.01,2)</f>
        <v>1313.48</v>
      </c>
      <c r="I18" s="19">
        <f t="shared" ref="I18" si="47">G18-H18</f>
        <v>130034.78000000001</v>
      </c>
    </row>
    <row r="19" spans="1:9" ht="15" customHeight="1" x14ac:dyDescent="0.25">
      <c r="A19" s="17">
        <f t="shared" si="35"/>
        <v>44457</v>
      </c>
      <c r="B19" s="18">
        <v>27228745.859999999</v>
      </c>
      <c r="C19" s="18">
        <v>27189328.550000001</v>
      </c>
      <c r="D19" s="18">
        <f t="shared" si="4"/>
        <v>39417.309999998659</v>
      </c>
      <c r="E19" s="18">
        <f>ROUND(D19*0.15,2)-0.01</f>
        <v>5912.59</v>
      </c>
      <c r="F19" s="18">
        <f t="shared" ref="F19" si="48">ROUND(E19*0.15,2)</f>
        <v>886.89</v>
      </c>
      <c r="G19" s="18">
        <f t="shared" ref="G19" si="49">E19-F19</f>
        <v>5025.7</v>
      </c>
      <c r="H19" s="18">
        <f t="shared" ref="H19" si="50">ROUND(G19*0.01,2)</f>
        <v>50.26</v>
      </c>
      <c r="I19" s="19">
        <f t="shared" ref="I19" si="51">G19-H19</f>
        <v>4975.4399999999996</v>
      </c>
    </row>
    <row r="20" spans="1:9" ht="15" customHeight="1" x14ac:dyDescent="0.25">
      <c r="A20" s="17">
        <f t="shared" si="35"/>
        <v>44464</v>
      </c>
      <c r="B20" s="18">
        <v>25128597.199999999</v>
      </c>
      <c r="C20" s="18">
        <v>24917865.449999999</v>
      </c>
      <c r="D20" s="18">
        <f t="shared" si="4"/>
        <v>210731.75</v>
      </c>
      <c r="E20" s="18">
        <f>ROUND(D20*0.15,2)</f>
        <v>31609.759999999998</v>
      </c>
      <c r="F20" s="18">
        <f t="shared" ref="F20" si="52">ROUND(E20*0.15,2)</f>
        <v>4741.46</v>
      </c>
      <c r="G20" s="18">
        <f t="shared" ref="G20" si="53">E20-F20</f>
        <v>26868.3</v>
      </c>
      <c r="H20" s="18">
        <f t="shared" ref="H20" si="54">ROUND(G20*0.01,2)</f>
        <v>268.68</v>
      </c>
      <c r="I20" s="19">
        <f t="shared" ref="I20" si="55">G20-H20</f>
        <v>26599.62</v>
      </c>
    </row>
    <row r="21" spans="1:9" ht="15" customHeight="1" x14ac:dyDescent="0.25">
      <c r="A21" s="17">
        <f t="shared" si="35"/>
        <v>44471</v>
      </c>
      <c r="B21" s="18">
        <v>30310428.809999999</v>
      </c>
      <c r="C21" s="18">
        <v>29622943.620000001</v>
      </c>
      <c r="D21" s="18">
        <f t="shared" si="4"/>
        <v>687485.18999999762</v>
      </c>
      <c r="E21" s="18">
        <f>ROUND(D21*0.15,2)-0.01</f>
        <v>103122.77</v>
      </c>
      <c r="F21" s="18">
        <f t="shared" ref="F21" si="56">ROUND(E21*0.15,2)</f>
        <v>15468.42</v>
      </c>
      <c r="G21" s="18">
        <f t="shared" ref="G21" si="57">E21-F21</f>
        <v>87654.35</v>
      </c>
      <c r="H21" s="18">
        <f t="shared" ref="H21" si="58">ROUND(G21*0.01,2)</f>
        <v>876.54</v>
      </c>
      <c r="I21" s="19">
        <f t="shared" ref="I21" si="59">G21-H21</f>
        <v>86777.810000000012</v>
      </c>
    </row>
    <row r="22" spans="1:9" ht="15" customHeight="1" x14ac:dyDescent="0.25">
      <c r="A22" s="17">
        <f t="shared" si="35"/>
        <v>44478</v>
      </c>
      <c r="B22" s="18">
        <v>30562393.640000001</v>
      </c>
      <c r="C22" s="18">
        <v>29081743.449999999</v>
      </c>
      <c r="D22" s="18">
        <f t="shared" si="4"/>
        <v>1480650.1900000013</v>
      </c>
      <c r="E22" s="18">
        <f t="shared" ref="E22:E27" si="60">ROUND(D22*0.15,2)</f>
        <v>222097.53</v>
      </c>
      <c r="F22" s="18">
        <f t="shared" ref="F22" si="61">ROUND(E22*0.15,2)</f>
        <v>33314.629999999997</v>
      </c>
      <c r="G22" s="18">
        <f t="shared" ref="G22" si="62">E22-F22</f>
        <v>188782.9</v>
      </c>
      <c r="H22" s="18">
        <f t="shared" ref="H22" si="63">ROUND(G22*0.01,2)</f>
        <v>1887.83</v>
      </c>
      <c r="I22" s="19">
        <f t="shared" ref="I22" si="64">G22-H22</f>
        <v>186895.07</v>
      </c>
    </row>
    <row r="23" spans="1:9" ht="15" customHeight="1" x14ac:dyDescent="0.25">
      <c r="A23" s="17">
        <f t="shared" si="35"/>
        <v>44485</v>
      </c>
      <c r="B23" s="18">
        <v>27473859.449999999</v>
      </c>
      <c r="C23" s="18">
        <v>26730588.370000001</v>
      </c>
      <c r="D23" s="18">
        <f t="shared" si="4"/>
        <v>743271.07999999821</v>
      </c>
      <c r="E23" s="18">
        <f t="shared" si="60"/>
        <v>111490.66</v>
      </c>
      <c r="F23" s="18">
        <f t="shared" ref="F23" si="65">ROUND(E23*0.15,2)</f>
        <v>16723.599999999999</v>
      </c>
      <c r="G23" s="18">
        <f t="shared" ref="G23" si="66">E23-F23</f>
        <v>94767.06</v>
      </c>
      <c r="H23" s="18">
        <f t="shared" ref="H23" si="67">ROUND(G23*0.01,2)</f>
        <v>947.67</v>
      </c>
      <c r="I23" s="19">
        <f t="shared" ref="I23" si="68">G23-H23</f>
        <v>93819.39</v>
      </c>
    </row>
    <row r="24" spans="1:9" ht="15" customHeight="1" x14ac:dyDescent="0.25">
      <c r="A24" s="17">
        <f t="shared" si="35"/>
        <v>44492</v>
      </c>
      <c r="B24" s="18">
        <v>23278112.850000001</v>
      </c>
      <c r="C24" s="18">
        <v>22558099.390000001</v>
      </c>
      <c r="D24" s="18">
        <f t="shared" si="4"/>
        <v>720013.46000000089</v>
      </c>
      <c r="E24" s="18">
        <f t="shared" si="60"/>
        <v>108002.02</v>
      </c>
      <c r="F24" s="18">
        <f t="shared" ref="F24" si="69">ROUND(E24*0.15,2)</f>
        <v>16200.3</v>
      </c>
      <c r="G24" s="18">
        <f t="shared" ref="G24" si="70">E24-F24</f>
        <v>91801.72</v>
      </c>
      <c r="H24" s="18">
        <f t="shared" ref="H24" si="71">ROUND(G24*0.01,2)</f>
        <v>918.02</v>
      </c>
      <c r="I24" s="19">
        <f t="shared" ref="I24" si="72">G24-H24</f>
        <v>90883.7</v>
      </c>
    </row>
    <row r="25" spans="1:9" ht="15" customHeight="1" x14ac:dyDescent="0.25">
      <c r="A25" s="17">
        <f t="shared" si="35"/>
        <v>44499</v>
      </c>
      <c r="B25" s="18">
        <v>26036661.5</v>
      </c>
      <c r="C25" s="18">
        <v>25403949.190000001</v>
      </c>
      <c r="D25" s="18">
        <f t="shared" si="4"/>
        <v>632712.30999999866</v>
      </c>
      <c r="E25" s="18">
        <f t="shared" si="60"/>
        <v>94906.85</v>
      </c>
      <c r="F25" s="18">
        <f t="shared" ref="F25" si="73">ROUND(E25*0.15,2)</f>
        <v>14236.03</v>
      </c>
      <c r="G25" s="18">
        <f t="shared" ref="G25" si="74">E25-F25</f>
        <v>80670.820000000007</v>
      </c>
      <c r="H25" s="18">
        <f t="shared" ref="H25" si="75">ROUND(G25*0.01,2)</f>
        <v>806.71</v>
      </c>
      <c r="I25" s="19">
        <f t="shared" ref="I25" si="76">G25-H25</f>
        <v>79864.11</v>
      </c>
    </row>
    <row r="26" spans="1:9" ht="15" customHeight="1" x14ac:dyDescent="0.25">
      <c r="A26" s="17">
        <f t="shared" si="35"/>
        <v>44506</v>
      </c>
      <c r="B26" s="18">
        <v>22238873.989999998</v>
      </c>
      <c r="C26" s="18">
        <v>21453696.91</v>
      </c>
      <c r="D26" s="18">
        <f t="shared" si="4"/>
        <v>785177.07999999821</v>
      </c>
      <c r="E26" s="18">
        <f t="shared" si="60"/>
        <v>117776.56</v>
      </c>
      <c r="F26" s="18">
        <f t="shared" ref="F26" si="77">ROUND(E26*0.15,2)</f>
        <v>17666.48</v>
      </c>
      <c r="G26" s="18">
        <f t="shared" ref="G26" si="78">E26-F26</f>
        <v>100110.08</v>
      </c>
      <c r="H26" s="18">
        <f t="shared" ref="H26" si="79">ROUND(G26*0.01,2)</f>
        <v>1001.1</v>
      </c>
      <c r="I26" s="19">
        <f t="shared" ref="I26" si="80">G26-H26</f>
        <v>99108.98</v>
      </c>
    </row>
    <row r="27" spans="1:9" ht="15" customHeight="1" x14ac:dyDescent="0.25">
      <c r="A27" s="17">
        <f t="shared" si="35"/>
        <v>44513</v>
      </c>
      <c r="B27" s="18">
        <v>26003042.43</v>
      </c>
      <c r="C27" s="18">
        <v>25274220.050000001</v>
      </c>
      <c r="D27" s="18">
        <f t="shared" si="4"/>
        <v>728822.37999999896</v>
      </c>
      <c r="E27" s="18">
        <f t="shared" si="60"/>
        <v>109323.36</v>
      </c>
      <c r="F27" s="18">
        <f t="shared" ref="F27" si="81">ROUND(E27*0.15,2)</f>
        <v>16398.5</v>
      </c>
      <c r="G27" s="18">
        <f t="shared" ref="G27" si="82">E27-F27</f>
        <v>92924.86</v>
      </c>
      <c r="H27" s="18">
        <f t="shared" ref="H27" si="83">ROUND(G27*0.01,2)</f>
        <v>929.25</v>
      </c>
      <c r="I27" s="19">
        <f t="shared" ref="I27" si="84">G27-H27</f>
        <v>91995.61</v>
      </c>
    </row>
    <row r="28" spans="1:9" ht="15" customHeight="1" x14ac:dyDescent="0.25">
      <c r="A28" s="17">
        <f t="shared" si="35"/>
        <v>44520</v>
      </c>
      <c r="B28" s="18">
        <v>28575102.390000001</v>
      </c>
      <c r="C28" s="18">
        <v>27792216.989999998</v>
      </c>
      <c r="D28" s="18">
        <f t="shared" si="4"/>
        <v>782885.40000000224</v>
      </c>
      <c r="E28" s="18">
        <f>ROUND(D28*0.15,2)</f>
        <v>117432.81</v>
      </c>
      <c r="F28" s="18">
        <f t="shared" ref="F28" si="85">ROUND(E28*0.15,2)</f>
        <v>17614.919999999998</v>
      </c>
      <c r="G28" s="18">
        <f t="shared" ref="G28" si="86">E28-F28</f>
        <v>99817.89</v>
      </c>
      <c r="H28" s="18">
        <f t="shared" ref="H28" si="87">ROUND(G28*0.01,2)</f>
        <v>998.18</v>
      </c>
      <c r="I28" s="19">
        <f t="shared" ref="I28" si="88">G28-H28</f>
        <v>98819.71</v>
      </c>
    </row>
    <row r="29" spans="1:9" ht="15" customHeight="1" x14ac:dyDescent="0.25">
      <c r="A29" s="17">
        <f t="shared" si="35"/>
        <v>44527</v>
      </c>
      <c r="B29" s="18">
        <v>28085280.890000001</v>
      </c>
      <c r="C29" s="18">
        <v>27176834.670000002</v>
      </c>
      <c r="D29" s="18">
        <f t="shared" si="4"/>
        <v>908446.21999999881</v>
      </c>
      <c r="E29" s="18">
        <f>ROUND(D29*0.15,2)-0.01</f>
        <v>136266.91999999998</v>
      </c>
      <c r="F29" s="18">
        <f t="shared" ref="F29" si="89">ROUND(E29*0.15,2)</f>
        <v>20440.04</v>
      </c>
      <c r="G29" s="18">
        <f t="shared" ref="G29" si="90">E29-F29</f>
        <v>115826.87999999998</v>
      </c>
      <c r="H29" s="18">
        <f t="shared" ref="H29" si="91">ROUND(G29*0.01,2)</f>
        <v>1158.27</v>
      </c>
      <c r="I29" s="19">
        <f t="shared" ref="I29" si="92">G29-H29</f>
        <v>114668.60999999997</v>
      </c>
    </row>
    <row r="30" spans="1:9" ht="15" customHeight="1" x14ac:dyDescent="0.25">
      <c r="A30" s="17">
        <f t="shared" si="35"/>
        <v>44534</v>
      </c>
      <c r="B30" s="18">
        <v>24104093.969999999</v>
      </c>
      <c r="C30" s="18">
        <v>23218949.039999999</v>
      </c>
      <c r="D30" s="18">
        <f t="shared" si="4"/>
        <v>885144.9299999997</v>
      </c>
      <c r="E30" s="18">
        <f>ROUND(D30*0.15,2)+0.01</f>
        <v>132771.75</v>
      </c>
      <c r="F30" s="18">
        <f t="shared" ref="F30" si="93">ROUND(E30*0.15,2)</f>
        <v>19915.759999999998</v>
      </c>
      <c r="G30" s="18">
        <f t="shared" ref="G30" si="94">E30-F30</f>
        <v>112855.99</v>
      </c>
      <c r="H30" s="18">
        <f t="shared" ref="H30" si="95">ROUND(G30*0.01,2)</f>
        <v>1128.56</v>
      </c>
      <c r="I30" s="19">
        <f t="shared" ref="I30" si="96">G30-H30</f>
        <v>111727.43000000001</v>
      </c>
    </row>
    <row r="31" spans="1:9" ht="15" customHeight="1" x14ac:dyDescent="0.25">
      <c r="A31" s="17">
        <f t="shared" si="35"/>
        <v>44541</v>
      </c>
      <c r="B31" s="18">
        <v>25475522.68</v>
      </c>
      <c r="C31" s="18">
        <v>24608651.460000001</v>
      </c>
      <c r="D31" s="18">
        <f t="shared" si="4"/>
        <v>866871.21999999881</v>
      </c>
      <c r="E31" s="18">
        <f>ROUND(D31*0.15,2)</f>
        <v>130030.68</v>
      </c>
      <c r="F31" s="18">
        <f t="shared" ref="F31" si="97">ROUND(E31*0.15,2)</f>
        <v>19504.599999999999</v>
      </c>
      <c r="G31" s="18">
        <f t="shared" ref="G31" si="98">E31-F31</f>
        <v>110526.07999999999</v>
      </c>
      <c r="H31" s="18">
        <f t="shared" ref="H31" si="99">ROUND(G31*0.01,2)</f>
        <v>1105.26</v>
      </c>
      <c r="I31" s="19">
        <f t="shared" ref="I31" si="100">G31-H31</f>
        <v>109420.81999999999</v>
      </c>
    </row>
    <row r="32" spans="1:9" ht="15" customHeight="1" x14ac:dyDescent="0.25">
      <c r="A32" s="17">
        <f t="shared" si="35"/>
        <v>44548</v>
      </c>
      <c r="B32" s="18">
        <v>26993833.34</v>
      </c>
      <c r="C32" s="18">
        <v>26015426.390000001</v>
      </c>
      <c r="D32" s="18">
        <f t="shared" si="4"/>
        <v>978406.94999999925</v>
      </c>
      <c r="E32" s="18">
        <f>ROUND(D32*0.15,2)+0.01</f>
        <v>146761.05000000002</v>
      </c>
      <c r="F32" s="18">
        <f t="shared" ref="F32" si="101">ROUND(E32*0.15,2)</f>
        <v>22014.16</v>
      </c>
      <c r="G32" s="18">
        <f t="shared" ref="G32" si="102">E32-F32</f>
        <v>124746.89000000001</v>
      </c>
      <c r="H32" s="18">
        <f t="shared" ref="H32" si="103">ROUND(G32*0.01,2)</f>
        <v>1247.47</v>
      </c>
      <c r="I32" s="19">
        <f t="shared" ref="I32" si="104">G32-H32</f>
        <v>123499.42000000001</v>
      </c>
    </row>
    <row r="33" spans="1:9" ht="15" customHeight="1" x14ac:dyDescent="0.25">
      <c r="A33" s="17">
        <f t="shared" si="35"/>
        <v>44555</v>
      </c>
      <c r="B33" s="18">
        <v>28263512.100000001</v>
      </c>
      <c r="C33" s="18">
        <v>27461567.27</v>
      </c>
      <c r="D33" s="18">
        <f t="shared" si="4"/>
        <v>801944.83000000194</v>
      </c>
      <c r="E33" s="18">
        <f>ROUND(D33*0.15,2)+0.01</f>
        <v>120291.73</v>
      </c>
      <c r="F33" s="18">
        <f t="shared" ref="F33" si="105">ROUND(E33*0.15,2)</f>
        <v>18043.759999999998</v>
      </c>
      <c r="G33" s="18">
        <f t="shared" ref="G33" si="106">E33-F33</f>
        <v>102247.97</v>
      </c>
      <c r="H33" s="18">
        <f t="shared" ref="H33" si="107">ROUND(G33*0.01,2)</f>
        <v>1022.48</v>
      </c>
      <c r="I33" s="19">
        <f t="shared" ref="I33" si="108">G33-H33</f>
        <v>101225.49</v>
      </c>
    </row>
    <row r="34" spans="1:9" ht="15" customHeight="1" x14ac:dyDescent="0.25">
      <c r="A34" s="17">
        <f t="shared" si="35"/>
        <v>44562</v>
      </c>
      <c r="B34" s="18">
        <v>28071224.710000001</v>
      </c>
      <c r="C34" s="18">
        <v>27264998.52</v>
      </c>
      <c r="D34" s="18">
        <f t="shared" si="4"/>
        <v>806226.19000000134</v>
      </c>
      <c r="E34" s="18">
        <f>ROUND(D34*0.15,2)-0.01</f>
        <v>120933.92</v>
      </c>
      <c r="F34" s="18">
        <f t="shared" ref="F34" si="109">ROUND(E34*0.15,2)</f>
        <v>18140.09</v>
      </c>
      <c r="G34" s="18">
        <f t="shared" ref="G34" si="110">E34-F34</f>
        <v>102793.83</v>
      </c>
      <c r="H34" s="18">
        <f t="shared" ref="H34" si="111">ROUND(G34*0.01,2)</f>
        <v>1027.94</v>
      </c>
      <c r="I34" s="19">
        <f t="shared" ref="I34" si="112">G34-H34</f>
        <v>101765.89</v>
      </c>
    </row>
    <row r="35" spans="1:9" ht="15" customHeight="1" x14ac:dyDescent="0.25">
      <c r="A35" s="17">
        <f t="shared" si="35"/>
        <v>44569</v>
      </c>
      <c r="B35" s="18">
        <v>20359935.199999999</v>
      </c>
      <c r="C35" s="18">
        <v>19708163.670000002</v>
      </c>
      <c r="D35" s="18">
        <f t="shared" si="4"/>
        <v>651771.52999999747</v>
      </c>
      <c r="E35" s="18">
        <f t="shared" ref="E35:E40" si="113">ROUND(D35*0.15,2)</f>
        <v>97765.73</v>
      </c>
      <c r="F35" s="18">
        <f t="shared" ref="F35" si="114">ROUND(E35*0.15,2)</f>
        <v>14664.86</v>
      </c>
      <c r="G35" s="18">
        <f t="shared" ref="G35" si="115">E35-F35</f>
        <v>83100.87</v>
      </c>
      <c r="H35" s="18">
        <f t="shared" ref="H35" si="116">ROUND(G35*0.01,2)</f>
        <v>831.01</v>
      </c>
      <c r="I35" s="19">
        <f t="shared" ref="I35" si="117">G35-H35</f>
        <v>82269.86</v>
      </c>
    </row>
    <row r="36" spans="1:9" ht="15" customHeight="1" x14ac:dyDescent="0.25">
      <c r="A36" s="17">
        <f t="shared" si="35"/>
        <v>44576</v>
      </c>
      <c r="B36" s="18">
        <v>21167778.59</v>
      </c>
      <c r="C36" s="18">
        <v>20292944.710000001</v>
      </c>
      <c r="D36" s="18">
        <f t="shared" si="4"/>
        <v>874833.87999999896</v>
      </c>
      <c r="E36" s="18">
        <f t="shared" si="113"/>
        <v>131225.07999999999</v>
      </c>
      <c r="F36" s="18">
        <f t="shared" ref="F36" si="118">ROUND(E36*0.15,2)</f>
        <v>19683.759999999998</v>
      </c>
      <c r="G36" s="18">
        <f t="shared" ref="G36" si="119">E36-F36</f>
        <v>111541.31999999999</v>
      </c>
      <c r="H36" s="18">
        <f t="shared" ref="H36" si="120">ROUND(G36*0.01,2)</f>
        <v>1115.4100000000001</v>
      </c>
      <c r="I36" s="19">
        <f t="shared" ref="I36" si="121">G36-H36</f>
        <v>110425.90999999999</v>
      </c>
    </row>
    <row r="37" spans="1:9" ht="15" customHeight="1" x14ac:dyDescent="0.25">
      <c r="A37" s="17">
        <f t="shared" si="35"/>
        <v>44583</v>
      </c>
      <c r="B37" s="18">
        <v>23265741.75</v>
      </c>
      <c r="C37" s="18">
        <v>22502361.48</v>
      </c>
      <c r="D37" s="18">
        <f t="shared" si="4"/>
        <v>763380.26999999955</v>
      </c>
      <c r="E37" s="18">
        <f t="shared" si="113"/>
        <v>114507.04</v>
      </c>
      <c r="F37" s="18">
        <f t="shared" ref="F37" si="122">ROUND(E37*0.15,2)</f>
        <v>17176.060000000001</v>
      </c>
      <c r="G37" s="18">
        <f t="shared" ref="G37" si="123">E37-F37</f>
        <v>97330.98</v>
      </c>
      <c r="H37" s="18">
        <f t="shared" ref="H37" si="124">ROUND(G37*0.01,2)</f>
        <v>973.31</v>
      </c>
      <c r="I37" s="19">
        <f t="shared" ref="I37" si="125">G37-H37</f>
        <v>96357.67</v>
      </c>
    </row>
    <row r="38" spans="1:9" ht="15" customHeight="1" x14ac:dyDescent="0.25">
      <c r="A38" s="17">
        <f t="shared" si="35"/>
        <v>44590</v>
      </c>
      <c r="B38" s="18">
        <v>23309444.120000001</v>
      </c>
      <c r="C38" s="18">
        <v>22245233.440000001</v>
      </c>
      <c r="D38" s="18">
        <f t="shared" si="4"/>
        <v>1064210.6799999997</v>
      </c>
      <c r="E38" s="18">
        <f t="shared" si="113"/>
        <v>159631.6</v>
      </c>
      <c r="F38" s="18">
        <f t="shared" ref="F38" si="126">ROUND(E38*0.15,2)</f>
        <v>23944.74</v>
      </c>
      <c r="G38" s="18">
        <f t="shared" ref="G38" si="127">E38-F38</f>
        <v>135686.86000000002</v>
      </c>
      <c r="H38" s="18">
        <f t="shared" ref="H38" si="128">ROUND(G38*0.01,2)</f>
        <v>1356.87</v>
      </c>
      <c r="I38" s="19">
        <f t="shared" ref="I38" si="129">G38-H38</f>
        <v>134329.99000000002</v>
      </c>
    </row>
    <row r="39" spans="1:9" ht="15" customHeight="1" x14ac:dyDescent="0.25">
      <c r="A39" s="17">
        <f t="shared" si="35"/>
        <v>44597</v>
      </c>
      <c r="B39" s="18">
        <v>23613721.77</v>
      </c>
      <c r="C39" s="18">
        <v>22759856.600000001</v>
      </c>
      <c r="D39" s="18">
        <f t="shared" si="4"/>
        <v>853865.16999999806</v>
      </c>
      <c r="E39" s="18">
        <f t="shared" si="113"/>
        <v>128079.78</v>
      </c>
      <c r="F39" s="18">
        <f t="shared" ref="F39" si="130">ROUND(E39*0.15,2)</f>
        <v>19211.97</v>
      </c>
      <c r="G39" s="18">
        <f t="shared" ref="G39" si="131">E39-F39</f>
        <v>108867.81</v>
      </c>
      <c r="H39" s="18">
        <f t="shared" ref="H39" si="132">ROUND(G39*0.01,2)</f>
        <v>1088.68</v>
      </c>
      <c r="I39" s="19">
        <f t="shared" ref="I39" si="133">G39-H39</f>
        <v>107779.13</v>
      </c>
    </row>
    <row r="40" spans="1:9" ht="15" customHeight="1" x14ac:dyDescent="0.25">
      <c r="A40" s="17">
        <f t="shared" si="35"/>
        <v>44604</v>
      </c>
      <c r="B40" s="18">
        <v>27015925.109999999</v>
      </c>
      <c r="C40" s="18">
        <v>25972832.309999999</v>
      </c>
      <c r="D40" s="18">
        <f t="shared" ref="D40" si="134">B40-C40</f>
        <v>1043092.8000000007</v>
      </c>
      <c r="E40" s="18">
        <f t="shared" si="113"/>
        <v>156463.92000000001</v>
      </c>
      <c r="F40" s="18">
        <f t="shared" ref="F40" si="135">ROUND(E40*0.15,2)</f>
        <v>23469.59</v>
      </c>
      <c r="G40" s="18">
        <f t="shared" ref="G40" si="136">E40-F40</f>
        <v>132994.33000000002</v>
      </c>
      <c r="H40" s="18">
        <f t="shared" ref="H40" si="137">ROUND(G40*0.01,2)</f>
        <v>1329.94</v>
      </c>
      <c r="I40" s="19">
        <f t="shared" ref="I40" si="138">G40-H40</f>
        <v>131664.39000000001</v>
      </c>
    </row>
    <row r="41" spans="1:9" ht="15" customHeight="1" x14ac:dyDescent="0.25">
      <c r="A41" s="17">
        <f t="shared" si="35"/>
        <v>44611</v>
      </c>
      <c r="B41" s="18">
        <v>30381321.59</v>
      </c>
      <c r="C41" s="18">
        <v>29268728.699999999</v>
      </c>
      <c r="D41" s="18">
        <f t="shared" ref="D41" si="139">B41-C41</f>
        <v>1112592.8900000006</v>
      </c>
      <c r="E41" s="18">
        <f t="shared" ref="E41" si="140">ROUND(D41*0.15,2)</f>
        <v>166888.93</v>
      </c>
      <c r="F41" s="18">
        <f t="shared" ref="F41" si="141">ROUND(E41*0.15,2)</f>
        <v>25033.34</v>
      </c>
      <c r="G41" s="18">
        <f t="shared" ref="G41" si="142">E41-F41</f>
        <v>141855.59</v>
      </c>
      <c r="H41" s="18">
        <f t="shared" ref="H41" si="143">ROUND(G41*0.01,2)</f>
        <v>1418.56</v>
      </c>
      <c r="I41" s="19">
        <f t="shared" ref="I41" si="144">G41-H41</f>
        <v>140437.03</v>
      </c>
    </row>
    <row r="42" spans="1:9" ht="15" customHeight="1" x14ac:dyDescent="0.25">
      <c r="A42" s="17">
        <f t="shared" si="35"/>
        <v>44618</v>
      </c>
      <c r="B42" s="18">
        <v>29447081.350000001</v>
      </c>
      <c r="C42" s="18">
        <v>28231643.23</v>
      </c>
      <c r="D42" s="18">
        <f t="shared" ref="D42" si="145">B42-C42</f>
        <v>1215438.120000001</v>
      </c>
      <c r="E42" s="18">
        <f>ROUND(D42*0.15,2)-0.01</f>
        <v>182315.71</v>
      </c>
      <c r="F42" s="18">
        <f t="shared" ref="F42" si="146">ROUND(E42*0.15,2)</f>
        <v>27347.360000000001</v>
      </c>
      <c r="G42" s="18">
        <f t="shared" ref="G42" si="147">E42-F42</f>
        <v>154968.34999999998</v>
      </c>
      <c r="H42" s="18">
        <f t="shared" ref="H42" si="148">ROUND(G42*0.01,2)</f>
        <v>1549.68</v>
      </c>
      <c r="I42" s="19">
        <f t="shared" ref="I42" si="149">G42-H42</f>
        <v>153418.66999999998</v>
      </c>
    </row>
    <row r="43" spans="1:9" ht="15" customHeight="1" x14ac:dyDescent="0.25">
      <c r="A43" s="17">
        <f t="shared" si="35"/>
        <v>44625</v>
      </c>
      <c r="B43" s="18">
        <v>29567152.579999998</v>
      </c>
      <c r="C43" s="18">
        <v>28230211.969999999</v>
      </c>
      <c r="D43" s="18">
        <f t="shared" ref="D43" si="150">B43-C43</f>
        <v>1336940.6099999994</v>
      </c>
      <c r="E43" s="18">
        <f>ROUND(D43*0.15,2)+0.01</f>
        <v>200541.1</v>
      </c>
      <c r="F43" s="18">
        <f t="shared" ref="F43" si="151">ROUND(E43*0.15,2)</f>
        <v>30081.17</v>
      </c>
      <c r="G43" s="18">
        <f t="shared" ref="G43" si="152">E43-F43</f>
        <v>170459.93</v>
      </c>
      <c r="H43" s="18">
        <f t="shared" ref="H43" si="153">ROUND(G43*0.01,2)</f>
        <v>1704.6</v>
      </c>
      <c r="I43" s="19">
        <f t="shared" ref="I43" si="154">G43-H43</f>
        <v>168755.33</v>
      </c>
    </row>
    <row r="44" spans="1:9" ht="15" customHeight="1" x14ac:dyDescent="0.25">
      <c r="A44" s="17">
        <f t="shared" si="35"/>
        <v>44632</v>
      </c>
      <c r="B44" s="18">
        <v>27457714.510000002</v>
      </c>
      <c r="C44" s="18">
        <v>26366428.27</v>
      </c>
      <c r="D44" s="18">
        <f t="shared" ref="D44:D46" si="155">B44-C44</f>
        <v>1091286.2400000021</v>
      </c>
      <c r="E44" s="18">
        <f>ROUND(D44*0.15,2)</f>
        <v>163692.94</v>
      </c>
      <c r="F44" s="18">
        <f t="shared" ref="F44" si="156">ROUND(E44*0.15,2)</f>
        <v>24553.94</v>
      </c>
      <c r="G44" s="18">
        <f t="shared" ref="G44" si="157">E44-F44</f>
        <v>139139</v>
      </c>
      <c r="H44" s="18">
        <f t="shared" ref="H44" si="158">ROUND(G44*0.01,2)</f>
        <v>1391.39</v>
      </c>
      <c r="I44" s="19">
        <f t="shared" ref="I44" si="159">G44-H44</f>
        <v>137747.60999999999</v>
      </c>
    </row>
    <row r="45" spans="1:9" ht="15" customHeight="1" x14ac:dyDescent="0.25">
      <c r="A45" s="17">
        <f t="shared" si="35"/>
        <v>44639</v>
      </c>
      <c r="B45" s="18">
        <v>29969480.18</v>
      </c>
      <c r="C45" s="18">
        <v>28783085.869999997</v>
      </c>
      <c r="D45" s="18">
        <f t="shared" si="155"/>
        <v>1186394.3100000024</v>
      </c>
      <c r="E45" s="18">
        <f>ROUND(D45*0.15,2)</f>
        <v>177959.15</v>
      </c>
      <c r="F45" s="18">
        <f t="shared" ref="F45" si="160">ROUND(E45*0.15,2)</f>
        <v>26693.87</v>
      </c>
      <c r="G45" s="18">
        <f t="shared" ref="G45" si="161">E45-F45</f>
        <v>151265.28</v>
      </c>
      <c r="H45" s="18">
        <f t="shared" ref="H45" si="162">ROUND(G45*0.01,2)</f>
        <v>1512.65</v>
      </c>
      <c r="I45" s="19">
        <f t="shared" ref="I45" si="163">G45-H45</f>
        <v>149752.63</v>
      </c>
    </row>
    <row r="46" spans="1:9" ht="15" customHeight="1" x14ac:dyDescent="0.25">
      <c r="A46" s="17">
        <f t="shared" si="35"/>
        <v>44646</v>
      </c>
      <c r="B46" s="18">
        <v>26327474.66</v>
      </c>
      <c r="C46" s="18">
        <v>25195024.329999998</v>
      </c>
      <c r="D46" s="18">
        <f t="shared" si="155"/>
        <v>1132450.3300000019</v>
      </c>
      <c r="E46" s="18">
        <f>ROUND(D46*0.15,2)</f>
        <v>169867.55</v>
      </c>
      <c r="F46" s="18">
        <f t="shared" ref="F46" si="164">ROUND(E46*0.15,2)</f>
        <v>25480.13</v>
      </c>
      <c r="G46" s="18">
        <f t="shared" ref="G46" si="165">E46-F46</f>
        <v>144387.41999999998</v>
      </c>
      <c r="H46" s="18">
        <f t="shared" ref="H46" si="166">ROUND(G46*0.01,2)</f>
        <v>1443.87</v>
      </c>
      <c r="I46" s="19">
        <f t="shared" ref="I46" si="167">G46-H46</f>
        <v>142943.54999999999</v>
      </c>
    </row>
    <row r="47" spans="1:9" ht="15" customHeight="1" x14ac:dyDescent="0.25">
      <c r="A47" s="17">
        <f t="shared" si="35"/>
        <v>44653</v>
      </c>
      <c r="B47" s="18">
        <v>30754807.699999999</v>
      </c>
      <c r="C47" s="18">
        <v>29602787.66</v>
      </c>
      <c r="D47" s="18">
        <f t="shared" ref="D47" si="168">B47-C47</f>
        <v>1152020.0399999991</v>
      </c>
      <c r="E47" s="18">
        <f>ROUND(D47*0.15,2)-0.01</f>
        <v>172803</v>
      </c>
      <c r="F47" s="18">
        <f t="shared" ref="F47" si="169">ROUND(E47*0.15,2)</f>
        <v>25920.45</v>
      </c>
      <c r="G47" s="18">
        <f t="shared" ref="G47" si="170">E47-F47</f>
        <v>146882.54999999999</v>
      </c>
      <c r="H47" s="18">
        <f t="shared" ref="H47" si="171">ROUND(G47*0.01,2)</f>
        <v>1468.83</v>
      </c>
      <c r="I47" s="19">
        <f t="shared" ref="I47" si="172">G47-H47</f>
        <v>145413.72</v>
      </c>
    </row>
    <row r="48" spans="1:9" ht="15" customHeight="1" x14ac:dyDescent="0.25">
      <c r="A48" s="17">
        <f t="shared" si="35"/>
        <v>44660</v>
      </c>
      <c r="B48" s="18">
        <v>29815744.82</v>
      </c>
      <c r="C48" s="18">
        <v>28493980.289999999</v>
      </c>
      <c r="D48" s="18">
        <f t="shared" ref="D48" si="173">B48-C48</f>
        <v>1321764.5300000012</v>
      </c>
      <c r="E48" s="18">
        <f>ROUND(D48*0.15,2)</f>
        <v>198264.68</v>
      </c>
      <c r="F48" s="18">
        <f t="shared" ref="F48" si="174">ROUND(E48*0.15,2)</f>
        <v>29739.7</v>
      </c>
      <c r="G48" s="18">
        <f t="shared" ref="G48" si="175">E48-F48</f>
        <v>168524.97999999998</v>
      </c>
      <c r="H48" s="18">
        <f t="shared" ref="H48" si="176">ROUND(G48*0.01,2)</f>
        <v>1685.25</v>
      </c>
      <c r="I48" s="19">
        <f t="shared" ref="I48" si="177">G48-H48</f>
        <v>166839.72999999998</v>
      </c>
    </row>
    <row r="49" spans="1:9" ht="15" customHeight="1" x14ac:dyDescent="0.25">
      <c r="A49" s="17">
        <f t="shared" si="35"/>
        <v>44667</v>
      </c>
      <c r="B49" s="18">
        <v>27528278.059999999</v>
      </c>
      <c r="C49" s="18">
        <v>26533226.469999999</v>
      </c>
      <c r="D49" s="18">
        <f t="shared" ref="D49" si="178">B49-C49</f>
        <v>995051.58999999985</v>
      </c>
      <c r="E49" s="18">
        <f>ROUND(D49*0.15,2)</f>
        <v>149257.74</v>
      </c>
      <c r="F49" s="18">
        <f t="shared" ref="F49" si="179">ROUND(E49*0.15,2)</f>
        <v>22388.66</v>
      </c>
      <c r="G49" s="18">
        <f t="shared" ref="G49" si="180">E49-F49</f>
        <v>126869.07999999999</v>
      </c>
      <c r="H49" s="18">
        <f t="shared" ref="H49" si="181">ROUND(G49*0.01,2)</f>
        <v>1268.69</v>
      </c>
      <c r="I49" s="19">
        <f t="shared" ref="I49" si="182">G49-H49</f>
        <v>125600.38999999998</v>
      </c>
    </row>
    <row r="50" spans="1:9" ht="15" customHeight="1" x14ac:dyDescent="0.25">
      <c r="A50" s="17">
        <f t="shared" si="35"/>
        <v>44674</v>
      </c>
      <c r="B50" s="18">
        <v>27498530.399999999</v>
      </c>
      <c r="C50" s="18">
        <v>26471530.73</v>
      </c>
      <c r="D50" s="18">
        <f t="shared" ref="D50" si="183">B50-C50</f>
        <v>1026999.6699999981</v>
      </c>
      <c r="E50" s="18">
        <f>ROUND(D50*0.15,2)</f>
        <v>154049.95000000001</v>
      </c>
      <c r="F50" s="18">
        <f t="shared" ref="F50" si="184">ROUND(E50*0.15,2)</f>
        <v>23107.49</v>
      </c>
      <c r="G50" s="18">
        <f t="shared" ref="G50" si="185">E50-F50</f>
        <v>130942.46</v>
      </c>
      <c r="H50" s="18">
        <f t="shared" ref="H50" si="186">ROUND(G50*0.01,2)</f>
        <v>1309.42</v>
      </c>
      <c r="I50" s="19">
        <f t="shared" ref="I50" si="187">G50-H50</f>
        <v>129633.04000000001</v>
      </c>
    </row>
    <row r="51" spans="1:9" ht="15" customHeight="1" x14ac:dyDescent="0.25">
      <c r="A51" s="17">
        <f t="shared" si="35"/>
        <v>44681</v>
      </c>
      <c r="B51" s="18">
        <v>26500875.690000001</v>
      </c>
      <c r="C51" s="18">
        <v>25289619.43</v>
      </c>
      <c r="D51" s="18">
        <f t="shared" ref="D51" si="188">B51-C51</f>
        <v>1211256.2600000016</v>
      </c>
      <c r="E51" s="18">
        <f>ROUND(D51*0.15,2)</f>
        <v>181688.44</v>
      </c>
      <c r="F51" s="18">
        <f t="shared" ref="F51" si="189">ROUND(E51*0.15,2)</f>
        <v>27253.27</v>
      </c>
      <c r="G51" s="18">
        <f t="shared" ref="G51" si="190">E51-F51</f>
        <v>154435.17000000001</v>
      </c>
      <c r="H51" s="18">
        <f t="shared" ref="H51" si="191">ROUND(G51*0.01,2)</f>
        <v>1544.35</v>
      </c>
      <c r="I51" s="19">
        <f t="shared" ref="I51" si="192">G51-H51</f>
        <v>152890.82</v>
      </c>
    </row>
    <row r="52" spans="1:9" ht="15" customHeight="1" x14ac:dyDescent="0.25">
      <c r="A52" s="17">
        <f t="shared" si="35"/>
        <v>44688</v>
      </c>
      <c r="B52" s="18">
        <v>29607676.940000001</v>
      </c>
      <c r="C52" s="18">
        <v>28831368.039999999</v>
      </c>
      <c r="D52" s="18">
        <f t="shared" ref="D52" si="193">B52-C52</f>
        <v>776308.90000000224</v>
      </c>
      <c r="E52" s="18">
        <f>ROUND(D52*0.15,2)-0.01</f>
        <v>116446.33</v>
      </c>
      <c r="F52" s="18">
        <f t="shared" ref="F52" si="194">ROUND(E52*0.15,2)</f>
        <v>17466.95</v>
      </c>
      <c r="G52" s="18">
        <f t="shared" ref="G52" si="195">E52-F52</f>
        <v>98979.38</v>
      </c>
      <c r="H52" s="18">
        <f t="shared" ref="H52" si="196">ROUND(G52*0.01,2)</f>
        <v>989.79</v>
      </c>
      <c r="I52" s="19">
        <f t="shared" ref="I52" si="197">G52-H52</f>
        <v>97989.590000000011</v>
      </c>
    </row>
    <row r="53" spans="1:9" ht="15" customHeight="1" x14ac:dyDescent="0.25">
      <c r="A53" s="17">
        <f t="shared" si="35"/>
        <v>44695</v>
      </c>
      <c r="B53" s="18">
        <v>28159969.550000001</v>
      </c>
      <c r="C53" s="18">
        <v>27072481.969999999</v>
      </c>
      <c r="D53" s="18">
        <f t="shared" ref="D53" si="198">B53-C53</f>
        <v>1087487.5800000019</v>
      </c>
      <c r="E53" s="18">
        <f>ROUND(D53*0.15,2)-0.01</f>
        <v>163123.13</v>
      </c>
      <c r="F53" s="18">
        <f t="shared" ref="F53" si="199">ROUND(E53*0.15,2)</f>
        <v>24468.47</v>
      </c>
      <c r="G53" s="18">
        <f t="shared" ref="G53" si="200">E53-F53</f>
        <v>138654.66</v>
      </c>
      <c r="H53" s="18">
        <f t="shared" ref="H53" si="201">ROUND(G53*0.01,2)</f>
        <v>1386.55</v>
      </c>
      <c r="I53" s="19">
        <f t="shared" ref="I53" si="202">G53-H53</f>
        <v>137268.11000000002</v>
      </c>
    </row>
    <row r="54" spans="1:9" ht="15" customHeight="1" x14ac:dyDescent="0.25">
      <c r="A54" s="17">
        <f t="shared" si="35"/>
        <v>44702</v>
      </c>
      <c r="B54" s="18">
        <v>26612954.02</v>
      </c>
      <c r="C54" s="18">
        <v>25376113.920000002</v>
      </c>
      <c r="D54" s="18">
        <f t="shared" ref="D54" si="203">B54-C54</f>
        <v>1236840.0999999978</v>
      </c>
      <c r="E54" s="18">
        <f t="shared" ref="E54:E59" si="204">ROUND(D54*0.15,2)</f>
        <v>185526.02</v>
      </c>
      <c r="F54" s="18">
        <f t="shared" ref="F54" si="205">ROUND(E54*0.15,2)</f>
        <v>27828.9</v>
      </c>
      <c r="G54" s="18">
        <f t="shared" ref="G54" si="206">E54-F54</f>
        <v>157697.12</v>
      </c>
      <c r="H54" s="18">
        <f t="shared" ref="H54" si="207">ROUND(G54*0.01,2)</f>
        <v>1576.97</v>
      </c>
      <c r="I54" s="19">
        <f t="shared" ref="I54" si="208">G54-H54</f>
        <v>156120.15</v>
      </c>
    </row>
    <row r="55" spans="1:9" ht="15" customHeight="1" x14ac:dyDescent="0.25">
      <c r="A55" s="17">
        <f t="shared" si="35"/>
        <v>44709</v>
      </c>
      <c r="B55" s="18">
        <v>26874484.449999999</v>
      </c>
      <c r="C55" s="18">
        <v>25705944.16</v>
      </c>
      <c r="D55" s="18">
        <f t="shared" ref="D55" si="209">B55-C55</f>
        <v>1168540.2899999991</v>
      </c>
      <c r="E55" s="18">
        <f t="shared" si="204"/>
        <v>175281.04</v>
      </c>
      <c r="F55" s="18">
        <f t="shared" ref="F55" si="210">ROUND(E55*0.15,2)</f>
        <v>26292.16</v>
      </c>
      <c r="G55" s="18">
        <f t="shared" ref="G55" si="211">E55-F55</f>
        <v>148988.88</v>
      </c>
      <c r="H55" s="18">
        <f t="shared" ref="H55" si="212">ROUND(G55*0.01,2)</f>
        <v>1489.89</v>
      </c>
      <c r="I55" s="19">
        <f t="shared" ref="I55" si="213">G55-H55</f>
        <v>147498.99</v>
      </c>
    </row>
    <row r="56" spans="1:9" ht="15" customHeight="1" x14ac:dyDescent="0.25">
      <c r="A56" s="17">
        <f t="shared" si="35"/>
        <v>44716</v>
      </c>
      <c r="B56" s="18">
        <v>29619767.210000001</v>
      </c>
      <c r="C56" s="18">
        <v>28440297.600000001</v>
      </c>
      <c r="D56" s="18">
        <f t="shared" ref="D56" si="214">B56-C56</f>
        <v>1179469.6099999994</v>
      </c>
      <c r="E56" s="18">
        <f t="shared" si="204"/>
        <v>176920.44</v>
      </c>
      <c r="F56" s="18">
        <f t="shared" ref="F56" si="215">ROUND(E56*0.15,2)</f>
        <v>26538.07</v>
      </c>
      <c r="G56" s="18">
        <f t="shared" ref="G56" si="216">E56-F56</f>
        <v>150382.37</v>
      </c>
      <c r="H56" s="18">
        <f t="shared" ref="H56" si="217">ROUND(G56*0.01,2)</f>
        <v>1503.82</v>
      </c>
      <c r="I56" s="19">
        <f t="shared" ref="I56" si="218">G56-H56</f>
        <v>148878.54999999999</v>
      </c>
    </row>
    <row r="57" spans="1:9" ht="15" customHeight="1" x14ac:dyDescent="0.25">
      <c r="A57" s="17">
        <f t="shared" si="35"/>
        <v>44723</v>
      </c>
      <c r="B57" s="18">
        <v>28719535.870000001</v>
      </c>
      <c r="C57" s="18">
        <v>27636874.559999999</v>
      </c>
      <c r="D57" s="18">
        <f t="shared" ref="D57" si="219">B57-C57</f>
        <v>1082661.3100000024</v>
      </c>
      <c r="E57" s="18">
        <f t="shared" si="204"/>
        <v>162399.20000000001</v>
      </c>
      <c r="F57" s="18">
        <f t="shared" ref="F57" si="220">ROUND(E57*0.15,2)</f>
        <v>24359.88</v>
      </c>
      <c r="G57" s="18">
        <f t="shared" ref="G57" si="221">E57-F57</f>
        <v>138039.32</v>
      </c>
      <c r="H57" s="18">
        <f t="shared" ref="H57" si="222">ROUND(G57*0.01,2)</f>
        <v>1380.39</v>
      </c>
      <c r="I57" s="19">
        <f t="shared" ref="I57" si="223">G57-H57</f>
        <v>136658.93</v>
      </c>
    </row>
    <row r="58" spans="1:9" ht="15" customHeight="1" x14ac:dyDescent="0.25">
      <c r="A58" s="17">
        <f t="shared" si="35"/>
        <v>44730</v>
      </c>
      <c r="B58" s="18">
        <v>24301920.98</v>
      </c>
      <c r="C58" s="18">
        <v>23446106.079999998</v>
      </c>
      <c r="D58" s="18">
        <f t="shared" ref="D58" si="224">B58-C58</f>
        <v>855814.90000000224</v>
      </c>
      <c r="E58" s="18">
        <f t="shared" si="204"/>
        <v>128372.24</v>
      </c>
      <c r="F58" s="18">
        <f t="shared" ref="F58" si="225">ROUND(E58*0.15,2)</f>
        <v>19255.84</v>
      </c>
      <c r="G58" s="18">
        <f t="shared" ref="G58" si="226">E58-F58</f>
        <v>109116.40000000001</v>
      </c>
      <c r="H58" s="18">
        <f t="shared" ref="H58" si="227">ROUND(G58*0.01,2)</f>
        <v>1091.1600000000001</v>
      </c>
      <c r="I58" s="19">
        <f t="shared" ref="I58" si="228">G58-H58</f>
        <v>108025.24</v>
      </c>
    </row>
    <row r="59" spans="1:9" ht="15" customHeight="1" x14ac:dyDescent="0.25">
      <c r="A59" s="17">
        <f t="shared" si="35"/>
        <v>44737</v>
      </c>
      <c r="B59" s="18">
        <v>27986944.780000001</v>
      </c>
      <c r="C59" s="18">
        <v>27064502.800000001</v>
      </c>
      <c r="D59" s="18">
        <f t="shared" ref="D59" si="229">B59-C59</f>
        <v>922441.98000000045</v>
      </c>
      <c r="E59" s="18">
        <f t="shared" si="204"/>
        <v>138366.29999999999</v>
      </c>
      <c r="F59" s="18">
        <f t="shared" ref="F59" si="230">ROUND(E59*0.15,2)</f>
        <v>20754.95</v>
      </c>
      <c r="G59" s="18">
        <f t="shared" ref="G59" si="231">E59-F59</f>
        <v>117611.34999999999</v>
      </c>
      <c r="H59" s="18">
        <f t="shared" ref="H59" si="232">ROUND(G59*0.01,2)</f>
        <v>1176.1099999999999</v>
      </c>
      <c r="I59" s="19">
        <f t="shared" ref="I59" si="233">G59-H59</f>
        <v>116435.23999999999</v>
      </c>
    </row>
    <row r="60" spans="1:9" ht="15" customHeight="1" x14ac:dyDescent="0.25">
      <c r="A60" s="34" t="s">
        <v>20</v>
      </c>
      <c r="B60" s="18">
        <v>17999113.27</v>
      </c>
      <c r="C60" s="18">
        <v>17327542.07</v>
      </c>
      <c r="D60" s="18">
        <f t="shared" ref="D60" si="234">B60-C60</f>
        <v>671571.19999999925</v>
      </c>
      <c r="E60" s="18">
        <f t="shared" ref="E60" si="235">ROUND(D60*0.15,2)</f>
        <v>100735.67999999999</v>
      </c>
      <c r="F60" s="18">
        <f t="shared" ref="F60" si="236">ROUND(E60*0.15,2)</f>
        <v>15110.35</v>
      </c>
      <c r="G60" s="18">
        <f t="shared" ref="G60" si="237">E60-F60</f>
        <v>85625.329999999987</v>
      </c>
      <c r="H60" s="18">
        <f t="shared" ref="H60" si="238">ROUND(G60*0.01,2)</f>
        <v>856.25</v>
      </c>
      <c r="I60" s="19">
        <f t="shared" ref="I60" si="239">G60-H60</f>
        <v>84769.079999999987</v>
      </c>
    </row>
    <row r="61" spans="1:9" ht="15" customHeight="1" x14ac:dyDescent="0.25">
      <c r="B61" s="18"/>
      <c r="C61" s="18"/>
      <c r="D61" s="18"/>
      <c r="E61" s="18"/>
      <c r="F61" s="18"/>
      <c r="G61" s="18"/>
      <c r="H61" s="18"/>
      <c r="I61" s="19"/>
    </row>
    <row r="62" spans="1:9" ht="15" customHeight="1" thickBot="1" x14ac:dyDescent="0.3">
      <c r="B62" s="20">
        <f t="shared" ref="B62:I62" si="240">SUM(B8:B61)</f>
        <v>1303972412.6000001</v>
      </c>
      <c r="C62" s="20">
        <f t="shared" si="240"/>
        <v>1257984442.5899999</v>
      </c>
      <c r="D62" s="20">
        <f t="shared" si="240"/>
        <v>45987970.010000005</v>
      </c>
      <c r="E62" s="20">
        <f t="shared" si="240"/>
        <v>6898195.4900000012</v>
      </c>
      <c r="F62" s="20">
        <f t="shared" si="240"/>
        <v>1034729.3699999996</v>
      </c>
      <c r="G62" s="20">
        <f t="shared" si="240"/>
        <v>5863466.1200000001</v>
      </c>
      <c r="H62" s="20">
        <f t="shared" si="240"/>
        <v>58634.640000000007</v>
      </c>
      <c r="I62" s="20">
        <f t="shared" si="240"/>
        <v>5804831.4800000004</v>
      </c>
    </row>
    <row r="63" spans="1:9" ht="15" customHeight="1" thickTop="1" x14ac:dyDescent="0.25"/>
    <row r="64" spans="1:9" ht="15" customHeight="1" x14ac:dyDescent="0.25">
      <c r="A64" s="14" t="s">
        <v>13</v>
      </c>
    </row>
    <row r="65" spans="1:1" ht="15" customHeight="1" x14ac:dyDescent="0.25">
      <c r="A65" s="8" t="s">
        <v>18</v>
      </c>
    </row>
    <row r="66" spans="1:1" ht="15" customHeight="1" x14ac:dyDescent="0.25">
      <c r="A66" s="8" t="s">
        <v>19</v>
      </c>
    </row>
    <row r="67" spans="1:1" ht="15" customHeight="1" x14ac:dyDescent="0.25">
      <c r="A67" s="14" t="s">
        <v>21</v>
      </c>
    </row>
  </sheetData>
  <mergeCells count="2">
    <mergeCell ref="A1:I1"/>
    <mergeCell ref="A6:I6"/>
  </mergeCells>
  <pageMargins left="0.25" right="0.25" top="0.25" bottom="0.25" header="0" footer="0"/>
  <pageSetup scale="57" orientation="landscape" r:id="rId1"/>
  <ignoredErrors>
    <ignoredError sqref="H8:H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Total</vt:lpstr>
      <vt:lpstr>Mountaineer</vt:lpstr>
      <vt:lpstr>Charles Town</vt:lpstr>
      <vt:lpstr>Greenbrier</vt:lpstr>
      <vt:lpstr>'Charles Town'!Print_Area</vt:lpstr>
      <vt:lpstr>Greenbrier!Print_Area</vt:lpstr>
      <vt:lpstr>Mountaineer!Print_Area</vt:lpstr>
      <vt:lpstr>Total!Print_Area</vt:lpstr>
    </vt:vector>
  </TitlesOfParts>
  <Company>West Virginia Lottery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ITSUPPORT</cp:lastModifiedBy>
  <cp:lastPrinted>2021-05-12T18:51:01Z</cp:lastPrinted>
  <dcterms:created xsi:type="dcterms:W3CDTF">2020-07-23T18:07:20Z</dcterms:created>
  <dcterms:modified xsi:type="dcterms:W3CDTF">2022-07-07T19:23:17Z</dcterms:modified>
</cp:coreProperties>
</file>