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filterPrivacy="1"/>
  <xr:revisionPtr revIDLastSave="0" documentId="13_ncr:1_{3801624E-C5CE-874D-BC59-274F6EA0BE45}" xr6:coauthVersionLast="47" xr6:coauthVersionMax="47" xr10:uidLastSave="{00000000-0000-0000-0000-000000000000}"/>
  <bookViews>
    <workbookView xWindow="29920" yWindow="-1880" windowWidth="37880" windowHeight="20540" xr2:uid="{00000000-000D-0000-FFFF-FFFF00000000}"/>
  </bookViews>
  <sheets>
    <sheet name="ExportedData" sheetId="1" r:id="rId1"/>
  </sheets>
  <definedNames>
    <definedName name="_xlnm._FilterDatabase" localSheetId="0" hidden="1">ExportedData!$A$1:$BV$74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61" i="1"/>
  <c r="C60" i="1"/>
  <c r="C59" i="1"/>
  <c r="C58" i="1"/>
  <c r="C57" i="1"/>
  <c r="C55" i="1"/>
  <c r="C54" i="1"/>
  <c r="C56" i="1"/>
  <c r="C62" i="1"/>
  <c r="C64" i="1"/>
  <c r="C63" i="1"/>
  <c r="C53" i="1"/>
  <c r="C52" i="1"/>
  <c r="C51" i="1"/>
  <c r="C50" i="1"/>
  <c r="C49" i="1"/>
  <c r="C45" i="1"/>
  <c r="C48" i="1"/>
  <c r="C43" i="1"/>
  <c r="C44" i="1"/>
  <c r="C47" i="1"/>
  <c r="C32" i="1"/>
  <c r="C39" i="1"/>
  <c r="C15" i="1"/>
  <c r="C38" i="1"/>
  <c r="C31" i="1"/>
  <c r="C14" i="1"/>
  <c r="C13" i="1"/>
  <c r="C16" i="1"/>
  <c r="C12" i="1"/>
  <c r="C11" i="1"/>
  <c r="C23" i="1"/>
  <c r="C22" i="1"/>
  <c r="C37" i="1"/>
  <c r="C42" i="1"/>
  <c r="C30" i="1"/>
  <c r="C10" i="1"/>
  <c r="C29" i="1"/>
  <c r="C9" i="1"/>
  <c r="C36" i="1"/>
  <c r="C46" i="1"/>
  <c r="C19" i="1"/>
  <c r="C21" i="1"/>
  <c r="C8" i="1"/>
  <c r="C20" i="1"/>
  <c r="C5" i="1"/>
  <c r="C41" i="1"/>
  <c r="C35" i="1"/>
  <c r="C18" i="1"/>
  <c r="C34" i="1"/>
  <c r="C7" i="1"/>
  <c r="C4" i="1"/>
  <c r="C40" i="1"/>
  <c r="C28" i="1"/>
  <c r="C27" i="1"/>
  <c r="C17" i="1"/>
  <c r="C26" i="1"/>
  <c r="C6" i="1"/>
  <c r="C3" i="1"/>
  <c r="C33" i="1"/>
  <c r="C2" i="1"/>
</calcChain>
</file>

<file path=xl/sharedStrings.xml><?xml version="1.0" encoding="utf-8"?>
<sst xmlns="http://schemas.openxmlformats.org/spreadsheetml/2006/main" count="200" uniqueCount="171">
  <si>
    <t>Street Address</t>
  </si>
  <si>
    <t>Post Code</t>
  </si>
  <si>
    <t>Link to Map</t>
  </si>
  <si>
    <t>Charger Install dates</t>
  </si>
  <si>
    <t>1 - 6 Durham Close</t>
  </si>
  <si>
    <t>BN2 4LY</t>
  </si>
  <si>
    <t>10 Walmer Crescent</t>
  </si>
  <si>
    <t>BN2 4LR</t>
  </si>
  <si>
    <t>160 Milner Road</t>
  </si>
  <si>
    <t>BN2 4BQ</t>
  </si>
  <si>
    <t>26/25/2026</t>
  </si>
  <si>
    <t>20 Hornby Road</t>
  </si>
  <si>
    <t>BN2 4JL</t>
  </si>
  <si>
    <t>112 Langley Crescent</t>
  </si>
  <si>
    <t>BN2 6NQ</t>
  </si>
  <si>
    <t>164 Bexhill Road</t>
  </si>
  <si>
    <t>BN2 6QA</t>
  </si>
  <si>
    <t>22 Vernon Avenue</t>
  </si>
  <si>
    <t>BN2 6BF</t>
  </si>
  <si>
    <t>285 Bexhill Road</t>
  </si>
  <si>
    <t>BN2 6QL</t>
  </si>
  <si>
    <t>2a Briarcroft Road</t>
  </si>
  <si>
    <t>BN2 6LR</t>
  </si>
  <si>
    <t>40 - 42 Cowley Drive</t>
  </si>
  <si>
    <t>BN2 6WB</t>
  </si>
  <si>
    <t>43 The Ridgway</t>
  </si>
  <si>
    <t>BN2 6PD</t>
  </si>
  <si>
    <t>5 Batemans Road</t>
  </si>
  <si>
    <t>BN2 6RD</t>
  </si>
  <si>
    <t>56 Wanderdown Road</t>
  </si>
  <si>
    <t>BN2 7BT</t>
  </si>
  <si>
    <t>Ainsworth Close, adjacent to 23 Ainsworth Avenue</t>
  </si>
  <si>
    <t>BN2 7BH</t>
  </si>
  <si>
    <t>44 Wanderdown Road</t>
  </si>
  <si>
    <t>146 Warren Road</t>
  </si>
  <si>
    <t>BN2 6DD</t>
  </si>
  <si>
    <t>2 Northgate Close</t>
  </si>
  <si>
    <t>BN2 7DZ</t>
  </si>
  <si>
    <t>25 Court Ord Road</t>
  </si>
  <si>
    <t>BN2 7FD</t>
  </si>
  <si>
    <t>20 Winton Avenue</t>
  </si>
  <si>
    <t>BN2 8FN</t>
  </si>
  <si>
    <t>23 Hawthorn Close</t>
  </si>
  <si>
    <t>BN2 8HX</t>
  </si>
  <si>
    <t>37 Ashdown Avenue</t>
  </si>
  <si>
    <t>BN2 8AH</t>
  </si>
  <si>
    <t>4 Lustrells Close</t>
  </si>
  <si>
    <t>BN2 8AS</t>
  </si>
  <si>
    <t>8 Wanderdown Close</t>
  </si>
  <si>
    <t>BN2 7BY</t>
  </si>
  <si>
    <t>8 Wanderdown Drive</t>
  </si>
  <si>
    <t>BN2 7BZ</t>
  </si>
  <si>
    <t>134 Coombe Road</t>
  </si>
  <si>
    <t>BN2 4EE</t>
  </si>
  <si>
    <t>155 Bear Road</t>
  </si>
  <si>
    <t>BN2 4DB</t>
  </si>
  <si>
    <t>Fitzherbert Drive, adjacent to 16 Borrow King Close</t>
  </si>
  <si>
    <t>BN2 4BW</t>
  </si>
  <si>
    <t>291 Bear Road</t>
  </si>
  <si>
    <t>BN2 4DD</t>
  </si>
  <si>
    <t>31 - 33 Bear Road</t>
  </si>
  <si>
    <t>BN2 4DA</t>
  </si>
  <si>
    <t>65 - 79 Fitch Drive</t>
  </si>
  <si>
    <t>BN2 4HX</t>
  </si>
  <si>
    <t>Opposite 9 Milner Road</t>
  </si>
  <si>
    <t>BN2 4BS</t>
  </si>
  <si>
    <t>10 Pankhurst Avenue</t>
  </si>
  <si>
    <t>BN2 9YN</t>
  </si>
  <si>
    <t>2 Burlow Close</t>
  </si>
  <si>
    <t>BN2 5GU</t>
  </si>
  <si>
    <t>2 Roedean Path</t>
  </si>
  <si>
    <t>BN2 5RP</t>
  </si>
  <si>
    <t>26 St Lukes Road</t>
  </si>
  <si>
    <t>BN2 9ZD</t>
  </si>
  <si>
    <t>31 Queens Park Road</t>
  </si>
  <si>
    <t>BN2 0GJ</t>
  </si>
  <si>
    <t>9 Finsbury Road</t>
  </si>
  <si>
    <t>BN2 9UU</t>
  </si>
  <si>
    <t>Brede Close, adjacent to 14 Hamsey Close</t>
  </si>
  <si>
    <t>BN2 5GQ</t>
  </si>
  <si>
    <t>16 Wivelsfield Road</t>
  </si>
  <si>
    <t>BN2 8FQ</t>
  </si>
  <si>
    <t>2 Shanklin Road</t>
  </si>
  <si>
    <t>BN2 3LQ</t>
  </si>
  <si>
    <t>31 Brading Road</t>
  </si>
  <si>
    <t>BN2 3PE</t>
  </si>
  <si>
    <t>140 Wiston Road South</t>
  </si>
  <si>
    <t>BN2 5PR</t>
  </si>
  <si>
    <t>112 Milner Road</t>
  </si>
  <si>
    <t>226 Cowley Drive</t>
  </si>
  <si>
    <t>BN2 6TH</t>
  </si>
  <si>
    <t>26 - 48 Kipling Avenue</t>
  </si>
  <si>
    <t>BN2 6UE</t>
  </si>
  <si>
    <t>11 Wadhurst Rise</t>
  </si>
  <si>
    <t>BN2 5PW</t>
  </si>
  <si>
    <t>20 Bristol Gate</t>
  </si>
  <si>
    <t>BN2 5BD</t>
  </si>
  <si>
    <t>37 - 42 Chiddingly Close</t>
  </si>
  <si>
    <t>BN2 5GE</t>
  </si>
  <si>
    <t>93 Brading Road</t>
  </si>
  <si>
    <t>Hornby Place, Hornby Road</t>
  </si>
  <si>
    <t>BN2 4JT</t>
  </si>
  <si>
    <t>Opposite 38 Connell Drive</t>
  </si>
  <si>
    <t>BN2 6RT</t>
  </si>
  <si>
    <t>105 Greenbank Avenue</t>
  </si>
  <si>
    <t>BN2 8QP</t>
  </si>
  <si>
    <t>1c Hertford Road</t>
  </si>
  <si>
    <t>BN1 7GG</t>
  </si>
  <si>
    <t>355 - 368 Highbrook Close</t>
  </si>
  <si>
    <t>BN2 4HL</t>
  </si>
  <si>
    <t>10 Barrow Close</t>
  </si>
  <si>
    <t>BN1 7FL</t>
  </si>
  <si>
    <t>45 Preston Park Avenue</t>
  </si>
  <si>
    <t>BN1 6HG</t>
  </si>
  <si>
    <t>74 Lynchet Close</t>
  </si>
  <si>
    <t>BN1 7EY</t>
  </si>
  <si>
    <t>75 Preston Drove</t>
  </si>
  <si>
    <t>BN1 6LD</t>
  </si>
  <si>
    <t>Opposite Mimosa Court, Brentwood Road</t>
  </si>
  <si>
    <t>BN1 7HW</t>
  </si>
  <si>
    <t>St Joseph's, Davey Drive</t>
  </si>
  <si>
    <t>BN1 7BF</t>
  </si>
  <si>
    <t>27 Oaklands Avenue</t>
  </si>
  <si>
    <t>BN2 8LQ</t>
  </si>
  <si>
    <t>11 Ovingdean Close</t>
  </si>
  <si>
    <t>BN2 7AD</t>
  </si>
  <si>
    <t>21 Perry Hill</t>
  </si>
  <si>
    <t>BN2 8FT</t>
  </si>
  <si>
    <t>23 Rodmell Avenue</t>
  </si>
  <si>
    <t>BN2 8LT</t>
  </si>
  <si>
    <t>Map</t>
  </si>
  <si>
    <t>40 Oaklands Avenue</t>
  </si>
  <si>
    <t>56 Moulsecoomb Way</t>
  </si>
  <si>
    <t>BN2 4PD</t>
  </si>
  <si>
    <t>63 Staplefield Drive</t>
  </si>
  <si>
    <t>BN2 4RH</t>
  </si>
  <si>
    <t>Abbey Road, adjacent to 1 Chapel Terrace</t>
  </si>
  <si>
    <t>BN2 1HS</t>
  </si>
  <si>
    <t>Kingsfold Flats, Findon Road</t>
  </si>
  <si>
    <t>BN2 5NT</t>
  </si>
  <si>
    <t>Opposite 57 Queens Park Terrace</t>
  </si>
  <si>
    <t>BN2 9YB</t>
  </si>
  <si>
    <t>Opposite Cedar Flats, Beresford Road</t>
  </si>
  <si>
    <t>BN2 5DD</t>
  </si>
  <si>
    <t>5 Highfields</t>
  </si>
  <si>
    <t>BN1 9AR</t>
  </si>
  <si>
    <t>Barrow Hill, adjacent to 53 Crespin Way</t>
  </si>
  <si>
    <t>BN1 7FG</t>
  </si>
  <si>
    <t>73 Staplefield Drive - LC16</t>
  </si>
  <si>
    <t>1 Inwood Crescent - LC02</t>
  </si>
  <si>
    <t>BN1 5AP</t>
  </si>
  <si>
    <t>24 Surrenden Crescent - LC16</t>
  </si>
  <si>
    <t>BN1 6WF</t>
  </si>
  <si>
    <t>46 Stephens Road - LC05</t>
  </si>
  <si>
    <t>BN1 7ER</t>
  </si>
  <si>
    <t>49 Compton Road - LC05</t>
  </si>
  <si>
    <t>BN1 5AL</t>
  </si>
  <si>
    <t>5 Fairlie Gardens - LC02</t>
  </si>
  <si>
    <t>BN1 6PY</t>
  </si>
  <si>
    <t>57 Preston Drove - LC38</t>
  </si>
  <si>
    <t>BN1 6LA</t>
  </si>
  <si>
    <t>83 Millers Road - LC04</t>
  </si>
  <si>
    <t>BN1 5NQ</t>
  </si>
  <si>
    <t>Bavant Road, adjacent to 28 Harrington Road - LC01</t>
  </si>
  <si>
    <t>BN1 6RD</t>
  </si>
  <si>
    <t>Opposite 119 Compton Road - LC11</t>
  </si>
  <si>
    <t>BN1 5AN</t>
  </si>
  <si>
    <t>Opposite 48 Inwood Crescent - LC08</t>
  </si>
  <si>
    <t>Churchill Square Shopping Centre, Cannon Place - LC12</t>
  </si>
  <si>
    <t>BN1 2ED</t>
  </si>
  <si>
    <t>Opposite 11 Hawthorn Close - LC02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</si>
</sst>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2"/>
      <color rgb="FFF3F3F3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(Body)"/>
    </font>
    <font>
      <u/>
      <sz val="12"/>
      <color theme="1"/>
      <name val="Calibri (Body)"/>
    </font>
    <font>
      <sz val="11"/>
      <color theme="1"/>
      <name val="Calibri (Body)"/>
    </font>
    <font>
      <u/>
      <sz val="11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2F5C9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6" borderId="0" xfId="0" applyFill="1"/>
    <xf numFmtId="0" fontId="0" fillId="5" borderId="0" xfId="0" applyFill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7" fillId="0" borderId="6" xfId="1" applyFont="1" applyFill="1" applyBorder="1" applyAlignment="1">
      <alignment wrapText="1"/>
    </xf>
    <xf numFmtId="164" fontId="6" fillId="0" borderId="7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6" fillId="0" borderId="9" xfId="0" applyFont="1" applyFill="1" applyBorder="1"/>
    <xf numFmtId="164" fontId="6" fillId="0" borderId="6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0" fillId="0" borderId="2" xfId="0" applyFont="1" applyFill="1" applyBorder="1"/>
    <xf numFmtId="164" fontId="0" fillId="0" borderId="2" xfId="0" applyNumberFormat="1" applyFont="1" applyFill="1" applyBorder="1" applyAlignment="1">
      <alignment horizontal="center"/>
    </xf>
    <xf numFmtId="0" fontId="0" fillId="0" borderId="8" xfId="0" applyFont="1" applyFill="1" applyBorder="1"/>
    <xf numFmtId="164" fontId="0" fillId="0" borderId="8" xfId="0" applyNumberFormat="1" applyFont="1" applyFill="1" applyBorder="1" applyAlignment="1">
      <alignment horizont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etracker-chargy--sitetracker.vf.force.com/a2OSq00000JfzpNMAR" TargetMode="External"/><Relationship Id="rId18" Type="http://schemas.openxmlformats.org/officeDocument/2006/relationships/hyperlink" Target="https://maps.google.com/?t=k&amp;q=50.84498087,-0.127332365&amp;ll=50.84498087,-0.127332365&amp;z=20" TargetMode="External"/><Relationship Id="rId26" Type="http://schemas.openxmlformats.org/officeDocument/2006/relationships/hyperlink" Target="https://maps.google.com/?t=k&amp;q=50.840055,-0.153667&amp;ll=50.840055,-0.153667&amp;z=20" TargetMode="External"/><Relationship Id="rId21" Type="http://schemas.openxmlformats.org/officeDocument/2006/relationships/hyperlink" Target="https://sitetracker-chargy--sitetracker.vf.force.com/a2OSq00000JfvgxMAB" TargetMode="External"/><Relationship Id="rId34" Type="http://schemas.openxmlformats.org/officeDocument/2006/relationships/hyperlink" Target="https://maps.google.com/?t=k&amp;q=50.823401,-0.146983&amp;ll=50.823401,-0.146983&amp;z=20" TargetMode="External"/><Relationship Id="rId7" Type="http://schemas.openxmlformats.org/officeDocument/2006/relationships/hyperlink" Target="https://maps.google.com/?t=k&amp;q=50.82563922,-0.121937979&amp;ll=50.82563922,-0.121937979&amp;z=20" TargetMode="External"/><Relationship Id="rId12" Type="http://schemas.openxmlformats.org/officeDocument/2006/relationships/hyperlink" Target="https://maps.google.com/?t=k&amp;q=50.84860847,-0.103206333&amp;ll=50.84860847,-0.103206333&amp;z=20" TargetMode="External"/><Relationship Id="rId17" Type="http://schemas.openxmlformats.org/officeDocument/2006/relationships/hyperlink" Target="https://sitetracker-chargy--sitetracker.vf.force.com/a2OSq00000JfibdMAB" TargetMode="External"/><Relationship Id="rId25" Type="http://schemas.openxmlformats.org/officeDocument/2006/relationships/hyperlink" Target="https://sitetracker-chargy--sitetracker.vf.force.com/a2OSq00000JfzEIMAZ" TargetMode="External"/><Relationship Id="rId33" Type="http://schemas.openxmlformats.org/officeDocument/2006/relationships/hyperlink" Target="https://sitetracker-chargy--sitetracker.vf.force.com/a2OSq00000Ji0hJMAR" TargetMode="External"/><Relationship Id="rId2" Type="http://schemas.openxmlformats.org/officeDocument/2006/relationships/hyperlink" Target="https://maps.google.com/?t=k&amp;q=50.8031891,-0.034859992&amp;ll=50.8031891,-0.034859992&amp;z=20" TargetMode="External"/><Relationship Id="rId16" Type="http://schemas.openxmlformats.org/officeDocument/2006/relationships/hyperlink" Target="https://maps.google.com/?t=k&amp;q=50.8525,-0.151286&amp;ll=50.8525,-0.151286&amp;z=20" TargetMode="External"/><Relationship Id="rId20" Type="http://schemas.openxmlformats.org/officeDocument/2006/relationships/hyperlink" Target="https://maps.google.com/?t=k&amp;q=50.84058629,-0.155088558&amp;ll=50.84058629,-0.155088558&amp;z=20" TargetMode="External"/><Relationship Id="rId29" Type="http://schemas.openxmlformats.org/officeDocument/2006/relationships/hyperlink" Target="https://sitetracker-chargy--sitetracker.vf.force.com/a2OSq00000JfymrMAB" TargetMode="External"/><Relationship Id="rId1" Type="http://schemas.openxmlformats.org/officeDocument/2006/relationships/hyperlink" Target="https://maps.google.com/?t=k&amp;q=50.80462051012155,-0.034064549&amp;ll=50.80462051012155,-0.034064549&amp;z=20" TargetMode="External"/><Relationship Id="rId6" Type="http://schemas.openxmlformats.org/officeDocument/2006/relationships/hyperlink" Target="https://maps.google.com/?t=k&amp;q=50.823369,-0.103646183&amp;ll=50.823369,-0.103646183&amp;z=20" TargetMode="External"/><Relationship Id="rId11" Type="http://schemas.openxmlformats.org/officeDocument/2006/relationships/hyperlink" Target="https://sitetracker-chargy--sitetracker.vf.force.com/a2OSq00000HxnxNMAR" TargetMode="External"/><Relationship Id="rId24" Type="http://schemas.openxmlformats.org/officeDocument/2006/relationships/hyperlink" Target="https://maps.google.com/?t=k&amp;q=50.84408757,-0.146577578&amp;ll=50.84408757,-0.146577578&amp;z=20" TargetMode="External"/><Relationship Id="rId32" Type="http://schemas.openxmlformats.org/officeDocument/2006/relationships/hyperlink" Target="https://maps.google.com/?t=k&amp;q=50.8418,-0.155949&amp;ll=50.8418,-0.155949&amp;z=20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maps.google.com/?t=k&amp;q=50.81857048,-0.119711743&amp;ll=50.81857048,-0.119711743&amp;z=20" TargetMode="External"/><Relationship Id="rId15" Type="http://schemas.openxmlformats.org/officeDocument/2006/relationships/hyperlink" Target="https://sitetracker-chargy--sitetracker.vf.force.com/a2OSq00000Jg0IQMAZ" TargetMode="External"/><Relationship Id="rId23" Type="http://schemas.openxmlformats.org/officeDocument/2006/relationships/hyperlink" Target="https://sitetracker-chargy--sitetracker.vf.force.com/a2OSq00000Jfi5NMAR" TargetMode="External"/><Relationship Id="rId28" Type="http://schemas.openxmlformats.org/officeDocument/2006/relationships/hyperlink" Target="https://maps.google.com/?t=k&amp;q=50.84552596,-0.148381267&amp;ll=50.84552596,-0.148381267&amp;z=20" TargetMode="External"/><Relationship Id="rId36" Type="http://schemas.openxmlformats.org/officeDocument/2006/relationships/hyperlink" Target="https://maps.google.com/?t=k&amp;q=50.80725895,-0.038269273&amp;ll=50.80725895,-0.038269273&amp;z=20" TargetMode="External"/><Relationship Id="rId10" Type="http://schemas.openxmlformats.org/officeDocument/2006/relationships/hyperlink" Target="https://maps.google.com/?t=k&amp;q=50.84619221,-0.120371619&amp;ll=50.84619221,-0.120371619&amp;z=20" TargetMode="External"/><Relationship Id="rId19" Type="http://schemas.openxmlformats.org/officeDocument/2006/relationships/hyperlink" Target="https://sitetracker-chargy--sitetracker.vf.force.com/a2OSq00000JfytJMAR" TargetMode="External"/><Relationship Id="rId31" Type="http://schemas.openxmlformats.org/officeDocument/2006/relationships/hyperlink" Target="https://sitetracker-chargy--sitetracker.vf.force.com/a2OSq00000JfzXeMAJ" TargetMode="External"/><Relationship Id="rId4" Type="http://schemas.openxmlformats.org/officeDocument/2006/relationships/hyperlink" Target="https://maps.google.com/?t=k&amp;q=50.84898611,-0.102799978&amp;ll=50.84898611,-0.102799978&amp;z=20" TargetMode="External"/><Relationship Id="rId9" Type="http://schemas.openxmlformats.org/officeDocument/2006/relationships/hyperlink" Target="https://maps.google.com/?t=k&amp;q=50.8580533,-0.110472946&amp;ll=50.8580533,-0.110472946&amp;z=20" TargetMode="External"/><Relationship Id="rId14" Type="http://schemas.openxmlformats.org/officeDocument/2006/relationships/hyperlink" Target="https://maps.google.com/?t=k&amp;q=50.84065,-0.154311&amp;ll=50.84065,-0.154311&amp;z=20" TargetMode="External"/><Relationship Id="rId22" Type="http://schemas.openxmlformats.org/officeDocument/2006/relationships/hyperlink" Target="https://maps.google.com/?t=k&amp;q=50.849963,-0.147835&amp;ll=50.849963,-0.147835&amp;z=20" TargetMode="External"/><Relationship Id="rId27" Type="http://schemas.openxmlformats.org/officeDocument/2006/relationships/hyperlink" Target="https://sitetracker-chargy--sitetracker.vf.force.com/a2OSq00000Jfyi1MAB" TargetMode="External"/><Relationship Id="rId30" Type="http://schemas.openxmlformats.org/officeDocument/2006/relationships/hyperlink" Target="https://maps.google.com/?t=k&amp;q=50.84212716,-0.15653501&amp;ll=50.84212716,-0.15653501&amp;z=20" TargetMode="External"/><Relationship Id="rId35" Type="http://schemas.openxmlformats.org/officeDocument/2006/relationships/hyperlink" Target="https://sitetracker-chargy--sitetracker.vf.force.com/a2OSq00000HxrZZMAZ" TargetMode="External"/><Relationship Id="rId8" Type="http://schemas.openxmlformats.org/officeDocument/2006/relationships/hyperlink" Target="https://maps.google.com/?t=k&amp;q=50.82137292,-0.113926091&amp;ll=50.82137292,-0.113926091&amp;z=20" TargetMode="External"/><Relationship Id="rId3" Type="http://schemas.openxmlformats.org/officeDocument/2006/relationships/hyperlink" Target="https://maps.google.com/?t=k&amp;q=50.85377102,-0.100126228&amp;ll=50.85377102,-0.100126228&amp;z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04"/>
  <sheetViews>
    <sheetView tabSelected="1" workbookViewId="0">
      <selection activeCell="I15" sqref="I15"/>
    </sheetView>
  </sheetViews>
  <sheetFormatPr baseColWidth="10" defaultColWidth="8.83203125" defaultRowHeight="15" x14ac:dyDescent="0.2"/>
  <cols>
    <col min="1" max="1" width="25" style="2" customWidth="1"/>
    <col min="2" max="2" width="25.33203125" style="2" customWidth="1"/>
    <col min="3" max="3" width="25" style="2" customWidth="1"/>
    <col min="4" max="4" width="30" style="5" customWidth="1"/>
    <col min="5" max="125" width="8.83203125" style="31"/>
  </cols>
  <sheetData>
    <row r="1" spans="1:125" ht="17" x14ac:dyDescent="0.2">
      <c r="A1" s="1" t="s">
        <v>0</v>
      </c>
      <c r="B1" s="1" t="s">
        <v>1</v>
      </c>
      <c r="C1" s="1" t="s">
        <v>2</v>
      </c>
      <c r="D1" s="7" t="s">
        <v>3</v>
      </c>
    </row>
    <row r="2" spans="1:125" s="6" customFormat="1" ht="17" x14ac:dyDescent="0.2">
      <c r="A2" s="13" t="s">
        <v>4</v>
      </c>
      <c r="B2" s="13" t="s">
        <v>5</v>
      </c>
      <c r="C2" s="14" t="str">
        <f>HYPERLINK("https://maps.google.com/?t=k&amp;q=50.84203713,-0.093505242&amp;ll=50.84203713,-0.093505242&amp;z=20", "Map")</f>
        <v>Map</v>
      </c>
      <c r="D2" s="15">
        <v>46106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</row>
    <row r="3" spans="1:125" s="6" customFormat="1" ht="17" x14ac:dyDescent="0.2">
      <c r="A3" s="13" t="s">
        <v>6</v>
      </c>
      <c r="B3" s="13" t="s">
        <v>7</v>
      </c>
      <c r="C3" s="14" t="str">
        <f>HYPERLINK("https://maps.google.com/?t=k&amp;q=50.84015758,-0.090314768&amp;ll=50.84015758,-0.090314768&amp;z=20", "Map")</f>
        <v>Map</v>
      </c>
      <c r="D3" s="15">
        <v>46106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</row>
    <row r="4" spans="1:125" s="6" customFormat="1" ht="17" x14ac:dyDescent="0.2">
      <c r="A4" s="13" t="s">
        <v>8</v>
      </c>
      <c r="B4" s="13" t="s">
        <v>9</v>
      </c>
      <c r="C4" s="14" t="str">
        <f>HYPERLINK("https://maps.google.com/?t=k&amp;q=50.83884026,-0.11480159&amp;ll=50.83884026,-0.11480159&amp;z=20", "Map")</f>
        <v>Map</v>
      </c>
      <c r="D4" s="15" t="s">
        <v>10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</row>
    <row r="5" spans="1:125" s="6" customFormat="1" ht="17" x14ac:dyDescent="0.2">
      <c r="A5" s="13" t="s">
        <v>11</v>
      </c>
      <c r="B5" s="13" t="s">
        <v>12</v>
      </c>
      <c r="C5" s="14" t="str">
        <f>HYPERLINK("https://maps.google.com/?t=k&amp;q=50.84018636,-0.099051135&amp;ll=50.84018636,-0.099051135&amp;z=20", "Map")</f>
        <v>Map</v>
      </c>
      <c r="D5" s="15">
        <v>46106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</row>
    <row r="6" spans="1:125" ht="17" x14ac:dyDescent="0.2">
      <c r="A6" s="13" t="s">
        <v>13</v>
      </c>
      <c r="B6" s="13" t="s">
        <v>14</v>
      </c>
      <c r="C6" s="14" t="str">
        <f>HYPERLINK("https://maps.google.com/?t=k&amp;q=50.83876848,-0.0655837&amp;ll=50.83876848,-0.0655837&amp;z=20", "Map")</f>
        <v>Map</v>
      </c>
      <c r="D6" s="15">
        <v>46107</v>
      </c>
    </row>
    <row r="7" spans="1:125" ht="17" x14ac:dyDescent="0.2">
      <c r="A7" s="13" t="s">
        <v>15</v>
      </c>
      <c r="B7" s="13" t="s">
        <v>16</v>
      </c>
      <c r="C7" s="14" t="str">
        <f>HYPERLINK("https://maps.google.com/?t=k&amp;q=50.83948448,-0.06566243&amp;ll=50.83948448,-0.06566243&amp;z=20", "Map")</f>
        <v>Map</v>
      </c>
      <c r="D7" s="15">
        <v>46107</v>
      </c>
    </row>
    <row r="8" spans="1:125" ht="17" x14ac:dyDescent="0.2">
      <c r="A8" s="13" t="s">
        <v>17</v>
      </c>
      <c r="B8" s="13" t="s">
        <v>18</v>
      </c>
      <c r="C8" s="14" t="str">
        <f>HYPERLINK("https://maps.google.com/?t=k&amp;q=50.83754027,-0.078487136&amp;ll=50.83754027,-0.078487136&amp;z=20", "Map")</f>
        <v>Map</v>
      </c>
      <c r="D8" s="15">
        <v>46108</v>
      </c>
    </row>
    <row r="9" spans="1:125" ht="17" x14ac:dyDescent="0.2">
      <c r="A9" s="13" t="s">
        <v>19</v>
      </c>
      <c r="B9" s="13" t="s">
        <v>20</v>
      </c>
      <c r="C9" s="14" t="str">
        <f>HYPERLINK("https://maps.google.com/?t=k&amp;q=50.83529699,-0.059650638&amp;ll=50.83529699,-0.059650638&amp;z=20", "Map")</f>
        <v>Map</v>
      </c>
      <c r="D9" s="15">
        <v>46107</v>
      </c>
    </row>
    <row r="10" spans="1:125" ht="17" x14ac:dyDescent="0.2">
      <c r="A10" s="13" t="s">
        <v>21</v>
      </c>
      <c r="B10" s="13" t="s">
        <v>22</v>
      </c>
      <c r="C10" s="14" t="str">
        <f>HYPERLINK("https://maps.google.com/?t=k&amp;q=50.83238606,-0.073578925&amp;ll=50.83238606,-0.073578925&amp;z=20", "Map")</f>
        <v>Map</v>
      </c>
      <c r="D10" s="15">
        <v>46108</v>
      </c>
    </row>
    <row r="11" spans="1:125" ht="17" x14ac:dyDescent="0.2">
      <c r="A11" s="13" t="s">
        <v>23</v>
      </c>
      <c r="B11" s="13" t="s">
        <v>24</v>
      </c>
      <c r="C11" s="14" t="str">
        <f>HYPERLINK("https://maps.google.com/?t=k&amp;q=50.82454324,-0.06441837&amp;ll=50.82454324,-0.06441837&amp;z=20", "Map")</f>
        <v>Map</v>
      </c>
      <c r="D11" s="15">
        <v>46111</v>
      </c>
    </row>
    <row r="12" spans="1:125" ht="17" x14ac:dyDescent="0.2">
      <c r="A12" s="13" t="s">
        <v>25</v>
      </c>
      <c r="B12" s="13" t="s">
        <v>26</v>
      </c>
      <c r="C12" s="14" t="str">
        <f>HYPERLINK("https://maps.google.com/?t=k&amp;q=50.83435125,-0.070163255&amp;ll=50.83435125,-0.070163255&amp;z=20", "Map")</f>
        <v>Map</v>
      </c>
      <c r="D12" s="15">
        <v>46108</v>
      </c>
    </row>
    <row r="13" spans="1:125" ht="17" x14ac:dyDescent="0.2">
      <c r="A13" s="13" t="s">
        <v>27</v>
      </c>
      <c r="B13" s="13" t="s">
        <v>28</v>
      </c>
      <c r="C13" s="14" t="str">
        <f>HYPERLINK("https://maps.google.com/?t=k&amp;q=50.82995103,-0.066351804&amp;ll=50.82995103,-0.066351804&amp;z=20", "Map")</f>
        <v>Map</v>
      </c>
      <c r="D13" s="15">
        <v>46108</v>
      </c>
    </row>
    <row r="14" spans="1:125" ht="17" x14ac:dyDescent="0.2">
      <c r="A14" s="13" t="s">
        <v>29</v>
      </c>
      <c r="B14" s="13" t="s">
        <v>30</v>
      </c>
      <c r="C14" s="14" t="str">
        <f>HYPERLINK("https://maps.google.com/?t=k&amp;q=50.81730771605406,-0.070602887&amp;ll=50.81730771605406,-0.070602887&amp;z=20", "Map")</f>
        <v>Map</v>
      </c>
      <c r="D14" s="15">
        <v>46111</v>
      </c>
    </row>
    <row r="15" spans="1:125" ht="34" x14ac:dyDescent="0.2">
      <c r="A15" s="13" t="s">
        <v>31</v>
      </c>
      <c r="B15" s="13" t="s">
        <v>32</v>
      </c>
      <c r="C15" s="14" t="str">
        <f>HYPERLINK("https://maps.google.com/?t=k&amp;q=50.81442145,-0.071794801&amp;ll=50.81442145,-0.071794801&amp;z=20", "Map")</f>
        <v>Map</v>
      </c>
      <c r="D15" s="15">
        <v>46111</v>
      </c>
    </row>
    <row r="16" spans="1:125" ht="17" x14ac:dyDescent="0.2">
      <c r="A16" s="13" t="s">
        <v>33</v>
      </c>
      <c r="B16" s="13" t="s">
        <v>30</v>
      </c>
      <c r="C16" s="14" t="str">
        <f>HYPERLINK("https://maps.google.com/?t=k&amp;q=50.81772608,-0.071080424&amp;ll=50.81772608,-0.071080424&amp;z=20", "Map")</f>
        <v>Map</v>
      </c>
      <c r="D16" s="15">
        <v>46111</v>
      </c>
    </row>
    <row r="17" spans="1:125" ht="17" x14ac:dyDescent="0.2">
      <c r="A17" s="13" t="s">
        <v>34</v>
      </c>
      <c r="B17" s="13" t="s">
        <v>35</v>
      </c>
      <c r="C17" s="14" t="str">
        <f>HYPERLINK("https://maps.google.com/?t=k&amp;q=50.83500578,-0.084445716&amp;ll=50.83500578,-0.084445716&amp;z=20", "Map")</f>
        <v>Map</v>
      </c>
      <c r="D17" s="15">
        <v>46107</v>
      </c>
    </row>
    <row r="18" spans="1:125" ht="17" x14ac:dyDescent="0.2">
      <c r="A18" s="13" t="s">
        <v>36</v>
      </c>
      <c r="B18" s="13" t="s">
        <v>37</v>
      </c>
      <c r="C18" s="14" t="str">
        <f>HYPERLINK("https://maps.google.com/?t=k&amp;q=50.80909323,-0.057893182&amp;ll=50.80909323,-0.057893182&amp;z=20", "Map")</f>
        <v>Map</v>
      </c>
      <c r="D18" s="15">
        <v>46111</v>
      </c>
    </row>
    <row r="19" spans="1:125" ht="17" x14ac:dyDescent="0.2">
      <c r="A19" s="13" t="s">
        <v>38</v>
      </c>
      <c r="B19" s="13" t="s">
        <v>39</v>
      </c>
      <c r="C19" s="14" t="str">
        <f>HYPERLINK("https://maps.google.com/?t=k&amp;q=50.81263363,-0.063938069&amp;ll=50.81263363,-0.063938069&amp;z=20", "Map")</f>
        <v>Map</v>
      </c>
      <c r="D19" s="15">
        <v>46111</v>
      </c>
    </row>
    <row r="20" spans="1:125" ht="17" x14ac:dyDescent="0.2">
      <c r="A20" s="13" t="s">
        <v>40</v>
      </c>
      <c r="B20" s="13" t="s">
        <v>41</v>
      </c>
      <c r="C20" s="14" t="str">
        <f>HYPERLINK("https://maps.google.com/?t=k&amp;q=50.81053432,-0.038132607&amp;ll=50.81053432,-0.038132607&amp;z=20", "Map")</f>
        <v>Map</v>
      </c>
      <c r="D20" s="15">
        <v>46112</v>
      </c>
    </row>
    <row r="21" spans="1:125" ht="17" x14ac:dyDescent="0.2">
      <c r="A21" s="13" t="s">
        <v>42</v>
      </c>
      <c r="B21" s="13" t="s">
        <v>43</v>
      </c>
      <c r="C21" s="14" t="str">
        <f>HYPERLINK("https://maps.google.com/?t=k&amp;q=50.80697775,-0.037499957&amp;ll=50.80697775,-0.037499957&amp;z=20", "Map")</f>
        <v>Map</v>
      </c>
      <c r="D21" s="15">
        <v>46112</v>
      </c>
    </row>
    <row r="22" spans="1:125" ht="17" x14ac:dyDescent="0.2">
      <c r="A22" s="13" t="s">
        <v>44</v>
      </c>
      <c r="B22" s="13" t="s">
        <v>45</v>
      </c>
      <c r="C22" s="14" t="str">
        <f>HYPERLINK("https://maps.google.com/?t=k&amp;q=50.80677449,-0.046109685&amp;ll=50.80677449,-0.046109685&amp;z=20", "Map")</f>
        <v>Map</v>
      </c>
      <c r="D22" s="15">
        <v>46113</v>
      </c>
    </row>
    <row r="23" spans="1:125" ht="17" x14ac:dyDescent="0.2">
      <c r="A23" s="13" t="s">
        <v>46</v>
      </c>
      <c r="B23" s="13" t="s">
        <v>47</v>
      </c>
      <c r="C23" s="14" t="str">
        <f>HYPERLINK("https://maps.google.com/?t=k&amp;q=50.80730455,-0.04348331&amp;ll=50.80730455,-0.04348331&amp;z=20", "Map")</f>
        <v>Map</v>
      </c>
      <c r="D23" s="15">
        <v>46113</v>
      </c>
    </row>
    <row r="24" spans="1:125" s="3" customFormat="1" ht="17" x14ac:dyDescent="0.2">
      <c r="A24" s="13" t="s">
        <v>48</v>
      </c>
      <c r="B24" s="13" t="s">
        <v>49</v>
      </c>
      <c r="C24" s="16" t="str">
        <f>HYPERLINK("https://maps.google.com/?t=k&amp;q=50.81674233974325,-0.068787057&amp;ll=50.81674233974325,-0.068787057&amp;z=20", "Map")</f>
        <v>Map</v>
      </c>
      <c r="D24" s="15">
        <v>46113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</row>
    <row r="25" spans="1:125" s="3" customFormat="1" ht="17" x14ac:dyDescent="0.2">
      <c r="A25" s="13" t="s">
        <v>50</v>
      </c>
      <c r="B25" s="13" t="s">
        <v>51</v>
      </c>
      <c r="C25" s="16" t="str">
        <f>HYPERLINK("https://maps.google.com/?t=k&amp;q=50.81701170709098,-0.068354433&amp;ll=50.81701170709098,-0.068354433&amp;z=20", "Map")</f>
        <v>Map</v>
      </c>
      <c r="D25" s="15">
        <v>46114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</row>
    <row r="26" spans="1:125" ht="17" x14ac:dyDescent="0.2">
      <c r="A26" s="13" t="s">
        <v>52</v>
      </c>
      <c r="B26" s="13" t="s">
        <v>53</v>
      </c>
      <c r="C26" s="14" t="str">
        <f>HYPERLINK("https://maps.google.com/?t=k&amp;q=50.83832779,-0.115561125&amp;ll=50.83832779,-0.115561125&amp;z=20", "Map")</f>
        <v>Map</v>
      </c>
      <c r="D26" s="15">
        <v>46114</v>
      </c>
    </row>
    <row r="27" spans="1:125" s="12" customFormat="1" ht="17" x14ac:dyDescent="0.2">
      <c r="A27" s="13" t="s">
        <v>54</v>
      </c>
      <c r="B27" s="13" t="s">
        <v>55</v>
      </c>
      <c r="C27" s="14" t="str">
        <f>HYPERLINK("https://maps.google.com/?t=k&amp;q=50.83745137,-0.119066056&amp;ll=50.83745137,-0.119066056&amp;z=20", "Map")</f>
        <v>Map</v>
      </c>
      <c r="D27" s="15">
        <v>46114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</row>
    <row r="28" spans="1:125" ht="34" x14ac:dyDescent="0.2">
      <c r="A28" s="13" t="s">
        <v>56</v>
      </c>
      <c r="B28" s="13" t="s">
        <v>57</v>
      </c>
      <c r="C28" s="14" t="str">
        <f>HYPERLINK("https://maps.google.com/?t=k&amp;q=50.83835820184778,-0.1121473347522528&amp;ll=50.83835820184778,-0.1121473347522528&amp;z=20", "Map")</f>
        <v>Map</v>
      </c>
      <c r="D28" s="15">
        <v>46114</v>
      </c>
    </row>
    <row r="29" spans="1:125" s="12" customFormat="1" ht="17" x14ac:dyDescent="0.2">
      <c r="A29" s="13" t="s">
        <v>58</v>
      </c>
      <c r="B29" s="13" t="s">
        <v>59</v>
      </c>
      <c r="C29" s="14" t="str">
        <f>HYPERLINK("https://maps.google.com/?t=k&amp;q=50.83715876,-0.116104101&amp;ll=50.83715876,-0.116104101&amp;z=20", "Map")</f>
        <v>Map</v>
      </c>
      <c r="D29" s="15">
        <v>46119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</row>
    <row r="30" spans="1:125" s="12" customFormat="1" ht="17" x14ac:dyDescent="0.2">
      <c r="A30" s="13" t="s">
        <v>60</v>
      </c>
      <c r="B30" s="13" t="s">
        <v>61</v>
      </c>
      <c r="C30" s="14" t="str">
        <f>HYPERLINK("https://maps.google.com/?t=k&amp;q=50.8377552,-0.121859581&amp;ll=50.8377552,-0.121859581&amp;z=20", "Map")</f>
        <v>Map</v>
      </c>
      <c r="D30" s="15">
        <v>46119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</row>
    <row r="31" spans="1:125" ht="30" customHeight="1" x14ac:dyDescent="0.2">
      <c r="A31" s="13" t="s">
        <v>62</v>
      </c>
      <c r="B31" s="13" t="s">
        <v>63</v>
      </c>
      <c r="C31" s="14" t="str">
        <f>HYPERLINK("https://maps.google.com/?t=k&amp;q=50.83973855,-0.106193343&amp;ll=50.83973855,-0.106193343&amp;z=20", "Map")</f>
        <v>Map</v>
      </c>
      <c r="D31" s="15">
        <v>46119</v>
      </c>
    </row>
    <row r="32" spans="1:125" ht="17" x14ac:dyDescent="0.2">
      <c r="A32" s="13" t="s">
        <v>64</v>
      </c>
      <c r="B32" s="13" t="s">
        <v>65</v>
      </c>
      <c r="C32" s="14" t="str">
        <f>HYPERLINK("https://maps.google.com/?t=k&amp;q=50.84061745,-0.119792207&amp;ll=50.84061745,-0.119792207&amp;z=20", "Map")</f>
        <v>Map</v>
      </c>
      <c r="D32" s="15">
        <v>46119</v>
      </c>
    </row>
    <row r="33" spans="1:125" ht="17" x14ac:dyDescent="0.2">
      <c r="A33" s="13" t="s">
        <v>66</v>
      </c>
      <c r="B33" s="13" t="s">
        <v>67</v>
      </c>
      <c r="C33" s="14" t="str">
        <f>HYPERLINK("https://maps.google.com/?t=k&amp;q=50.82902113,-0.120786582&amp;ll=50.82902113,-0.120786582&amp;z=20", "Map")</f>
        <v>Map</v>
      </c>
      <c r="D33" s="15">
        <v>46120</v>
      </c>
    </row>
    <row r="34" spans="1:125" ht="17" x14ac:dyDescent="0.2">
      <c r="A34" s="13" t="s">
        <v>68</v>
      </c>
      <c r="B34" s="13" t="s">
        <v>69</v>
      </c>
      <c r="C34" s="14" t="str">
        <f>HYPERLINK("https://maps.google.com/?t=k&amp;q=50.82323005,-0.107742699&amp;ll=50.82323005,-0.107742699&amp;z=20", "Map")</f>
        <v>Map</v>
      </c>
      <c r="D34" s="15">
        <v>46120</v>
      </c>
    </row>
    <row r="35" spans="1:125" ht="17" x14ac:dyDescent="0.2">
      <c r="A35" s="13" t="s">
        <v>70</v>
      </c>
      <c r="B35" s="13" t="s">
        <v>71</v>
      </c>
      <c r="C35" s="14" t="str">
        <f>HYPERLINK("https://maps.google.com/?t=k&amp;q=50.81488877,-0.092104897&amp;ll=50.81488877,-0.092104897&amp;z=20", "Map")</f>
        <v>Map</v>
      </c>
      <c r="D35" s="15">
        <v>46120</v>
      </c>
    </row>
    <row r="36" spans="1:125" ht="17" x14ac:dyDescent="0.2">
      <c r="A36" s="13" t="s">
        <v>72</v>
      </c>
      <c r="B36" s="13" t="s">
        <v>73</v>
      </c>
      <c r="C36" s="14" t="str">
        <f>HYPERLINK("https://maps.google.com/?t=k&amp;q=50.82809431,-0.122740066&amp;ll=50.82809431,-0.122740066&amp;z=20", "Map")</f>
        <v>Map</v>
      </c>
      <c r="D36" s="15">
        <v>46120</v>
      </c>
    </row>
    <row r="37" spans="1:125" ht="17" x14ac:dyDescent="0.2">
      <c r="A37" s="13" t="s">
        <v>74</v>
      </c>
      <c r="B37" s="13" t="s">
        <v>75</v>
      </c>
      <c r="C37" s="14" t="str">
        <f>HYPERLINK("https://maps.google.com/?t=k&amp;q=50.82453307,-0.12859897&amp;ll=50.82453307,-0.12859897&amp;z=20", "Map")</f>
        <v>Map</v>
      </c>
      <c r="D37" s="15">
        <v>46121</v>
      </c>
    </row>
    <row r="38" spans="1:125" ht="17" x14ac:dyDescent="0.2">
      <c r="A38" s="13" t="s">
        <v>76</v>
      </c>
      <c r="B38" s="13" t="s">
        <v>77</v>
      </c>
      <c r="C38" s="14" t="str">
        <f>HYPERLINK("https://maps.google.com/?t=k&amp;q=50.82771785,-0.127460138&amp;ll=50.82771785,-0.127460138&amp;z=20", "Map")</f>
        <v>Map</v>
      </c>
      <c r="D38" s="15">
        <v>46121</v>
      </c>
    </row>
    <row r="39" spans="1:125" ht="34" x14ac:dyDescent="0.2">
      <c r="A39" s="13" t="s">
        <v>78</v>
      </c>
      <c r="B39" s="13" t="s">
        <v>79</v>
      </c>
      <c r="C39" s="14" t="str">
        <f>HYPERLINK("https://maps.google.com/?t=k&amp;q=50.82138038,-0.105618049&amp;ll=50.82138038,-0.105618049&amp;z=20", "Map")</f>
        <v>Map</v>
      </c>
      <c r="D39" s="15">
        <v>46121</v>
      </c>
    </row>
    <row r="40" spans="1:125" ht="17" x14ac:dyDescent="0.2">
      <c r="A40" s="13" t="s">
        <v>80</v>
      </c>
      <c r="B40" s="13" t="s">
        <v>81</v>
      </c>
      <c r="C40" s="14" t="str">
        <f>HYPERLINK("https://maps.google.com/?t=k&amp;q=50.81077213,-0.041918394&amp;ll=50.81077213,-0.041918394&amp;z=20", "Map")</f>
        <v>Map</v>
      </c>
      <c r="D40" s="15">
        <v>46121</v>
      </c>
    </row>
    <row r="41" spans="1:125" s="3" customFormat="1" ht="17" x14ac:dyDescent="0.2">
      <c r="A41" s="13" t="s">
        <v>82</v>
      </c>
      <c r="B41" s="13" t="s">
        <v>83</v>
      </c>
      <c r="C41" s="14" t="str">
        <f>HYPERLINK("https://maps.google.com/?t=k&amp;q=50.83516932,-0.123087057&amp;ll=50.83516932,-0.123087057&amp;z=20", "Map")</f>
        <v>Map</v>
      </c>
      <c r="D41" s="15">
        <v>46121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</row>
    <row r="42" spans="1:125" ht="17" x14ac:dyDescent="0.2">
      <c r="A42" s="13" t="s">
        <v>84</v>
      </c>
      <c r="B42" s="13" t="s">
        <v>85</v>
      </c>
      <c r="C42" s="14" t="str">
        <f>HYPERLINK("https://maps.google.com/?t=k&amp;q=50.8323376,-0.120745357&amp;ll=50.8323376,-0.120745357&amp;z=20", "Map")</f>
        <v>Map</v>
      </c>
      <c r="D42" s="15">
        <v>46121</v>
      </c>
    </row>
    <row r="43" spans="1:125" ht="17" x14ac:dyDescent="0.2">
      <c r="A43" s="13" t="s">
        <v>86</v>
      </c>
      <c r="B43" s="13" t="s">
        <v>87</v>
      </c>
      <c r="C43" s="14" t="str">
        <f>HYPERLINK("https://maps.google.com/?t=k&amp;q=50.82901879,-0.103503821&amp;ll=50.82901879,-0.103503821&amp;z=20", "Map")</f>
        <v>Map</v>
      </c>
      <c r="D43" s="15">
        <v>46121</v>
      </c>
    </row>
    <row r="44" spans="1:125" ht="17" x14ac:dyDescent="0.2">
      <c r="A44" s="13" t="s">
        <v>88</v>
      </c>
      <c r="B44" s="13" t="s">
        <v>9</v>
      </c>
      <c r="C44" s="14" t="str">
        <f>HYPERLINK("https://maps.google.com/?t=k&amp;q=50.83970386,-0.116150455&amp;ll=50.83970386,-0.116150455&amp;z=20", "Map")</f>
        <v>Map</v>
      </c>
      <c r="D44" s="15">
        <v>46113</v>
      </c>
    </row>
    <row r="45" spans="1:125" ht="17" x14ac:dyDescent="0.2">
      <c r="A45" s="13" t="s">
        <v>89</v>
      </c>
      <c r="B45" s="13" t="s">
        <v>90</v>
      </c>
      <c r="C45" s="14" t="str">
        <f>HYPERLINK("https://maps.google.com/?t=k&amp;q=50.8298878,-0.059149531&amp;ll=50.8298878,-0.059149531&amp;z=20", "Map")</f>
        <v>Map</v>
      </c>
      <c r="D45" s="15">
        <v>46113</v>
      </c>
    </row>
    <row r="46" spans="1:125" ht="17" x14ac:dyDescent="0.2">
      <c r="A46" s="13" t="s">
        <v>91</v>
      </c>
      <c r="B46" s="13" t="s">
        <v>92</v>
      </c>
      <c r="C46" s="14" t="str">
        <f>HYPERLINK("https://maps.google.com/?t=k&amp;q=50.83357512,-0.068600297&amp;ll=50.83357512,-0.068600297&amp;z=20", "Map")</f>
        <v>Map</v>
      </c>
      <c r="D46" s="15">
        <v>46113</v>
      </c>
    </row>
    <row r="47" spans="1:125" ht="17" x14ac:dyDescent="0.2">
      <c r="A47" s="13" t="s">
        <v>93</v>
      </c>
      <c r="B47" s="13" t="s">
        <v>94</v>
      </c>
      <c r="C47" s="14" t="str">
        <f>HYPERLINK("https://maps.google.com/?t=k&amp;q=50.8204338,-0.103601724&amp;ll=50.8204338,-0.103601724&amp;z=20", "Map")</f>
        <v>Map</v>
      </c>
      <c r="D47" s="15">
        <v>46113</v>
      </c>
    </row>
    <row r="48" spans="1:125" ht="17" x14ac:dyDescent="0.2">
      <c r="A48" s="13" t="s">
        <v>95</v>
      </c>
      <c r="B48" s="13" t="s">
        <v>96</v>
      </c>
      <c r="C48" s="14" t="str">
        <f>HYPERLINK("https://maps.google.com/?t=k&amp;q=50.81945511,-0.112831534&amp;ll=50.81945511,-0.112831534&amp;z=20", "Map")</f>
        <v>Map</v>
      </c>
      <c r="D48" s="15">
        <v>46114</v>
      </c>
    </row>
    <row r="49" spans="1:125" ht="17" x14ac:dyDescent="0.2">
      <c r="A49" s="13" t="s">
        <v>97</v>
      </c>
      <c r="B49" s="13" t="s">
        <v>98</v>
      </c>
      <c r="C49" s="14" t="str">
        <f>HYPERLINK("https://maps.google.com/?t=k&amp;q=50.8226298,-0.105281434&amp;ll=50.8226298,-0.105281434&amp;z=20", "Map")</f>
        <v>Map</v>
      </c>
      <c r="D49" s="15">
        <v>46114</v>
      </c>
    </row>
    <row r="50" spans="1:125" ht="17" x14ac:dyDescent="0.2">
      <c r="A50" s="13" t="s">
        <v>99</v>
      </c>
      <c r="B50" s="13" t="s">
        <v>85</v>
      </c>
      <c r="C50" s="14" t="str">
        <f>HYPERLINK("https://maps.google.com/?t=k&amp;q=50.83385449,-0.121165524&amp;ll=50.83385449,-0.121165524&amp;z=20", "Map")</f>
        <v>Map</v>
      </c>
      <c r="D50" s="15">
        <v>46114</v>
      </c>
    </row>
    <row r="51" spans="1:125" ht="17" x14ac:dyDescent="0.2">
      <c r="A51" s="13" t="s">
        <v>100</v>
      </c>
      <c r="B51" s="13" t="s">
        <v>101</v>
      </c>
      <c r="C51" s="14" t="str">
        <f>HYPERLINK("https://maps.google.com/?t=k&amp;q=50.84149852,-0.096678536&amp;ll=50.84149852,-0.096678536&amp;z=20", "Map")</f>
        <v>Map</v>
      </c>
      <c r="D51" s="15">
        <v>46114</v>
      </c>
    </row>
    <row r="52" spans="1:125" ht="17" x14ac:dyDescent="0.2">
      <c r="A52" s="13" t="s">
        <v>102</v>
      </c>
      <c r="B52" s="13" t="s">
        <v>103</v>
      </c>
      <c r="C52" s="14" t="str">
        <f>HYPERLINK("https://maps.google.com/?t=k&amp;q=50.8299996,-0.069214388&amp;ll=50.8299996,-0.069214388&amp;z=20", "Map")</f>
        <v>Map</v>
      </c>
      <c r="D52" s="15">
        <v>46114</v>
      </c>
    </row>
    <row r="53" spans="1:125" s="3" customFormat="1" ht="17" x14ac:dyDescent="0.2">
      <c r="A53" s="13" t="s">
        <v>104</v>
      </c>
      <c r="B53" s="13" t="s">
        <v>105</v>
      </c>
      <c r="C53" s="14" t="str">
        <f>HYPERLINK("https://maps.google.com/?t=k&amp;q=50.8094004,-0.031795362&amp;ll=50.8094004,-0.031795362&amp;z=20", "Map")</f>
        <v>Map</v>
      </c>
      <c r="D53" s="15">
        <v>46119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</row>
    <row r="54" spans="1:125" s="3" customFormat="1" ht="17" x14ac:dyDescent="0.2">
      <c r="A54" s="13" t="s">
        <v>106</v>
      </c>
      <c r="B54" s="13" t="s">
        <v>107</v>
      </c>
      <c r="C54" s="14" t="str">
        <f>HYPERLINK("https://maps.google.com/?t=k&amp;q=50.84437,-0.130434&amp;ll=50.84437,-0.130434&amp;z=20", "Map")</f>
        <v>Map</v>
      </c>
      <c r="D54" s="15">
        <v>46119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</row>
    <row r="55" spans="1:125" ht="17" x14ac:dyDescent="0.2">
      <c r="A55" s="13" t="s">
        <v>108</v>
      </c>
      <c r="B55" s="13" t="s">
        <v>109</v>
      </c>
      <c r="C55" s="14" t="str">
        <f>HYPERLINK("https://maps.google.com/?t=k&amp;q=50.8472242,-0.116774145&amp;ll=50.8472242,-0.116774145&amp;z=20", "Map")</f>
        <v>Map</v>
      </c>
      <c r="D55" s="15">
        <v>46119</v>
      </c>
    </row>
    <row r="56" spans="1:125" ht="17" x14ac:dyDescent="0.2">
      <c r="A56" s="13" t="s">
        <v>110</v>
      </c>
      <c r="B56" s="13" t="s">
        <v>111</v>
      </c>
      <c r="C56" s="14" t="str">
        <f>HYPERLINK("https://maps.google.com/?t=k&amp;q=50.84679014,-0.120266437&amp;ll=50.84679014,-0.120266437&amp;z=20", "Map")</f>
        <v>Map</v>
      </c>
      <c r="D56" s="15">
        <v>46119</v>
      </c>
    </row>
    <row r="57" spans="1:125" ht="17" x14ac:dyDescent="0.2">
      <c r="A57" s="13" t="s">
        <v>112</v>
      </c>
      <c r="B57" s="13" t="s">
        <v>113</v>
      </c>
      <c r="C57" s="14" t="str">
        <f>HYPERLINK("https://maps.google.com/?t=k&amp;q=50.843902,-0.145575&amp;ll=50.843902,-0.145575&amp;z=20", "Map")</f>
        <v>Map</v>
      </c>
      <c r="D57" s="15">
        <v>46120</v>
      </c>
    </row>
    <row r="58" spans="1:125" ht="17" x14ac:dyDescent="0.2">
      <c r="A58" s="13" t="s">
        <v>114</v>
      </c>
      <c r="B58" s="13" t="s">
        <v>115</v>
      </c>
      <c r="C58" s="14" t="str">
        <f>HYPERLINK("https://maps.google.com/?t=k&amp;q=50.8473649,-0.123135914&amp;ll=50.8473649,-0.123135914&amp;z=20", "Map")</f>
        <v>Map</v>
      </c>
      <c r="D58" s="15">
        <v>46120</v>
      </c>
    </row>
    <row r="59" spans="1:125" ht="17" x14ac:dyDescent="0.2">
      <c r="A59" s="13" t="s">
        <v>116</v>
      </c>
      <c r="B59" s="13" t="s">
        <v>117</v>
      </c>
      <c r="C59" s="14" t="str">
        <f>HYPERLINK("https://maps.google.com/?t=k&amp;q=50.84416156,-0.144763053&amp;ll=50.84416156,-0.144763053&amp;z=20", "Map")</f>
        <v>Map</v>
      </c>
      <c r="D59" s="15">
        <v>46120</v>
      </c>
    </row>
    <row r="60" spans="1:125" ht="34" x14ac:dyDescent="0.2">
      <c r="A60" s="13" t="s">
        <v>118</v>
      </c>
      <c r="B60" s="13" t="s">
        <v>119</v>
      </c>
      <c r="C60" s="14" t="str">
        <f>HYPERLINK("https://maps.google.com/?t=k&amp;q=50.84809252,-0.132083498&amp;ll=50.84809252,-0.132083498&amp;z=20", "Map")</f>
        <v>Map</v>
      </c>
      <c r="D60" s="15">
        <v>46120</v>
      </c>
    </row>
    <row r="61" spans="1:125" ht="17" x14ac:dyDescent="0.2">
      <c r="A61" s="13" t="s">
        <v>120</v>
      </c>
      <c r="B61" s="13" t="s">
        <v>121</v>
      </c>
      <c r="C61" s="14" t="str">
        <f>HYPERLINK("https://maps.google.com/?t=k&amp;q=50.84228981,-0.126165367&amp;ll=50.84228981,-0.126165367&amp;z=20", "Map")</f>
        <v>Map</v>
      </c>
      <c r="D61" s="15">
        <v>46121</v>
      </c>
    </row>
    <row r="62" spans="1:125" ht="17" x14ac:dyDescent="0.2">
      <c r="A62" s="13" t="s">
        <v>122</v>
      </c>
      <c r="B62" s="13" t="s">
        <v>123</v>
      </c>
      <c r="C62" s="14" t="str">
        <f>HYPERLINK("https://maps.google.com/?t=k&amp;q=50.80347913,-0.035255487&amp;ll=50.80347913,-0.035255487&amp;z=20", "Map")</f>
        <v>Map</v>
      </c>
      <c r="D62" s="15">
        <v>46121</v>
      </c>
    </row>
    <row r="63" spans="1:125" ht="17" x14ac:dyDescent="0.2">
      <c r="A63" s="13" t="s">
        <v>124</v>
      </c>
      <c r="B63" s="13" t="s">
        <v>125</v>
      </c>
      <c r="C63" s="14" t="str">
        <f>HYPERLINK("https://maps.google.com/?t=k&amp;q=50.82252115,-0.070881899&amp;ll=50.82252115,-0.070881899&amp;z=20", "Map")</f>
        <v>Map</v>
      </c>
      <c r="D63" s="15">
        <v>46121</v>
      </c>
    </row>
    <row r="64" spans="1:125" ht="17" x14ac:dyDescent="0.2">
      <c r="A64" s="13" t="s">
        <v>126</v>
      </c>
      <c r="B64" s="13" t="s">
        <v>127</v>
      </c>
      <c r="C64" s="14" t="str">
        <f>HYPERLINK("https://maps.google.com/?t=k&amp;q=50.8110129,-0.036984346&amp;ll=50.8110129,-0.036984346&amp;z=20", "Map")</f>
        <v>Map</v>
      </c>
      <c r="D64" s="15">
        <v>46121</v>
      </c>
    </row>
    <row r="65" spans="1:4" ht="17" x14ac:dyDescent="0.2">
      <c r="A65" s="17" t="s">
        <v>128</v>
      </c>
      <c r="B65" s="17" t="s">
        <v>129</v>
      </c>
      <c r="C65" s="18" t="s">
        <v>130</v>
      </c>
      <c r="D65" s="15">
        <v>46122</v>
      </c>
    </row>
    <row r="66" spans="1:4" ht="17" x14ac:dyDescent="0.2">
      <c r="A66" s="17" t="s">
        <v>131</v>
      </c>
      <c r="B66" s="17" t="s">
        <v>123</v>
      </c>
      <c r="C66" s="18" t="s">
        <v>130</v>
      </c>
      <c r="D66" s="15">
        <v>46122</v>
      </c>
    </row>
    <row r="67" spans="1:4" ht="17" x14ac:dyDescent="0.2">
      <c r="A67" s="17" t="s">
        <v>132</v>
      </c>
      <c r="B67" s="17" t="s">
        <v>133</v>
      </c>
      <c r="C67" s="18" t="s">
        <v>130</v>
      </c>
      <c r="D67" s="15">
        <v>46122</v>
      </c>
    </row>
    <row r="68" spans="1:4" ht="17" x14ac:dyDescent="0.2">
      <c r="A68" s="17" t="s">
        <v>134</v>
      </c>
      <c r="B68" s="17" t="s">
        <v>135</v>
      </c>
      <c r="C68" s="18" t="s">
        <v>130</v>
      </c>
      <c r="D68" s="15">
        <v>46122</v>
      </c>
    </row>
    <row r="69" spans="1:4" ht="34" x14ac:dyDescent="0.2">
      <c r="A69" s="17" t="s">
        <v>136</v>
      </c>
      <c r="B69" s="17" t="s">
        <v>137</v>
      </c>
      <c r="C69" s="18" t="s">
        <v>130</v>
      </c>
      <c r="D69" s="15">
        <v>46125</v>
      </c>
    </row>
    <row r="70" spans="1:4" ht="17" x14ac:dyDescent="0.2">
      <c r="A70" s="17" t="s">
        <v>138</v>
      </c>
      <c r="B70" s="17" t="s">
        <v>139</v>
      </c>
      <c r="C70" s="18" t="s">
        <v>130</v>
      </c>
      <c r="D70" s="15">
        <v>46125</v>
      </c>
    </row>
    <row r="71" spans="1:4" ht="34" x14ac:dyDescent="0.2">
      <c r="A71" s="17" t="s">
        <v>140</v>
      </c>
      <c r="B71" s="17" t="s">
        <v>141</v>
      </c>
      <c r="C71" s="18" t="s">
        <v>130</v>
      </c>
      <c r="D71" s="15">
        <v>46125</v>
      </c>
    </row>
    <row r="72" spans="1:4" ht="34" x14ac:dyDescent="0.2">
      <c r="A72" s="17" t="s">
        <v>142</v>
      </c>
      <c r="B72" s="17" t="s">
        <v>143</v>
      </c>
      <c r="C72" s="18" t="s">
        <v>130</v>
      </c>
      <c r="D72" s="15">
        <v>46125</v>
      </c>
    </row>
    <row r="73" spans="1:4" ht="17" x14ac:dyDescent="0.2">
      <c r="A73" s="19" t="s">
        <v>144</v>
      </c>
      <c r="B73" s="19" t="s">
        <v>145</v>
      </c>
      <c r="C73" s="20" t="s">
        <v>130</v>
      </c>
      <c r="D73" s="21">
        <v>46126</v>
      </c>
    </row>
    <row r="74" spans="1:4" ht="34" x14ac:dyDescent="0.2">
      <c r="A74" s="19" t="s">
        <v>146</v>
      </c>
      <c r="B74" s="19" t="s">
        <v>147</v>
      </c>
      <c r="C74" s="20" t="s">
        <v>130</v>
      </c>
      <c r="D74" s="22">
        <v>46126</v>
      </c>
    </row>
    <row r="75" spans="1:4" ht="16" x14ac:dyDescent="0.2">
      <c r="A75" s="19"/>
      <c r="B75" s="19"/>
      <c r="C75" s="20"/>
      <c r="D75" s="23"/>
    </row>
    <row r="76" spans="1:4" ht="17" x14ac:dyDescent="0.2">
      <c r="A76" s="18" t="s">
        <v>148</v>
      </c>
      <c r="B76" s="17" t="s">
        <v>135</v>
      </c>
      <c r="C76" s="18" t="s">
        <v>130</v>
      </c>
      <c r="D76" s="23">
        <v>46127</v>
      </c>
    </row>
    <row r="77" spans="1:4" ht="17" x14ac:dyDescent="0.2">
      <c r="A77" s="18" t="s">
        <v>149</v>
      </c>
      <c r="B77" s="17" t="s">
        <v>150</v>
      </c>
      <c r="C77" s="18" t="s">
        <v>130</v>
      </c>
      <c r="D77" s="23">
        <v>46127</v>
      </c>
    </row>
    <row r="78" spans="1:4" ht="17" x14ac:dyDescent="0.2">
      <c r="A78" s="18" t="s">
        <v>151</v>
      </c>
      <c r="B78" s="17" t="s">
        <v>152</v>
      </c>
      <c r="C78" s="18" t="s">
        <v>130</v>
      </c>
      <c r="D78" s="23">
        <v>46127</v>
      </c>
    </row>
    <row r="79" spans="1:4" ht="17" x14ac:dyDescent="0.2">
      <c r="A79" s="18" t="s">
        <v>153</v>
      </c>
      <c r="B79" s="17" t="s">
        <v>154</v>
      </c>
      <c r="C79" s="18" t="s">
        <v>130</v>
      </c>
      <c r="D79" s="23">
        <v>46127</v>
      </c>
    </row>
    <row r="80" spans="1:4" ht="17" x14ac:dyDescent="0.2">
      <c r="A80" s="18" t="s">
        <v>155</v>
      </c>
      <c r="B80" s="17" t="s">
        <v>156</v>
      </c>
      <c r="C80" s="18" t="s">
        <v>130</v>
      </c>
      <c r="D80" s="22">
        <v>46128</v>
      </c>
    </row>
    <row r="81" spans="1:125" ht="17" x14ac:dyDescent="0.2">
      <c r="A81" s="18" t="s">
        <v>157</v>
      </c>
      <c r="B81" s="17" t="s">
        <v>158</v>
      </c>
      <c r="C81" s="18" t="s">
        <v>130</v>
      </c>
      <c r="D81" s="22">
        <v>46128</v>
      </c>
    </row>
    <row r="82" spans="1:125" ht="17" x14ac:dyDescent="0.2">
      <c r="A82" s="18" t="s">
        <v>159</v>
      </c>
      <c r="B82" s="17" t="s">
        <v>160</v>
      </c>
      <c r="C82" s="18" t="s">
        <v>130</v>
      </c>
      <c r="D82" s="22">
        <v>46128</v>
      </c>
    </row>
    <row r="83" spans="1:125" ht="17" x14ac:dyDescent="0.2">
      <c r="A83" s="18" t="s">
        <v>161</v>
      </c>
      <c r="B83" s="17" t="s">
        <v>162</v>
      </c>
      <c r="C83" s="18" t="s">
        <v>130</v>
      </c>
      <c r="D83" s="22">
        <v>46128</v>
      </c>
    </row>
    <row r="84" spans="1:125" ht="32" x14ac:dyDescent="0.2">
      <c r="A84" s="18" t="s">
        <v>163</v>
      </c>
      <c r="B84" s="17" t="s">
        <v>164</v>
      </c>
      <c r="C84" s="18" t="s">
        <v>130</v>
      </c>
      <c r="D84" s="22">
        <v>46129</v>
      </c>
    </row>
    <row r="85" spans="1:125" ht="32" x14ac:dyDescent="0.2">
      <c r="A85" s="18" t="s">
        <v>165</v>
      </c>
      <c r="B85" s="17" t="s">
        <v>166</v>
      </c>
      <c r="C85" s="18" t="s">
        <v>130</v>
      </c>
      <c r="D85" s="22">
        <v>46129</v>
      </c>
    </row>
    <row r="86" spans="1:125" ht="32" x14ac:dyDescent="0.2">
      <c r="A86" s="18" t="s">
        <v>167</v>
      </c>
      <c r="B86" s="17" t="s">
        <v>150</v>
      </c>
      <c r="C86" s="18" t="s">
        <v>130</v>
      </c>
      <c r="D86" s="22">
        <v>46129</v>
      </c>
    </row>
    <row r="87" spans="1:125" ht="32" x14ac:dyDescent="0.2">
      <c r="A87" s="18" t="s">
        <v>168</v>
      </c>
      <c r="B87" s="17" t="s">
        <v>169</v>
      </c>
      <c r="C87" s="18" t="s">
        <v>130</v>
      </c>
      <c r="D87" s="22">
        <v>46129</v>
      </c>
    </row>
    <row r="88" spans="1:125" s="11" customFormat="1" x14ac:dyDescent="0.2">
      <c r="A88" s="24"/>
      <c r="B88" s="24"/>
      <c r="C88" s="24"/>
      <c r="D88" s="25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</row>
    <row r="89" spans="1:125" ht="32" x14ac:dyDescent="0.2">
      <c r="A89" s="18" t="s">
        <v>170</v>
      </c>
      <c r="B89" s="17" t="s">
        <v>43</v>
      </c>
      <c r="C89" s="18" t="s">
        <v>130</v>
      </c>
      <c r="D89" s="22"/>
    </row>
    <row r="90" spans="1:125" x14ac:dyDescent="0.2">
      <c r="A90" s="26"/>
      <c r="B90" s="26"/>
      <c r="C90" s="26"/>
      <c r="D90" s="22"/>
    </row>
    <row r="91" spans="1:125" x14ac:dyDescent="0.2">
      <c r="A91" s="27"/>
      <c r="B91" s="27"/>
      <c r="C91" s="27"/>
      <c r="D91" s="28"/>
    </row>
    <row r="92" spans="1:125" x14ac:dyDescent="0.2">
      <c r="A92" s="27"/>
      <c r="B92" s="27"/>
      <c r="C92" s="27"/>
      <c r="D92" s="28"/>
    </row>
    <row r="93" spans="1:125" x14ac:dyDescent="0.2">
      <c r="A93" s="29"/>
      <c r="B93" s="29"/>
      <c r="C93" s="29"/>
      <c r="D93" s="30"/>
    </row>
    <row r="94" spans="1:125" x14ac:dyDescent="0.2">
      <c r="A94" s="27"/>
      <c r="B94" s="27"/>
      <c r="C94" s="27"/>
      <c r="D94" s="28"/>
    </row>
    <row r="95" spans="1:125" x14ac:dyDescent="0.2">
      <c r="A95" s="27"/>
      <c r="B95" s="27"/>
      <c r="C95" s="27"/>
      <c r="D95" s="28"/>
    </row>
    <row r="96" spans="1:125" x14ac:dyDescent="0.2">
      <c r="A96" s="27"/>
      <c r="B96" s="27"/>
      <c r="C96" s="27"/>
      <c r="D96" s="28"/>
    </row>
    <row r="97" spans="1:4" x14ac:dyDescent="0.2">
      <c r="A97" s="27"/>
      <c r="B97" s="27"/>
      <c r="C97" s="27"/>
      <c r="D97" s="28"/>
    </row>
    <row r="98" spans="1:4" x14ac:dyDescent="0.2">
      <c r="A98" s="27"/>
      <c r="B98" s="27"/>
      <c r="C98" s="27"/>
      <c r="D98" s="28"/>
    </row>
    <row r="99" spans="1:4" x14ac:dyDescent="0.2">
      <c r="A99" s="27"/>
      <c r="B99" s="27"/>
      <c r="C99" s="27"/>
      <c r="D99" s="28"/>
    </row>
    <row r="100" spans="1:4" x14ac:dyDescent="0.2">
      <c r="A100" s="27"/>
      <c r="B100" s="27"/>
      <c r="C100" s="27"/>
      <c r="D100" s="28"/>
    </row>
    <row r="101" spans="1:4" x14ac:dyDescent="0.2">
      <c r="A101" s="8"/>
      <c r="B101" s="8"/>
      <c r="C101" s="8"/>
      <c r="D101" s="4"/>
    </row>
    <row r="102" spans="1:4" x14ac:dyDescent="0.2">
      <c r="A102" s="8"/>
      <c r="B102" s="8"/>
      <c r="C102" s="8"/>
      <c r="D102" s="9"/>
    </row>
    <row r="103" spans="1:4" x14ac:dyDescent="0.2">
      <c r="A103" s="8"/>
      <c r="B103" s="8"/>
      <c r="C103" s="8"/>
      <c r="D103" s="9"/>
    </row>
    <row r="104" spans="1:4" x14ac:dyDescent="0.2">
      <c r="A104" s="10"/>
      <c r="B104" s="10"/>
      <c r="C104" s="10"/>
    </row>
  </sheetData>
  <autoFilter ref="A1:BV74" xr:uid="{00000000-0001-0000-0000-000000000000}"/>
  <phoneticPr fontId="2" type="noConversion"/>
  <hyperlinks>
    <hyperlink ref="C65" r:id="rId1" xr:uid="{0855BCA2-BF04-4BFC-AE11-A62927D89101}"/>
    <hyperlink ref="C66" r:id="rId2" xr:uid="{91EEF763-BE96-4858-BD09-AFFA5080CB2D}"/>
    <hyperlink ref="C67" r:id="rId3" xr:uid="{9730D722-5F7F-4FB5-9560-F746DC4FD12E}"/>
    <hyperlink ref="C68" r:id="rId4" xr:uid="{A8D17CEB-719B-4EB8-BF3F-D0E88D32B628}"/>
    <hyperlink ref="C69" r:id="rId5" xr:uid="{A78CA589-C79D-4950-916F-C21AE43E036F}"/>
    <hyperlink ref="C70" r:id="rId6" xr:uid="{C5C669D3-324C-49D2-A2AB-9F48A27847B9}"/>
    <hyperlink ref="C71" r:id="rId7" xr:uid="{C36BDB7A-139E-431F-9384-34247C780B0F}"/>
    <hyperlink ref="C72" r:id="rId8" xr:uid="{8D480D4E-CFA9-4FA0-9FEA-E2BCDFBF65FE}"/>
    <hyperlink ref="C73" r:id="rId9" xr:uid="{C04899B1-8330-4FDE-A82A-DF63E1366964}"/>
    <hyperlink ref="C74" r:id="rId10" xr:uid="{587F9596-9C46-4404-B399-C4A130B88E76}"/>
    <hyperlink ref="A76" r:id="rId11" xr:uid="{9D69D142-4E7C-4097-B682-29C0DA162A3F}"/>
    <hyperlink ref="C76" r:id="rId12" xr:uid="{2C6C66C0-0AE1-4EC8-8918-9ECFD927E844}"/>
    <hyperlink ref="A77" r:id="rId13" xr:uid="{51F3F3A1-7D32-4CBD-8209-4CF54F6829DC}"/>
    <hyperlink ref="C77" r:id="rId14" xr:uid="{48D1D601-3D2F-4488-9AA9-BF45ED290EE7}"/>
    <hyperlink ref="A78" r:id="rId15" xr:uid="{EC2E4730-D5B3-4A5D-86B5-7C8BDDC8E4C1}"/>
    <hyperlink ref="C78" r:id="rId16" xr:uid="{5F4199FF-A7BB-403E-9988-A23E754BFD74}"/>
    <hyperlink ref="A79" r:id="rId17" xr:uid="{993E3C1E-14D3-4456-9340-9796F71A94CE}"/>
    <hyperlink ref="C79" r:id="rId18" xr:uid="{7627C9F2-50B4-4C33-8636-72F88437DBA8}"/>
    <hyperlink ref="A80" r:id="rId19" xr:uid="{034DE284-91F5-488D-B9B2-2FAF69AC21C6}"/>
    <hyperlink ref="C80" r:id="rId20" xr:uid="{80D77818-BA3C-4562-9F3D-C117D3B15073}"/>
    <hyperlink ref="A81" r:id="rId21" xr:uid="{51ED483C-7BB6-481D-A6DB-0E5C4E7C97D4}"/>
    <hyperlink ref="C81" r:id="rId22" xr:uid="{989B2F26-C8B1-4684-9EE6-9579592D2130}"/>
    <hyperlink ref="A82" r:id="rId23" xr:uid="{7A0CCDF5-978F-4E58-BA35-A5EAC2FE5584}"/>
    <hyperlink ref="C82" r:id="rId24" xr:uid="{90A027D1-0E49-45CD-B4E7-F95821234A23}"/>
    <hyperlink ref="A83" r:id="rId25" xr:uid="{A849135A-E02F-4D26-9CD6-7CB4AE0A1710}"/>
    <hyperlink ref="C83" r:id="rId26" xr:uid="{C301608F-0365-4D08-A954-B88374DF0B5E}"/>
    <hyperlink ref="A84" r:id="rId27" xr:uid="{5A46A531-FD75-4920-9979-8D0B092678E3}"/>
    <hyperlink ref="C84" r:id="rId28" xr:uid="{36BAC902-7117-4823-A76C-89675568D5BA}"/>
    <hyperlink ref="A85" r:id="rId29" xr:uid="{90528F31-A575-474E-8884-B44B53F11265}"/>
    <hyperlink ref="C85" r:id="rId30" xr:uid="{45D89ACF-AA7E-4416-8EE8-FCF0405DCFC6}"/>
    <hyperlink ref="A86" r:id="rId31" xr:uid="{06CCE2D0-5E6B-4520-9D75-178ADD412448}"/>
    <hyperlink ref="C86" r:id="rId32" xr:uid="{B91FD271-0E0C-43DC-A7ED-8AA39C4B4442}"/>
    <hyperlink ref="A87" r:id="rId33" xr:uid="{9D9163EC-40AE-4F59-AAFC-C4EEE9D951F3}"/>
    <hyperlink ref="C87" r:id="rId34" xr:uid="{5280A66B-3D0B-46EE-9E37-49333CC822C6}"/>
    <hyperlink ref="A89" r:id="rId35" xr:uid="{26E84EFD-4609-431C-A7E1-35F6624C5073}"/>
    <hyperlink ref="C89" r:id="rId36" xr:uid="{DC370784-1DFA-4C33-B162-A7196290984E}"/>
  </hyperlinks>
  <pageMargins left="0.7" right="0.7" top="0.75" bottom="0.75" header="0.3" footer="0.3"/>
  <pageSetup orientation="landscape" horizontalDpi="4294967295" verticalDpi="4294967295" r:id="rId3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553D4644B7342B76718C2A54060AD" ma:contentTypeVersion="11" ma:contentTypeDescription="Create a new document." ma:contentTypeScope="" ma:versionID="c0be4a4ba538036300683873672eac98">
  <xsd:schema xmlns:xsd="http://www.w3.org/2001/XMLSchema" xmlns:xs="http://www.w3.org/2001/XMLSchema" xmlns:p="http://schemas.microsoft.com/office/2006/metadata/properties" xmlns:ns2="0ddc4f15-de59-4e2d-87b5-e8188e814f31" xmlns:ns3="79ccbbe2-fa2b-4cd2-aa64-c719ac550a60" targetNamespace="http://schemas.microsoft.com/office/2006/metadata/properties" ma:root="true" ma:fieldsID="25d454eb955b9d05e3854ef91bcf4994" ns2:_="" ns3:_="">
    <xsd:import namespace="0ddc4f15-de59-4e2d-87b5-e8188e814f31"/>
    <xsd:import namespace="79ccbbe2-fa2b-4cd2-aa64-c719ac550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c4f15-de59-4e2d-87b5-e8188e814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24928b7-7fa7-4e74-a1a4-dd8e1b0ba4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cbbe2-fa2b-4cd2-aa64-c719ac550a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945d40-41f4-4b43-88ae-556fabdf8b61}" ma:internalName="TaxCatchAll" ma:showField="CatchAllData" ma:web="79ccbbe2-fa2b-4cd2-aa64-c719ac550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dc4f15-de59-4e2d-87b5-e8188e814f31">
      <Terms xmlns="http://schemas.microsoft.com/office/infopath/2007/PartnerControls"/>
    </lcf76f155ced4ddcb4097134ff3c332f>
    <TaxCatchAll xmlns="79ccbbe2-fa2b-4cd2-aa64-c719ac550a60" xsi:nil="true"/>
  </documentManagement>
</p:properties>
</file>

<file path=customXml/itemProps1.xml><?xml version="1.0" encoding="utf-8"?>
<ds:datastoreItem xmlns:ds="http://schemas.openxmlformats.org/officeDocument/2006/customXml" ds:itemID="{9DA8DE42-65D1-46C7-ADA0-1E638333A1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38DCD0-1FDD-4A91-8FA1-6179205B3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c4f15-de59-4e2d-87b5-e8188e814f31"/>
    <ds:schemaRef ds:uri="79ccbbe2-fa2b-4cd2-aa64-c719ac550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C45879-D8EE-4C26-8F67-962608F80B9A}">
  <ds:schemaRefs>
    <ds:schemaRef ds:uri="http://schemas.microsoft.com/office/2006/metadata/properties"/>
    <ds:schemaRef ds:uri="http://schemas.microsoft.com/office/infopath/2007/PartnerControls"/>
    <ds:schemaRef ds:uri="0ddc4f15-de59-4e2d-87b5-e8188e814f31"/>
    <ds:schemaRef ds:uri="79ccbbe2-fa2b-4cd2-aa64-c719ac550a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ExportedData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2026-03-09T15:58:39Z</dcterms:created>
  <dcterms:modified xsi:type="dcterms:W3CDTF">2026-03-31T14:06:24Z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0x0101009EB553D4644B7342B76718C2A54060AD</vt:lpwstr>
  </property>
  <property fmtid="{D5CDD505-2E9C-101B-9397-08002B2CF9AE}" pid="3" name="MediaServiceImageTags">
    <vt:lpwstr/>
  </property>
</Properties>
</file>