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831"/>
  <workbookPr defaultThemeVersion="166925"/>
  <mc:AlternateContent xmlns:mc="http://schemas.openxmlformats.org/markup-compatibility/2006">
    <mc:Choice Requires="x15">
      <x15ac:absPath xmlns:x15ac="http://schemas.microsoft.com/office/spreadsheetml/2010/11/ac" url="G:\IS\HFAS\Projects\0123-00 District Reports\DistRep2020\Stockport\Report\Report Sections For Websites\"/>
    </mc:Choice>
  </mc:AlternateContent>
  <xr:revisionPtr revIDLastSave="0" documentId="8_{B7216A0A-F408-41C7-8F5B-8CE9A5016524}" xr6:coauthVersionLast="47" xr6:coauthVersionMax="47" xr10:uidLastSave="{00000000-0000-0000-0000-000000000000}"/>
  <bookViews>
    <workbookView xWindow="-110" yWindow="-110" windowWidth="19420" windowHeight="10420" xr2:uid="{F82512B7-0213-4638-9810-382278CD030F}"/>
  </bookViews>
  <sheets>
    <sheet name="Key Centre Notes " sheetId="11" r:id="rId1"/>
    <sheet name="Cordon Map" sheetId="2" r:id="rId2"/>
    <sheet name="Table 9 Key Centre Surveys AM" sheetId="3" r:id="rId3"/>
    <sheet name="Table 10 Key Centre Surveys  OP" sheetId="4" r:id="rId4"/>
    <sheet name="Table 11 Key Centre Surveys PM" sheetId="5" r:id="rId5"/>
    <sheet name="Tab 12  KC Traffic Trend" sheetId="6" r:id="rId6"/>
    <sheet name="Tabs 13 14 KC Car Occupancy" sheetId="7" r:id="rId7"/>
    <sheet name="Table 15 Rail to KC" sheetId="8" r:id="rId8"/>
    <sheet name="Table 16 Walk to KC" sheetId="9" r:id="rId9"/>
    <sheet name="Table 17 KC Car&amp;Non-carTrips " sheetId="10" r:id="rId10"/>
  </sheets>
  <externalReferences>
    <externalReference r:id="rId11"/>
    <externalReference r:id="rId12"/>
    <externalReference r:id="rId13"/>
  </externalReferences>
  <definedNames>
    <definedName name="_Toc174354940" localSheetId="0">'Key Centre Notes '!#REF!</definedName>
    <definedName name="_Toc243370739" localSheetId="9">'Table 17 KC Car&amp;Non-carTrips '!#REF!</definedName>
    <definedName name="_Toc243370761" localSheetId="5">'Tab 12  KC Traffic Trend'!$A$4</definedName>
    <definedName name="a">'[1]Lookup tables'!$A$3:$B$156</definedName>
    <definedName name="b">'[1]Lookup tables'!$C$3:$D$15</definedName>
    <definedName name="CORRIDOR_NAME">'[2]Lookup tables'!$C$3:$D$15</definedName>
    <definedName name="corridor_names">'[3]Lookup tables'!$C$3:$D$19</definedName>
    <definedName name="d">'[1]Lookup tables'!$P$3:$Q$8</definedName>
    <definedName name="day_names">'[3]Lookup tables'!$M$3:$N$9</definedName>
    <definedName name="direction_names">'[3]Lookup tables'!$P$3:$Q$8</definedName>
    <definedName name="e">'[1]Lookup tables'!$M$3:$N$9</definedName>
    <definedName name="f">'[1]Lookup tables'!$P$13:$Q$19</definedName>
    <definedName name="Period" localSheetId="0">#REF!</definedName>
    <definedName name="Period" localSheetId="5">#REF!</definedName>
    <definedName name="Period">#REF!</definedName>
    <definedName name="_xlnm.Print_Area" localSheetId="1">'Cordon Map'!$A$1:$N$67</definedName>
    <definedName name="_xlnm.Print_Area" localSheetId="0">'Key Centre Notes '!$A$1:$K$42</definedName>
    <definedName name="_xlnm.Print_Area" localSheetId="5">'Tab 12  KC Traffic Trend'!$A$1:$S$57</definedName>
    <definedName name="_xlnm.Print_Area" localSheetId="3">'Table 10 Key Centre Surveys  OP'!$A$1:$N$47</definedName>
    <definedName name="_xlnm.Print_Area" localSheetId="4">'Table 11 Key Centre Surveys PM'!$A$1:$N$47</definedName>
    <definedName name="_xlnm.Print_Area" localSheetId="7">'Table 15 Rail to KC'!$A$1:$I$49</definedName>
    <definedName name="_xlnm.Print_Area" localSheetId="8">'Table 16 Walk to KC'!$A$1:$F$49</definedName>
    <definedName name="_xlnm.Print_Area" localSheetId="9">'Table 17 KC Car&amp;Non-carTrips '!$A$1:$Z$61</definedName>
    <definedName name="_xlnm.Print_Area" localSheetId="2">'Table 9 Key Centre Surveys AM'!$A$1:$N$47</definedName>
    <definedName name="_xlnm.Print_Area" localSheetId="6">'Tabs 13 14 KC Car Occupancy'!$A$1:$G$48</definedName>
    <definedName name="station_names">'[3]Lookup tables'!$A$3:$B$242</definedName>
    <definedName name="weather_names">'[3]Lookup tables'!$P$13:$Q$19</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28" i="3" l="1"/>
  <c r="E21" i="10"/>
  <c r="G21" i="10"/>
  <c r="F21" i="10"/>
  <c r="D21" i="10"/>
  <c r="C21" i="10"/>
  <c r="I25" i="6"/>
  <c r="I26" i="6" s="1"/>
  <c r="N3" i="4"/>
  <c r="N4" i="4"/>
  <c r="N5" i="4"/>
  <c r="N6" i="4"/>
  <c r="N7" i="4"/>
  <c r="N8" i="4"/>
  <c r="N9" i="4"/>
  <c r="N10" i="4"/>
  <c r="N11" i="4"/>
  <c r="N12" i="4"/>
  <c r="N13" i="4"/>
  <c r="J28" i="4"/>
  <c r="L28" i="4"/>
  <c r="G59" i="10"/>
  <c r="F59" i="10"/>
  <c r="E59" i="10"/>
  <c r="D59" i="10"/>
  <c r="C59" i="10"/>
  <c r="J58" i="10"/>
  <c r="H55" i="10"/>
  <c r="J55" i="10" s="1"/>
  <c r="H54" i="10"/>
  <c r="J54" i="10" s="1"/>
  <c r="H53" i="10"/>
  <c r="J53" i="10" s="1"/>
  <c r="H52" i="10"/>
  <c r="I52" i="10" s="1"/>
  <c r="H51" i="10"/>
  <c r="I51" i="10" s="1"/>
  <c r="H50" i="10"/>
  <c r="J50" i="10" s="1"/>
  <c r="H49" i="10"/>
  <c r="I49" i="10" s="1"/>
  <c r="H48" i="10"/>
  <c r="I48" i="10" s="1"/>
  <c r="H47" i="10"/>
  <c r="J47" i="10" s="1"/>
  <c r="H46" i="10"/>
  <c r="J46" i="10" s="1"/>
  <c r="J45" i="10"/>
  <c r="I45" i="10"/>
  <c r="H45" i="10"/>
  <c r="H44" i="10"/>
  <c r="I44" i="10" s="1"/>
  <c r="H43" i="10"/>
  <c r="I43" i="10" s="1"/>
  <c r="H42" i="10"/>
  <c r="J42" i="10" s="1"/>
  <c r="H41" i="10"/>
  <c r="J41" i="10" s="1"/>
  <c r="G40" i="10"/>
  <c r="F40" i="10"/>
  <c r="E40" i="10"/>
  <c r="D40" i="10"/>
  <c r="C40" i="10"/>
  <c r="J39" i="10"/>
  <c r="H36" i="10"/>
  <c r="I36" i="10" s="1"/>
  <c r="H35" i="10"/>
  <c r="I35" i="10" s="1"/>
  <c r="H34" i="10"/>
  <c r="I34" i="10" s="1"/>
  <c r="H33" i="10"/>
  <c r="J33" i="10" s="1"/>
  <c r="H32" i="10"/>
  <c r="I32" i="10" s="1"/>
  <c r="H31" i="10"/>
  <c r="J31" i="10" s="1"/>
  <c r="H30" i="10"/>
  <c r="J30" i="10" s="1"/>
  <c r="H29" i="10"/>
  <c r="J29" i="10" s="1"/>
  <c r="H28" i="10"/>
  <c r="I28" i="10" s="1"/>
  <c r="H27" i="10"/>
  <c r="J27" i="10" s="1"/>
  <c r="H26" i="10"/>
  <c r="I26" i="10" s="1"/>
  <c r="H25" i="10"/>
  <c r="J25" i="10" s="1"/>
  <c r="H24" i="10"/>
  <c r="I24" i="10" s="1"/>
  <c r="H23" i="10"/>
  <c r="I23" i="10" s="1"/>
  <c r="H22" i="10"/>
  <c r="J22" i="10" s="1"/>
  <c r="H17" i="10"/>
  <c r="I17" i="10" s="1"/>
  <c r="H16" i="10"/>
  <c r="J16" i="10" s="1"/>
  <c r="H15" i="10"/>
  <c r="I15" i="10" s="1"/>
  <c r="H14" i="10"/>
  <c r="J14" i="10" s="1"/>
  <c r="H13" i="10"/>
  <c r="J13" i="10" s="1"/>
  <c r="H12" i="10"/>
  <c r="J12" i="10" s="1"/>
  <c r="H11" i="10"/>
  <c r="I11" i="10" s="1"/>
  <c r="H10" i="10"/>
  <c r="J10" i="10" s="1"/>
  <c r="H9" i="10"/>
  <c r="I9" i="10" s="1"/>
  <c r="H8" i="10"/>
  <c r="J8" i="10" s="1"/>
  <c r="H7" i="10"/>
  <c r="I7" i="10" s="1"/>
  <c r="H6" i="10"/>
  <c r="I6" i="10" s="1"/>
  <c r="H5" i="10"/>
  <c r="I5" i="10" s="1"/>
  <c r="H4" i="10"/>
  <c r="J4" i="10" s="1"/>
  <c r="H3" i="10"/>
  <c r="I3" i="10" s="1"/>
  <c r="D23" i="9"/>
  <c r="C23" i="9"/>
  <c r="B23" i="9"/>
  <c r="D25" i="8"/>
  <c r="C25" i="8"/>
  <c r="B25" i="8"/>
  <c r="H47" i="6"/>
  <c r="G47" i="6"/>
  <c r="F47" i="6"/>
  <c r="E47" i="6"/>
  <c r="D47" i="6"/>
  <c r="C47" i="6"/>
  <c r="I46" i="6"/>
  <c r="V72" i="6" s="1"/>
  <c r="I44" i="6"/>
  <c r="I43" i="6"/>
  <c r="I42" i="6"/>
  <c r="I41" i="6"/>
  <c r="I40" i="6"/>
  <c r="I39" i="6"/>
  <c r="I38" i="6"/>
  <c r="I37" i="6"/>
  <c r="I36" i="6"/>
  <c r="I35" i="6"/>
  <c r="I34" i="6"/>
  <c r="I33" i="6"/>
  <c r="I32" i="6"/>
  <c r="I31" i="6"/>
  <c r="I30" i="6"/>
  <c r="I29" i="6"/>
  <c r="I28" i="6"/>
  <c r="I27" i="6"/>
  <c r="Q26" i="6"/>
  <c r="P26" i="6"/>
  <c r="O26" i="6"/>
  <c r="N26" i="6"/>
  <c r="M26" i="6"/>
  <c r="L26" i="6"/>
  <c r="H26" i="6"/>
  <c r="G26" i="6"/>
  <c r="F26" i="6"/>
  <c r="E26" i="6"/>
  <c r="D26" i="6"/>
  <c r="C26" i="6"/>
  <c r="R25" i="6"/>
  <c r="R23" i="6"/>
  <c r="I23" i="6"/>
  <c r="R22" i="6"/>
  <c r="I22" i="6"/>
  <c r="R21" i="6"/>
  <c r="I21" i="6"/>
  <c r="R20" i="6"/>
  <c r="I20" i="6"/>
  <c r="R19" i="6"/>
  <c r="I19" i="6"/>
  <c r="R18" i="6"/>
  <c r="I18" i="6"/>
  <c r="R17" i="6"/>
  <c r="I17" i="6"/>
  <c r="R16" i="6"/>
  <c r="I16" i="6"/>
  <c r="R15" i="6"/>
  <c r="I15" i="6"/>
  <c r="R14" i="6"/>
  <c r="I14" i="6"/>
  <c r="R13" i="6"/>
  <c r="I13" i="6"/>
  <c r="R12" i="6"/>
  <c r="I12" i="6"/>
  <c r="R11" i="6"/>
  <c r="I11" i="6"/>
  <c r="R10" i="6"/>
  <c r="I10" i="6"/>
  <c r="R9" i="6"/>
  <c r="I9" i="6"/>
  <c r="R8" i="6"/>
  <c r="I8" i="6"/>
  <c r="R7" i="6"/>
  <c r="I7" i="6"/>
  <c r="R6" i="6"/>
  <c r="I6" i="6"/>
  <c r="M28" i="5"/>
  <c r="L28" i="5"/>
  <c r="K28" i="5"/>
  <c r="J28" i="5"/>
  <c r="I28" i="5"/>
  <c r="G28" i="5"/>
  <c r="F28" i="5"/>
  <c r="E28" i="5"/>
  <c r="D28" i="5"/>
  <c r="C28" i="5"/>
  <c r="N27" i="5"/>
  <c r="N26" i="5"/>
  <c r="N25" i="5"/>
  <c r="N24" i="5"/>
  <c r="N23" i="5"/>
  <c r="N22" i="5"/>
  <c r="N21" i="5"/>
  <c r="N20" i="5"/>
  <c r="N19" i="5"/>
  <c r="N18" i="5"/>
  <c r="N17" i="5"/>
  <c r="N16" i="5"/>
  <c r="N15" i="5"/>
  <c r="N14" i="5"/>
  <c r="N13" i="5"/>
  <c r="N12" i="5"/>
  <c r="N11" i="5"/>
  <c r="N10" i="5"/>
  <c r="N9" i="5"/>
  <c r="N8" i="5"/>
  <c r="N7" i="5"/>
  <c r="N6" i="5"/>
  <c r="N5" i="5"/>
  <c r="N4" i="5"/>
  <c r="N3" i="5"/>
  <c r="M28" i="4"/>
  <c r="N23" i="4"/>
  <c r="M28" i="3"/>
  <c r="L28" i="3"/>
  <c r="J28" i="3"/>
  <c r="I28" i="3"/>
  <c r="G28" i="3"/>
  <c r="F28" i="3"/>
  <c r="E28" i="3"/>
  <c r="D28" i="3"/>
  <c r="C28" i="3"/>
  <c r="Q27" i="3"/>
  <c r="N27" i="3"/>
  <c r="Q26" i="3"/>
  <c r="N26" i="3"/>
  <c r="Q25" i="3"/>
  <c r="N25" i="3"/>
  <c r="Q24" i="3"/>
  <c r="N24" i="3"/>
  <c r="Q23" i="3"/>
  <c r="N23" i="3"/>
  <c r="Q22" i="3"/>
  <c r="N22" i="3"/>
  <c r="Q21" i="3"/>
  <c r="N21" i="3"/>
  <c r="Q20" i="3"/>
  <c r="N20" i="3"/>
  <c r="Q19" i="3"/>
  <c r="N19" i="3"/>
  <c r="Q18" i="3"/>
  <c r="N18" i="3"/>
  <c r="Q17" i="3"/>
  <c r="N17" i="3"/>
  <c r="Q16" i="3"/>
  <c r="N16" i="3"/>
  <c r="Q15" i="3"/>
  <c r="N15" i="3"/>
  <c r="Q14" i="3"/>
  <c r="N14" i="3"/>
  <c r="Q13" i="3"/>
  <c r="N13" i="3"/>
  <c r="Q12" i="3"/>
  <c r="N12" i="3"/>
  <c r="Q11" i="3"/>
  <c r="N11" i="3"/>
  <c r="Q10" i="3"/>
  <c r="N10" i="3"/>
  <c r="Q9" i="3"/>
  <c r="N9" i="3"/>
  <c r="Q8" i="3"/>
  <c r="N8" i="3"/>
  <c r="Q7" i="3"/>
  <c r="N7" i="3"/>
  <c r="Q6" i="3"/>
  <c r="N6" i="3"/>
  <c r="Q5" i="3"/>
  <c r="N5" i="3"/>
  <c r="Q4" i="3"/>
  <c r="N4" i="3"/>
  <c r="Q3" i="3"/>
  <c r="N3" i="3"/>
  <c r="H21" i="10" l="1"/>
  <c r="J49" i="10"/>
  <c r="I27" i="10"/>
  <c r="I14" i="10"/>
  <c r="J23" i="10"/>
  <c r="J44" i="10"/>
  <c r="I53" i="10"/>
  <c r="J35" i="10"/>
  <c r="I41" i="10"/>
  <c r="I31" i="10"/>
  <c r="J36" i="10"/>
  <c r="J3" i="10"/>
  <c r="J52" i="10"/>
  <c r="J48" i="10"/>
  <c r="R26" i="6"/>
  <c r="V25" i="6"/>
  <c r="J6" i="10"/>
  <c r="J15" i="10"/>
  <c r="J24" i="10"/>
  <c r="J11" i="10"/>
  <c r="H59" i="10"/>
  <c r="N28" i="3"/>
  <c r="J29" i="3" s="1"/>
  <c r="I10" i="10"/>
  <c r="J32" i="10"/>
  <c r="N28" i="5"/>
  <c r="N29" i="5" s="1"/>
  <c r="J28" i="10"/>
  <c r="J7" i="10"/>
  <c r="I58" i="10"/>
  <c r="I47" i="6"/>
  <c r="I13" i="10"/>
  <c r="I22" i="10"/>
  <c r="I30" i="10"/>
  <c r="I47" i="10"/>
  <c r="I55" i="10"/>
  <c r="V49" i="6"/>
  <c r="I4" i="10"/>
  <c r="J5" i="10"/>
  <c r="I8" i="10"/>
  <c r="J9" i="10"/>
  <c r="I12" i="10"/>
  <c r="I16" i="10"/>
  <c r="J17" i="10"/>
  <c r="I25" i="10"/>
  <c r="J26" i="10"/>
  <c r="I29" i="10"/>
  <c r="I33" i="10"/>
  <c r="J34" i="10"/>
  <c r="I39" i="10"/>
  <c r="I42" i="10"/>
  <c r="J43" i="10"/>
  <c r="I46" i="10"/>
  <c r="I50" i="10"/>
  <c r="J51" i="10"/>
  <c r="I54" i="10"/>
  <c r="O28" i="3"/>
  <c r="H40" i="10"/>
  <c r="J20" i="10" l="1"/>
  <c r="I20" i="10"/>
  <c r="I29" i="5"/>
  <c r="J29" i="5"/>
  <c r="M29" i="5"/>
  <c r="L29" i="5"/>
  <c r="K29" i="5"/>
  <c r="L29" i="3"/>
  <c r="K29" i="3"/>
  <c r="I29" i="3"/>
  <c r="M29" i="3"/>
  <c r="N29" i="3"/>
  <c r="I28" i="4" l="1"/>
  <c r="N20" i="4"/>
  <c r="N28" i="4" s="1"/>
  <c r="N25" i="4"/>
  <c r="G28" i="4"/>
  <c r="N15" i="4"/>
  <c r="K28" i="4"/>
  <c r="N21" i="4"/>
  <c r="N14" i="4"/>
  <c r="N18" i="4"/>
  <c r="N17" i="4"/>
  <c r="N27" i="4"/>
  <c r="N24" i="4"/>
  <c r="E28" i="4"/>
  <c r="D28" i="4"/>
  <c r="N26" i="4"/>
  <c r="N19" i="4"/>
  <c r="N16" i="4"/>
  <c r="F28" i="4"/>
  <c r="N22" i="4"/>
  <c r="C28" i="4"/>
  <c r="I29" i="4" l="1"/>
  <c r="J29" i="4"/>
  <c r="K29" i="4"/>
  <c r="L29" i="4"/>
  <c r="N29" i="4"/>
  <c r="M29" i="4"/>
</calcChain>
</file>

<file path=xl/sharedStrings.xml><?xml version="1.0" encoding="utf-8"?>
<sst xmlns="http://schemas.openxmlformats.org/spreadsheetml/2006/main" count="441" uniqueCount="122">
  <si>
    <t>Key Centre Monitoring</t>
  </si>
  <si>
    <t>Traffic and rail counts were conducted on a cordon around Stockport in 1997, on a three year cycle (2000 and 2003) and then annually to monitor progress towards key objectives in the first Greater Manchester Local Transport Plan (GMLTP) and its successor, GMLTP2. Pedestrian surveys were added to the programme in 2003.</t>
  </si>
  <si>
    <t xml:space="preserve">Tables providing details of road traffic and modal share trends are presented in this report. </t>
  </si>
  <si>
    <t>Before 2008, CPS (Continuous Passenger Sampling) data had been used to estimate bus trips. However this data was not designed to give an accurate picture of bus passengers at a local level and from 2008, counts of bus passengers crossing the cordon have been conducted.</t>
  </si>
  <si>
    <t>The 'Cordon Map' worksheet shows the location of survey sites and the key centre boundary.</t>
  </si>
  <si>
    <r>
      <rPr>
        <b/>
        <sz val="11"/>
        <rFont val="Calibri"/>
        <family val="2"/>
      </rPr>
      <t>Site 85710 (Heaton Lane)</t>
    </r>
    <r>
      <rPr>
        <sz val="11"/>
        <rFont val="Calibri"/>
        <family val="2"/>
      </rPr>
      <t xml:space="preserve"> - traffic flows decreased in all periods due to re-routing following the opening of the Travis Brow Link Road (14.03.19) as part of STCAP.</t>
    </r>
  </si>
  <si>
    <r>
      <rPr>
        <b/>
        <sz val="11"/>
        <rFont val="Calibri"/>
        <family val="2"/>
      </rPr>
      <t>Site 85723 (Chestergate)</t>
    </r>
    <r>
      <rPr>
        <sz val="11"/>
        <rFont val="Calibri"/>
        <family val="2"/>
      </rPr>
      <t xml:space="preserve"> - A new road between Chestergate and Heaton Lane opened to pedestrians, buses and taxis only from July 2019. Entry to the bus station from Chestergate was prohibited leading to increased bus flows at sites 85709 (Daw Bank) and 85711 (Gt Egerton St). From 2019, the bus occupancy survey at this site is discontinued.</t>
    </r>
  </si>
  <si>
    <t>Site No</t>
  </si>
  <si>
    <t>Location</t>
  </si>
  <si>
    <t>Cars</t>
  </si>
  <si>
    <t>LGVs</t>
  </si>
  <si>
    <t>OGVs</t>
  </si>
  <si>
    <t>Buses</t>
  </si>
  <si>
    <t>Motor Cycles</t>
  </si>
  <si>
    <t>Car Occupancy</t>
  </si>
  <si>
    <t>Car Trips</t>
  </si>
  <si>
    <t>Pedal Cycles</t>
  </si>
  <si>
    <t>Walk</t>
  </si>
  <si>
    <t>Rail</t>
  </si>
  <si>
    <t>All Trips (excl m/c &amp; goods)</t>
  </si>
  <si>
    <t>A6 Wellington Rd North</t>
  </si>
  <si>
    <t>B6167 Lancashire Hill</t>
  </si>
  <si>
    <t>A560 Great Portwood St</t>
  </si>
  <si>
    <t>New Bridge Lane</t>
  </si>
  <si>
    <t>Spring Gardens</t>
  </si>
  <si>
    <t>Higher Hillgate</t>
  </si>
  <si>
    <t>A6 Wellington Rd South</t>
  </si>
  <si>
    <t>Greek St</t>
  </si>
  <si>
    <t>Daw Bank</t>
  </si>
  <si>
    <t>Heaton Lane</t>
  </si>
  <si>
    <t>A560 Great Egerton St</t>
  </si>
  <si>
    <t>Stockport Railway Station</t>
  </si>
  <si>
    <t/>
  </si>
  <si>
    <t>M60 Footbridge to Gt Egerton St</t>
  </si>
  <si>
    <t>M60 Subway to Howard St</t>
  </si>
  <si>
    <t>Portwood Roundabout Subway</t>
  </si>
  <si>
    <t>Mersey St</t>
  </si>
  <si>
    <t>St Mary's Way Footbridge</t>
  </si>
  <si>
    <t>Shawcross St</t>
  </si>
  <si>
    <t>Hindley St</t>
  </si>
  <si>
    <t>Junction Rd</t>
  </si>
  <si>
    <t>Footbridge to Thomas St</t>
  </si>
  <si>
    <t>Chestergate</t>
  </si>
  <si>
    <t>Marsland St</t>
  </si>
  <si>
    <t>Upper Brook Street</t>
  </si>
  <si>
    <t>Cooper Street</t>
  </si>
  <si>
    <t>Total</t>
  </si>
  <si>
    <t xml:space="preserve">Average Car Occupancy = </t>
  </si>
  <si>
    <t>Notes</t>
  </si>
  <si>
    <r>
      <rPr>
        <b/>
        <sz val="11"/>
        <rFont val="Calibri"/>
        <family val="2"/>
        <scheme val="minor"/>
      </rPr>
      <t xml:space="preserve">Car Occupancy Surveys -  </t>
    </r>
    <r>
      <rPr>
        <sz val="11"/>
        <rFont val="Calibri"/>
        <family val="2"/>
        <scheme val="minor"/>
      </rPr>
      <t>At sites where car occupancy has not been surveyed, the average rate has been assumed.</t>
    </r>
  </si>
  <si>
    <t>Trend in Vehicles Crossing Stockport Key Centre Cordon</t>
  </si>
  <si>
    <t>Table 12 shows the number of vehicles, by type, entering Stockport key centre.</t>
  </si>
  <si>
    <t>Table 12 Trend in Vehicles Crossing Stockport Key Centre Cordon</t>
  </si>
  <si>
    <t>Time Period</t>
  </si>
  <si>
    <t>Year</t>
  </si>
  <si>
    <t>LGV</t>
  </si>
  <si>
    <t>OGV</t>
  </si>
  <si>
    <t>M/C</t>
  </si>
  <si>
    <t>P/C</t>
  </si>
  <si>
    <t>All</t>
  </si>
  <si>
    <t>07:30-09:30</t>
  </si>
  <si>
    <t>10:00-12:00</t>
  </si>
  <si>
    <t>16:00-18:00</t>
  </si>
  <si>
    <t>Site</t>
  </si>
  <si>
    <t>% Driver Only</t>
  </si>
  <si>
    <t>Average Occupancy</t>
  </si>
  <si>
    <t>85701 - A6 Wellington Rd North</t>
  </si>
  <si>
    <t>85702 - B6167 Lancashire Hill</t>
  </si>
  <si>
    <t>85705 - Spring Gardens</t>
  </si>
  <si>
    <t>85707 - A6 Wellington Rd South</t>
  </si>
  <si>
    <t>85708 - Greek St</t>
  </si>
  <si>
    <t>85710 - Heaton Ln</t>
  </si>
  <si>
    <t>All Sites</t>
  </si>
  <si>
    <t xml:space="preserve">Table 14 Trend in Stockport Key Centre Car Occupancy Rates </t>
  </si>
  <si>
    <t>Rail Travel to Key Centre</t>
  </si>
  <si>
    <t>Pedestrians Entering Key Centre</t>
  </si>
  <si>
    <t xml:space="preserve">Table 16 Trend in Pedestrians Entering Stockport Key Centre </t>
  </si>
  <si>
    <t xml:space="preserve"> Table 17     Car and Non-Car Trips into Stockport Key Centre</t>
  </si>
  <si>
    <t>Car</t>
  </si>
  <si>
    <t>Bus</t>
  </si>
  <si>
    <t>Cycle</t>
  </si>
  <si>
    <t>% Car</t>
  </si>
  <si>
    <t>% Non-Car</t>
  </si>
  <si>
    <t>COVID-19 PANDEMIC</t>
  </si>
  <si>
    <r>
      <t xml:space="preserve">The key centre surveys for Stockport were conducted on the Thursday 8th October and Wednesday 14th October 2020. No lockdown was in place at the time of the surveys but homeworking was advised where possible, educational establishments were open (higher education had moved partially online) and public transport was under national guidance to avoid travel to/from areas in Tier 3. Hospitality venues were closed between 2200 and 0500. Mass events were banned but most other institutions were part open subject to national guidance. The 'Rule Of Six' applied both indoors and out with the 'single household'/'support bubble' restrictions applying locally along with national guidance to avoid travel to/from areas in Tier 3. While it's not possible to judge the exact effect, it's likely that the surveys, </t>
    </r>
    <r>
      <rPr>
        <b/>
        <u/>
        <sz val="11"/>
        <rFont val="Calibri"/>
        <family val="2"/>
        <scheme val="minor"/>
      </rPr>
      <t>compared to the 2016-2019 period</t>
    </r>
    <r>
      <rPr>
        <sz val="11"/>
        <rFont val="Calibri"/>
        <family val="2"/>
        <scheme val="minor"/>
      </rPr>
      <t xml:space="preserve"> were thus affected;</t>
    </r>
  </si>
  <si>
    <t xml:space="preserve">
• Link counts - much lower flows than 2016-2019 (in all time periods)
• Car occupancies - much lower flows than 2016-2019 (in all time periods)
• Pedestrian counts - much lower flows than 2016-2019 (in all time periods)
• Pedal cycle counts - much lower flows than 2016-2019 (in AM &amp; PM periods only, OP period fluctuates between years)
• Rail passengers - much lower flows than 2016-2019 (in all time periods)
• Bus occupants - much lower occupants than 2016-2019 (in all time periods)</t>
  </si>
  <si>
    <r>
      <rPr>
        <b/>
        <sz val="11"/>
        <rFont val="Calibri"/>
        <family val="2"/>
      </rPr>
      <t>Site 85724 (Marsland Street)</t>
    </r>
    <r>
      <rPr>
        <sz val="11"/>
        <rFont val="Calibri"/>
        <family val="2"/>
      </rPr>
      <t xml:space="preserve"> - no bus flows in all time periods due to Service 300 (Stockport Metro Shuttle) being withdrawn and also higher MGV flows in all time periods due to the increase in home deliveries during Covid-19 Pandemic (Marsland Street is one of the exit roads from Tesco Extra)</t>
    </r>
  </si>
  <si>
    <r>
      <rPr>
        <b/>
        <sz val="11"/>
        <rFont val="Calibri"/>
        <family val="2"/>
      </rPr>
      <t>Site 85701 (A6 Wellington Rd North)</t>
    </r>
    <r>
      <rPr>
        <sz val="11"/>
        <rFont val="Calibri"/>
        <family val="2"/>
      </rPr>
      <t xml:space="preserve"> -Link count, car occupancy, bus occupancy, pedestrian flow - flows possibly affected in all time periods as one lane closed (and footpath partially closed) between M60 and Heaton Lane due to works for Stockport Town Centre Access Plan (STCAP)</t>
    </r>
  </si>
  <si>
    <r>
      <rPr>
        <b/>
        <sz val="11"/>
        <rFont val="Calibri"/>
        <family val="2"/>
        <scheme val="minor"/>
      </rPr>
      <t xml:space="preserve">Site 85706 (Higher Hillgate) </t>
    </r>
    <r>
      <rPr>
        <sz val="11"/>
        <rFont val="Calibri"/>
        <family val="2"/>
        <scheme val="minor"/>
      </rPr>
      <t>- No bus flows recorded due to withdrawal of service 173.</t>
    </r>
  </si>
  <si>
    <r>
      <rPr>
        <b/>
        <sz val="11"/>
        <rFont val="Calibri"/>
        <family val="2"/>
      </rPr>
      <t>Site 85709 (Daw Bank)</t>
    </r>
    <r>
      <rPr>
        <sz val="11"/>
        <rFont val="Calibri"/>
        <family val="2"/>
      </rPr>
      <t xml:space="preserve"> - following bus re-routing affecting the 2018 flows at both this site and 85723 (Chestergate), a bus occupancy survey was added to this site in 2019.</t>
    </r>
  </si>
  <si>
    <r>
      <rPr>
        <b/>
        <sz val="11"/>
        <rFont val="Calibri"/>
        <family val="2"/>
      </rPr>
      <t>Site 85722 (Footbridge from Shaw Heath)</t>
    </r>
    <r>
      <rPr>
        <sz val="11"/>
        <rFont val="Calibri"/>
        <family val="2"/>
      </rPr>
      <t xml:space="preserve"> - Pedestrian and pedal cycle surveys cancelled from 2019 onwards - bridge closed due to safety concerns in 2019 and demolished in 2020.</t>
    </r>
  </si>
  <si>
    <r>
      <rPr>
        <b/>
        <sz val="11"/>
        <rFont val="Calibri"/>
        <family val="2"/>
        <scheme val="minor"/>
      </rPr>
      <t>Notes:</t>
    </r>
    <r>
      <rPr>
        <sz val="11"/>
        <rFont val="Calibri"/>
        <family val="2"/>
        <scheme val="minor"/>
      </rPr>
      <t xml:space="preserve"> The surveys were conducted in October 2020, during the COVID-19 pandemic (see below) and also as works for the Stockport Town Centre Access Plan (STCAP) were taking place, including changes to the road layout and development of the bus station site for the new Stockport Interchange. This affected a number of surveys and explanatory footnotes have been attached to tables where appropriate. Effects on specific sites include;</t>
    </r>
  </si>
  <si>
    <t xml:space="preserve">Table 9 Key Centre Cordon Survey Summary by Site in October 2020 (07:30-09:30) </t>
  </si>
  <si>
    <t>This table summarises all the cordon surveys conducted in Stockport Town centre in October 2020 in the AM peak period.</t>
  </si>
  <si>
    <t>SITE CLOSED - BRIDGE DEMOLISHED IN 2020</t>
  </si>
  <si>
    <r>
      <rPr>
        <b/>
        <sz val="11"/>
        <rFont val="Calibri"/>
        <family val="2"/>
        <scheme val="minor"/>
      </rPr>
      <t>Site 85706 (Higher Hillgate)</t>
    </r>
    <r>
      <rPr>
        <sz val="11"/>
        <rFont val="Calibri"/>
        <family val="2"/>
        <scheme val="minor"/>
      </rPr>
      <t xml:space="preserve"> - No bus flows recorded due to withdrawal of service 173.</t>
    </r>
  </si>
  <si>
    <r>
      <rPr>
        <b/>
        <sz val="11"/>
        <rFont val="Calibri"/>
        <family val="2"/>
        <scheme val="minor"/>
      </rPr>
      <t>Site 85708 (Greek Street)</t>
    </r>
    <r>
      <rPr>
        <sz val="11"/>
        <rFont val="Calibri"/>
        <family val="2"/>
        <scheme val="minor"/>
      </rPr>
      <t xml:space="preserve"> - Pedestrian count - as in 2019, alternative route 1 for demolished Footbridge to Thomson St (Site 85722)</t>
    </r>
  </si>
  <si>
    <r>
      <rPr>
        <b/>
        <sz val="11"/>
        <rFont val="Calibri"/>
        <family val="2"/>
        <scheme val="minor"/>
      </rPr>
      <t xml:space="preserve">Site 85712 (Stockport Rail Station) </t>
    </r>
    <r>
      <rPr>
        <sz val="11"/>
        <rFont val="Calibri"/>
        <family val="2"/>
        <scheme val="minor"/>
      </rPr>
      <t>- Pedestrian and pedal cycle count (i.e. Tunnel C) - as in 2019, alternative route 2 for demolished Footbridge to Thomson St (Site 85722)</t>
    </r>
  </si>
  <si>
    <r>
      <rPr>
        <b/>
        <sz val="11"/>
        <rFont val="Calibri"/>
        <family val="2"/>
        <scheme val="minor"/>
      </rPr>
      <t>Site 85722 (Footbridge to Thomas St)</t>
    </r>
    <r>
      <rPr>
        <sz val="11"/>
        <rFont val="Calibri"/>
        <family val="2"/>
        <scheme val="minor"/>
      </rPr>
      <t xml:space="preserve"> - Site closed; footbridge closed (2019) &amp; then demolished (2020).</t>
    </r>
  </si>
  <si>
    <r>
      <rPr>
        <b/>
        <sz val="11"/>
        <rFont val="Calibri"/>
        <family val="2"/>
      </rPr>
      <t xml:space="preserve">Site 85724 (Marsland Street) </t>
    </r>
    <r>
      <rPr>
        <sz val="11"/>
        <rFont val="Calibri"/>
        <family val="2"/>
      </rPr>
      <t>- no bus flows in all time periods due to Service 300 (Stockport Metro Shuttle) being withdrawn and also higher MGV flows in all time periods due to the increase in home deliveries during Covid-19 Pandemic (Marsland Street is one of the exit roads from Tesco Extra)</t>
    </r>
  </si>
  <si>
    <r>
      <rPr>
        <b/>
        <sz val="11"/>
        <rFont val="Calibri"/>
        <family val="2"/>
        <scheme val="minor"/>
      </rPr>
      <t>Site 85709 (Daw Bank)</t>
    </r>
    <r>
      <rPr>
        <sz val="11"/>
        <rFont val="Calibri"/>
        <family val="2"/>
        <scheme val="minor"/>
      </rPr>
      <t xml:space="preserve"> -  buses going to Stockport Bus Station to commence services heading out of the town centre are excluded from the data.</t>
    </r>
  </si>
  <si>
    <r>
      <rPr>
        <b/>
        <sz val="11"/>
        <rFont val="Calibri"/>
        <family val="2"/>
        <scheme val="minor"/>
      </rPr>
      <t>Site 85711 (A560 Great Egerton Street</t>
    </r>
    <r>
      <rPr>
        <sz val="11"/>
        <rFont val="Calibri"/>
        <family val="2"/>
        <scheme val="minor"/>
      </rPr>
      <t>)</t>
    </r>
    <r>
      <rPr>
        <sz val="11"/>
        <rFont val="Calibri"/>
        <family val="2"/>
      </rPr>
      <t xml:space="preserve"> – buses that are actually services/boarders from Stockport Bus Station heading out of the town centre are excluded</t>
    </r>
    <r>
      <rPr>
        <sz val="11"/>
        <rFont val="Calibri"/>
        <family val="2"/>
        <scheme val="minor"/>
      </rPr>
      <t xml:space="preserve"> from the data.</t>
    </r>
  </si>
  <si>
    <t>This table summarises all the cordon surveys conducted in Stockport Town centre in October 2020 in the off-peak period.</t>
  </si>
  <si>
    <t xml:space="preserve">Table 10 Key Centre Cordon Survey Summary by Site in October 2020 (10:00-12:00) </t>
  </si>
  <si>
    <t xml:space="preserve">Table 11 Key Centre Cordon Survey Summary by Site in October 2020 (16:00-18:00) </t>
  </si>
  <si>
    <t>2020/1997</t>
  </si>
  <si>
    <t>Car Occupancy at Key Centre Cordon Sites (towards Key Centre) October 2020</t>
  </si>
  <si>
    <t>Table 13 Car Occupancy at Key Centre Cordon Sites (towards Key Centre) October 2020</t>
  </si>
  <si>
    <t>Data excluded in 2020 (see footnote)</t>
  </si>
  <si>
    <t>85703 - A560 Gt Portwood Street*</t>
  </si>
  <si>
    <t>85704 - U New Bridge Lane</t>
  </si>
  <si>
    <t>85711 - A560 Gt Egerton St</t>
  </si>
  <si>
    <t>*Site 85403 - A560 Gt Portwood St: Surveyor data produced suspect flows in all time periods, therefore the data was excluded from the tabulations for reporting. Where car occupancy surveys were not undertaken, the average occupancy for surveyed sites has been applied to the actual traffic count figures in order to estimate the number of car trips measured at that site.</t>
  </si>
  <si>
    <t xml:space="preserve">Table 15 Rail Passengers Entering Stockport Key Centre 1997, 1998, 2001, 2004 &amp; 2007  - 2020
</t>
  </si>
  <si>
    <t>*2020</t>
  </si>
  <si>
    <t>*2020 - Figures affected by Covid-19 pandemic.</t>
  </si>
  <si>
    <t>2020/2003</t>
  </si>
  <si>
    <t>2020*</t>
  </si>
  <si>
    <t>Bus Trips</t>
  </si>
  <si>
    <r>
      <rPr>
        <b/>
        <sz val="11"/>
        <rFont val="Calibri"/>
        <family val="2"/>
        <scheme val="minor"/>
      </rPr>
      <t>NB: Bus Trips</t>
    </r>
    <r>
      <rPr>
        <sz val="11"/>
        <rFont val="Calibri"/>
        <family val="2"/>
        <scheme val="minor"/>
      </rPr>
      <t xml:space="preserve"> - Due to a previous miscalculation, bus trip numbers have been revised from previous versions of this report.</t>
    </r>
  </si>
  <si>
    <r>
      <rPr>
        <b/>
        <sz val="11"/>
        <rFont val="Calibri"/>
        <family val="2"/>
        <scheme val="minor"/>
      </rPr>
      <t>NB: Bus Trips</t>
    </r>
    <r>
      <rPr>
        <sz val="11"/>
        <rFont val="Calibri"/>
        <family val="2"/>
        <scheme val="minor"/>
      </rPr>
      <t xml:space="preserve"> - Due to a previous miscalculation, bus trip numbers for 2019 and 2020 have been revised from previous versions of this report.</t>
    </r>
  </si>
  <si>
    <r>
      <rPr>
        <b/>
        <sz val="11"/>
        <rFont val="Calibri"/>
        <family val="2"/>
      </rPr>
      <t xml:space="preserve">NB: Car Trips </t>
    </r>
    <r>
      <rPr>
        <sz val="11"/>
        <rFont val="Calibri"/>
        <family val="2"/>
      </rPr>
      <t>- Due to a previous miscalculation, bus trip numbers for 2019 and 2020 have been revised from previous versions of this report.</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</si>
</sst>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30" x14ac:knownFonts="1">
    <font>
      <sz val="10"/>
      <name val="Arial"/>
      <family val="2"/>
    </font>
    <font>
      <sz val="11"/>
      <color theme="1"/>
      <name val="Calibri"/>
      <family val="2"/>
      <scheme val="minor"/>
    </font>
    <font>
      <sz val="11"/>
      <color rgb="FFFF0000"/>
      <name val="Calibri"/>
      <family val="2"/>
      <scheme val="minor"/>
    </font>
    <font>
      <sz val="11"/>
      <color theme="0"/>
      <name val="Calibri"/>
      <family val="2"/>
      <scheme val="minor"/>
    </font>
    <font>
      <sz val="10"/>
      <name val="Arial"/>
      <family val="2"/>
    </font>
    <font>
      <sz val="10"/>
      <color rgb="FFFF0000"/>
      <name val="Arial"/>
      <family val="2"/>
    </font>
    <font>
      <sz val="11"/>
      <name val="Calibri"/>
      <family val="2"/>
      <scheme val="minor"/>
    </font>
    <font>
      <b/>
      <sz val="11"/>
      <name val="Calibri"/>
      <family val="2"/>
      <scheme val="minor"/>
    </font>
    <font>
      <sz val="11"/>
      <name val="Calibri"/>
      <family val="2"/>
    </font>
    <font>
      <b/>
      <sz val="11"/>
      <name val="Calibri"/>
      <family val="2"/>
    </font>
    <font>
      <sz val="11"/>
      <name val="Arial"/>
      <family val="2"/>
    </font>
    <font>
      <sz val="9"/>
      <name val="Times New Roman"/>
      <family val="1"/>
    </font>
    <font>
      <b/>
      <u/>
      <sz val="11"/>
      <name val="Calibri"/>
      <family val="2"/>
      <scheme val="minor"/>
    </font>
    <font>
      <b/>
      <sz val="12"/>
      <name val="Calibri"/>
      <family val="2"/>
    </font>
    <font>
      <sz val="11"/>
      <color theme="0"/>
      <name val="Calibri"/>
      <family val="2"/>
    </font>
    <font>
      <sz val="9"/>
      <name val="Calibri"/>
      <family val="2"/>
      <scheme val="minor"/>
    </font>
    <font>
      <b/>
      <sz val="14"/>
      <name val="Calibri"/>
      <family val="2"/>
      <scheme val="minor"/>
    </font>
    <font>
      <b/>
      <sz val="12"/>
      <name val="Calibri"/>
      <family val="2"/>
      <scheme val="minor"/>
    </font>
    <font>
      <sz val="12"/>
      <name val="Arial"/>
      <family val="2"/>
    </font>
    <font>
      <sz val="12"/>
      <name val="Calibri"/>
      <family val="2"/>
      <scheme val="minor"/>
    </font>
    <font>
      <sz val="11"/>
      <color rgb="FFFF0000"/>
      <name val="Calibri"/>
      <family val="2"/>
    </font>
    <font>
      <b/>
      <sz val="11"/>
      <color rgb="FFFF0000"/>
      <name val="Calibri"/>
      <family val="2"/>
    </font>
    <font>
      <sz val="13"/>
      <color theme="1"/>
      <name val="Calibri"/>
      <family val="2"/>
    </font>
    <font>
      <b/>
      <sz val="14"/>
      <name val="Calibri"/>
      <family val="2"/>
    </font>
    <font>
      <sz val="11"/>
      <name val="Times New Roman"/>
      <family val="1"/>
    </font>
    <font>
      <i/>
      <sz val="11"/>
      <name val="Calibri"/>
      <family val="2"/>
      <scheme val="minor"/>
    </font>
    <font>
      <b/>
      <sz val="10"/>
      <name val="Arial"/>
      <family val="2"/>
    </font>
    <font>
      <sz val="13"/>
      <name val="Calibri"/>
      <family val="2"/>
    </font>
    <font>
      <sz val="11"/>
      <color rgb="FF0070C0"/>
      <name val="Calibri"/>
      <family val="2"/>
      <scheme val="minor"/>
    </font>
    <font>
      <b/>
      <sz val="9"/>
      <name val="Calibri"/>
      <family val="2"/>
      <scheme val="minor"/>
    </font>
  </fonts>
  <fills count="6">
    <fill>
      <patternFill patternType="none"/>
    </fill>
    <fill>
      <patternFill patternType="gray125"/>
    </fill>
    <fill>
      <patternFill patternType="solid">
        <fgColor theme="0"/>
        <bgColor indexed="64"/>
      </patternFill>
    </fill>
    <fill>
      <patternFill patternType="solid">
        <fgColor theme="0" tint="-0.14999847407452621"/>
        <bgColor indexed="64"/>
      </patternFill>
    </fill>
    <fill>
      <patternFill patternType="solid">
        <fgColor theme="2" tint="-9.9978637043366805E-2"/>
        <bgColor indexed="64"/>
      </patternFill>
    </fill>
    <fill>
      <patternFill patternType="solid">
        <fgColor indexed="22"/>
        <bgColor indexed="64"/>
      </patternFill>
    </fill>
  </fills>
  <borders count="74">
    <border>
      <left/>
      <right/>
      <top/>
      <bottom/>
      <diagonal/>
    </border>
    <border>
      <left style="double">
        <color indexed="64"/>
      </left>
      <right style="thin">
        <color indexed="64"/>
      </right>
      <top style="double">
        <color indexed="64"/>
      </top>
      <bottom style="thin">
        <color indexed="64"/>
      </bottom>
      <diagonal/>
    </border>
    <border>
      <left style="thin">
        <color auto="1"/>
      </left>
      <right style="thin">
        <color auto="1"/>
      </right>
      <top style="double">
        <color auto="1"/>
      </top>
      <bottom style="thin">
        <color auto="1"/>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auto="1"/>
      </left>
      <right/>
      <top style="thin">
        <color auto="1"/>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right style="double">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style="thin">
        <color indexed="64"/>
      </bottom>
      <diagonal/>
    </border>
    <border>
      <left/>
      <right style="double">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right style="double">
        <color indexed="64"/>
      </right>
      <top style="thin">
        <color indexed="64"/>
      </top>
      <bottom style="thin">
        <color indexed="64"/>
      </bottom>
      <diagonal/>
    </border>
    <border>
      <left style="double">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double">
        <color indexed="64"/>
      </right>
      <top/>
      <bottom style="double">
        <color indexed="64"/>
      </bottom>
      <diagonal/>
    </border>
    <border>
      <left/>
      <right/>
      <top style="double">
        <color auto="1"/>
      </top>
      <bottom/>
      <diagonal/>
    </border>
    <border>
      <left style="double">
        <color indexed="64"/>
      </left>
      <right style="thin">
        <color indexed="64"/>
      </right>
      <top style="thin">
        <color indexed="64"/>
      </top>
      <bottom/>
      <diagonal/>
    </border>
    <border>
      <left style="thin">
        <color auto="1"/>
      </left>
      <right style="thin">
        <color auto="1"/>
      </right>
      <top style="thin">
        <color auto="1"/>
      </top>
      <bottom/>
      <diagonal/>
    </border>
    <border>
      <left style="thin">
        <color indexed="64"/>
      </left>
      <right style="double">
        <color indexed="64"/>
      </right>
      <top style="thin">
        <color indexed="64"/>
      </top>
      <bottom/>
      <diagonal/>
    </border>
    <border>
      <left style="double">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double">
        <color indexed="64"/>
      </right>
      <top style="double">
        <color indexed="64"/>
      </top>
      <bottom style="medium">
        <color indexed="64"/>
      </bottom>
      <diagonal/>
    </border>
    <border>
      <left style="double">
        <color indexed="64"/>
      </left>
      <right/>
      <top/>
      <bottom/>
      <diagonal/>
    </border>
    <border>
      <left style="medium">
        <color indexed="64"/>
      </left>
      <right style="medium">
        <color indexed="64"/>
      </right>
      <top style="medium">
        <color indexed="64"/>
      </top>
      <bottom/>
      <diagonal/>
    </border>
    <border>
      <left style="medium">
        <color indexed="64"/>
      </left>
      <right style="double">
        <color indexed="64"/>
      </right>
      <top style="medium">
        <color indexed="64"/>
      </top>
      <bottom style="medium">
        <color indexed="64"/>
      </bottom>
      <diagonal/>
    </border>
    <border>
      <left style="double">
        <color indexed="64"/>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style="medium">
        <color indexed="64"/>
      </right>
      <top/>
      <bottom style="thin">
        <color indexed="64"/>
      </bottom>
      <diagonal/>
    </border>
    <border>
      <left/>
      <right/>
      <top/>
      <bottom style="thin">
        <color indexed="64"/>
      </bottom>
      <diagonal/>
    </border>
    <border>
      <left style="medium">
        <color indexed="64"/>
      </left>
      <right style="double">
        <color indexed="64"/>
      </right>
      <top/>
      <bottom style="thin">
        <color indexed="64"/>
      </bottom>
      <diagonal/>
    </border>
    <border>
      <left style="double">
        <color indexed="64"/>
      </left>
      <right style="medium">
        <color indexed="64"/>
      </right>
      <top/>
      <bottom style="thin">
        <color indexed="64"/>
      </bottom>
      <diagonal/>
    </border>
    <border>
      <left style="double">
        <color indexed="64"/>
      </left>
      <right style="medium">
        <color indexed="64"/>
      </right>
      <top style="thin">
        <color indexed="64"/>
      </top>
      <bottom style="thin">
        <color indexed="64"/>
      </bottom>
      <diagonal/>
    </border>
    <border>
      <left style="medium">
        <color indexed="64"/>
      </left>
      <right style="double">
        <color indexed="64"/>
      </right>
      <top style="thin">
        <color indexed="64"/>
      </top>
      <bottom style="thin">
        <color indexed="64"/>
      </bottom>
      <diagonal/>
    </border>
    <border>
      <left style="double">
        <color indexed="64"/>
      </left>
      <right style="medium">
        <color indexed="64"/>
      </right>
      <top style="thin">
        <color indexed="64"/>
      </top>
      <bottom/>
      <diagonal/>
    </border>
    <border>
      <left style="medium">
        <color indexed="64"/>
      </left>
      <right style="medium">
        <color indexed="64"/>
      </right>
      <top style="thin">
        <color indexed="64"/>
      </top>
      <bottom/>
      <diagonal/>
    </border>
    <border>
      <left style="medium">
        <color indexed="64"/>
      </left>
      <right/>
      <top style="thin">
        <color indexed="64"/>
      </top>
      <bottom style="thin">
        <color indexed="64"/>
      </bottom>
      <diagonal/>
    </border>
    <border>
      <left/>
      <right/>
      <top style="thin">
        <color auto="1"/>
      </top>
      <bottom/>
      <diagonal/>
    </border>
    <border>
      <left style="medium">
        <color indexed="64"/>
      </left>
      <right style="double">
        <color indexed="64"/>
      </right>
      <top style="thin">
        <color indexed="64"/>
      </top>
      <bottom/>
      <diagonal/>
    </border>
    <border>
      <left/>
      <right/>
      <top style="thin">
        <color indexed="64"/>
      </top>
      <bottom style="medium">
        <color indexed="64"/>
      </bottom>
      <diagonal/>
    </border>
    <border>
      <left style="medium">
        <color indexed="64"/>
      </left>
      <right style="double">
        <color indexed="64"/>
      </right>
      <top style="thin">
        <color indexed="64"/>
      </top>
      <bottom style="medium">
        <color indexed="64"/>
      </bottom>
      <diagonal/>
    </border>
    <border>
      <left style="double">
        <color indexed="64"/>
      </left>
      <right style="medium">
        <color indexed="64"/>
      </right>
      <top style="thin">
        <color indexed="64"/>
      </top>
      <bottom style="medium">
        <color indexed="64"/>
      </bottom>
      <diagonal/>
    </border>
    <border>
      <left style="double">
        <color indexed="64"/>
      </left>
      <right/>
      <top/>
      <bottom style="thin">
        <color indexed="64"/>
      </bottom>
      <diagonal/>
    </border>
    <border>
      <left style="double">
        <color indexed="64"/>
      </left>
      <right/>
      <top style="thin">
        <color indexed="64"/>
      </top>
      <bottom style="thin">
        <color indexed="64"/>
      </bottom>
      <diagonal/>
    </border>
    <border>
      <left style="double">
        <color indexed="64"/>
      </left>
      <right/>
      <top style="thin">
        <color indexed="64"/>
      </top>
      <bottom/>
      <diagonal/>
    </border>
    <border>
      <left style="medium">
        <color indexed="64"/>
      </left>
      <right style="medium">
        <color indexed="64"/>
      </right>
      <top/>
      <bottom style="medium">
        <color indexed="64"/>
      </bottom>
      <diagonal/>
    </border>
    <border>
      <left style="double">
        <color indexed="64"/>
      </left>
      <right/>
      <top style="medium">
        <color indexed="64"/>
      </top>
      <bottom style="thin">
        <color indexed="64"/>
      </bottom>
      <diagonal/>
    </border>
    <border>
      <left style="double">
        <color indexed="64"/>
      </left>
      <right/>
      <top style="thin">
        <color indexed="64"/>
      </top>
      <bottom style="double">
        <color indexed="64"/>
      </bottom>
      <diagonal/>
    </border>
    <border>
      <left/>
      <right/>
      <top style="medium">
        <color indexed="64"/>
      </top>
      <bottom style="double">
        <color indexed="64"/>
      </bottom>
      <diagonal/>
    </border>
    <border>
      <left style="medium">
        <color indexed="64"/>
      </left>
      <right style="double">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thick">
        <color indexed="64"/>
      </bottom>
      <diagonal/>
    </border>
    <border>
      <left/>
      <right/>
      <top/>
      <bottom style="thick">
        <color indexed="64"/>
      </bottom>
      <diagonal/>
    </border>
    <border>
      <left/>
      <right style="medium">
        <color indexed="64"/>
      </right>
      <top/>
      <bottom style="thick">
        <color indexed="64"/>
      </bottom>
      <diagonal/>
    </border>
    <border>
      <left style="thin">
        <color indexed="64"/>
      </left>
      <right style="thin">
        <color indexed="64"/>
      </right>
      <top/>
      <bottom style="thin">
        <color indexed="64"/>
      </bottom>
      <diagonal/>
    </border>
    <border>
      <left/>
      <right style="thin">
        <color indexed="64"/>
      </right>
      <top/>
      <bottom/>
      <diagonal/>
    </border>
  </borders>
  <cellStyleXfs count="11">
    <xf numFmtId="0" fontId="0" fillId="0" borderId="0"/>
    <xf numFmtId="9" fontId="4" fillId="0" borderId="0" applyFont="0" applyFill="0" applyBorder="0" applyAlignment="0" applyProtection="0"/>
    <xf numFmtId="0" fontId="4" fillId="0" borderId="0"/>
    <xf numFmtId="0" fontId="11" fillId="0" borderId="0">
      <alignment horizontal="center" vertical="center"/>
    </xf>
    <xf numFmtId="0" fontId="1" fillId="0" borderId="0"/>
    <xf numFmtId="0" fontId="4" fillId="0" borderId="0"/>
    <xf numFmtId="0" fontId="4" fillId="0" borderId="0"/>
    <xf numFmtId="0" fontId="4" fillId="0" borderId="0"/>
    <xf numFmtId="0" fontId="22" fillId="0" borderId="0"/>
    <xf numFmtId="0" fontId="4" fillId="0" borderId="0"/>
    <xf numFmtId="0" fontId="11" fillId="0" borderId="0">
      <alignment horizontal="center" vertical="center"/>
    </xf>
  </cellStyleXfs>
  <cellXfs count="288">
    <xf numFmtId="0" fontId="0" fillId="0" borderId="0" xfId="0"/>
    <xf numFmtId="0" fontId="5" fillId="2" borderId="0" xfId="0" applyFont="1" applyFill="1"/>
    <xf numFmtId="0" fontId="6" fillId="0" borderId="0" xfId="2" applyFont="1"/>
    <xf numFmtId="0" fontId="6" fillId="0" borderId="4" xfId="2" applyFont="1" applyBorder="1" applyAlignment="1">
      <alignment horizontal="left"/>
    </xf>
    <xf numFmtId="0" fontId="6" fillId="0" borderId="5" xfId="2" applyFont="1" applyBorder="1"/>
    <xf numFmtId="0" fontId="6" fillId="0" borderId="5" xfId="2" applyFont="1" applyBorder="1" applyAlignment="1">
      <alignment horizontal="center"/>
    </xf>
    <xf numFmtId="0" fontId="6" fillId="0" borderId="5" xfId="2" applyFont="1" applyBorder="1" applyAlignment="1">
      <alignment horizontal="center" wrapText="1"/>
    </xf>
    <xf numFmtId="0" fontId="6" fillId="0" borderId="6" xfId="2" applyFont="1" applyBorder="1" applyAlignment="1">
      <alignment horizontal="center" wrapText="1"/>
    </xf>
    <xf numFmtId="2" fontId="6" fillId="0" borderId="5" xfId="3" applyNumberFormat="1" applyFont="1" applyBorder="1" applyAlignment="1">
      <alignment horizontal="right" vertical="center"/>
    </xf>
    <xf numFmtId="1" fontId="6" fillId="0" borderId="6" xfId="2" applyNumberFormat="1" applyFont="1" applyBorder="1"/>
    <xf numFmtId="0" fontId="3" fillId="0" borderId="0" xfId="2" applyFont="1"/>
    <xf numFmtId="2" fontId="6" fillId="4" borderId="5" xfId="3" applyNumberFormat="1" applyFont="1" applyFill="1" applyBorder="1" applyAlignment="1">
      <alignment horizontal="right" vertical="center"/>
    </xf>
    <xf numFmtId="1" fontId="7" fillId="0" borderId="5" xfId="2" applyNumberFormat="1" applyFont="1" applyBorder="1"/>
    <xf numFmtId="1" fontId="7" fillId="0" borderId="6" xfId="2" applyNumberFormat="1" applyFont="1" applyBorder="1"/>
    <xf numFmtId="1" fontId="3" fillId="0" borderId="0" xfId="2" applyNumberFormat="1" applyFont="1"/>
    <xf numFmtId="0" fontId="6" fillId="0" borderId="7" xfId="2" applyFont="1" applyBorder="1" applyAlignment="1">
      <alignment horizontal="left"/>
    </xf>
    <xf numFmtId="0" fontId="6" fillId="0" borderId="8" xfId="2" applyFont="1" applyBorder="1"/>
    <xf numFmtId="1" fontId="6" fillId="0" borderId="8" xfId="2" applyNumberFormat="1" applyFont="1" applyBorder="1"/>
    <xf numFmtId="2" fontId="7" fillId="4" borderId="8" xfId="2" applyNumberFormat="1" applyFont="1" applyFill="1" applyBorder="1"/>
    <xf numFmtId="164" fontId="6" fillId="0" borderId="8" xfId="2" applyNumberFormat="1" applyFont="1" applyBorder="1"/>
    <xf numFmtId="164" fontId="6" fillId="0" borderId="12" xfId="2" applyNumberFormat="1" applyFont="1" applyBorder="1"/>
    <xf numFmtId="164" fontId="6" fillId="0" borderId="0" xfId="2" applyNumberFormat="1" applyFont="1"/>
    <xf numFmtId="0" fontId="12" fillId="0" borderId="0" xfId="2" applyFont="1" applyAlignment="1">
      <alignment horizontal="left"/>
    </xf>
    <xf numFmtId="0" fontId="2" fillId="0" borderId="0" xfId="2" applyFont="1"/>
    <xf numFmtId="0" fontId="6" fillId="0" borderId="0" xfId="2" applyFont="1" applyAlignment="1">
      <alignment horizontal="left"/>
    </xf>
    <xf numFmtId="0" fontId="2" fillId="0" borderId="0" xfId="4" applyFont="1"/>
    <xf numFmtId="0" fontId="13" fillId="0" borderId="0" xfId="0" applyFont="1"/>
    <xf numFmtId="0" fontId="8" fillId="0" borderId="0" xfId="0" applyFont="1"/>
    <xf numFmtId="0" fontId="6" fillId="0" borderId="0" xfId="6" applyFont="1"/>
    <xf numFmtId="0" fontId="14" fillId="0" borderId="0" xfId="0" applyFont="1"/>
    <xf numFmtId="1" fontId="14" fillId="0" borderId="0" xfId="0" applyNumberFormat="1" applyFont="1"/>
    <xf numFmtId="0" fontId="7" fillId="0" borderId="13" xfId="6" applyFont="1" applyBorder="1" applyAlignment="1">
      <alignment horizontal="center" wrapText="1"/>
    </xf>
    <xf numFmtId="0" fontId="7" fillId="0" borderId="14" xfId="6" applyFont="1" applyBorder="1" applyAlignment="1">
      <alignment horizontal="center" wrapText="1"/>
    </xf>
    <xf numFmtId="0" fontId="7" fillId="0" borderId="15" xfId="7" applyFont="1" applyBorder="1" applyAlignment="1">
      <alignment horizontal="center" vertical="center" wrapText="1"/>
    </xf>
    <xf numFmtId="0" fontId="7" fillId="0" borderId="14" xfId="7" applyFont="1" applyBorder="1" applyAlignment="1">
      <alignment horizontal="center" vertical="center" wrapText="1"/>
    </xf>
    <xf numFmtId="0" fontId="7" fillId="0" borderId="15" xfId="6" applyFont="1" applyBorder="1" applyAlignment="1">
      <alignment horizontal="center" wrapText="1"/>
    </xf>
    <xf numFmtId="0" fontId="7" fillId="0" borderId="16" xfId="7" applyFont="1" applyBorder="1" applyAlignment="1">
      <alignment horizontal="center" vertical="center" wrapText="1"/>
    </xf>
    <xf numFmtId="0" fontId="6" fillId="0" borderId="17" xfId="6" applyFont="1" applyBorder="1" applyAlignment="1">
      <alignment horizontal="center" wrapText="1"/>
    </xf>
    <xf numFmtId="0" fontId="6" fillId="0" borderId="0" xfId="6" applyFont="1" applyAlignment="1">
      <alignment horizontal="right" wrapText="1"/>
    </xf>
    <xf numFmtId="0" fontId="6" fillId="0" borderId="17" xfId="6" applyFont="1" applyBorder="1" applyAlignment="1">
      <alignment horizontal="right" wrapText="1"/>
    </xf>
    <xf numFmtId="0" fontId="6" fillId="0" borderId="19" xfId="6" applyFont="1" applyBorder="1" applyAlignment="1">
      <alignment horizontal="right" wrapText="1"/>
    </xf>
    <xf numFmtId="1" fontId="6" fillId="0" borderId="17" xfId="6" applyNumberFormat="1" applyFont="1" applyBorder="1" applyAlignment="1">
      <alignment horizontal="right" wrapText="1"/>
    </xf>
    <xf numFmtId="1" fontId="6" fillId="0" borderId="19" xfId="6" applyNumberFormat="1" applyFont="1" applyBorder="1" applyAlignment="1">
      <alignment horizontal="right" wrapText="1"/>
    </xf>
    <xf numFmtId="0" fontId="6" fillId="0" borderId="17" xfId="6" applyFont="1" applyBorder="1" applyAlignment="1">
      <alignment horizontal="center" vertical="center"/>
    </xf>
    <xf numFmtId="1" fontId="6" fillId="0" borderId="17" xfId="6" applyNumberFormat="1" applyFont="1" applyBorder="1" applyAlignment="1">
      <alignment horizontal="right" vertical="center"/>
    </xf>
    <xf numFmtId="0" fontId="7" fillId="0" borderId="14" xfId="6" applyFont="1" applyBorder="1" applyAlignment="1">
      <alignment horizontal="center" vertical="center"/>
    </xf>
    <xf numFmtId="2" fontId="9" fillId="0" borderId="5" xfId="7" applyNumberFormat="1" applyFont="1" applyBorder="1" applyAlignment="1">
      <alignment horizontal="right" wrapText="1"/>
    </xf>
    <xf numFmtId="2" fontId="9" fillId="0" borderId="6" xfId="7" applyNumberFormat="1" applyFont="1" applyBorder="1" applyAlignment="1">
      <alignment horizontal="right" wrapText="1"/>
    </xf>
    <xf numFmtId="1" fontId="14" fillId="0" borderId="0" xfId="0" applyNumberFormat="1" applyFont="1" applyAlignment="1">
      <alignment horizontal="right" vertical="center" wrapText="1"/>
    </xf>
    <xf numFmtId="1" fontId="14" fillId="0" borderId="0" xfId="0" applyNumberFormat="1" applyFont="1" applyAlignment="1">
      <alignment horizontal="right" vertical="top" wrapText="1"/>
    </xf>
    <xf numFmtId="0" fontId="7" fillId="0" borderId="22" xfId="6" applyFont="1" applyBorder="1" applyAlignment="1">
      <alignment horizontal="center" vertical="center"/>
    </xf>
    <xf numFmtId="2" fontId="9" fillId="0" borderId="8" xfId="7" applyNumberFormat="1" applyFont="1" applyBorder="1" applyAlignment="1">
      <alignment horizontal="right" wrapText="1"/>
    </xf>
    <xf numFmtId="0" fontId="8" fillId="0" borderId="0" xfId="6" applyFont="1"/>
    <xf numFmtId="1" fontId="14" fillId="0" borderId="0" xfId="0" applyNumberFormat="1" applyFont="1" applyAlignment="1">
      <alignment vertical="center"/>
    </xf>
    <xf numFmtId="0" fontId="7" fillId="0" borderId="0" xfId="0" applyFont="1"/>
    <xf numFmtId="0" fontId="6" fillId="0" borderId="0" xfId="0" applyFont="1"/>
    <xf numFmtId="0" fontId="4" fillId="0" borderId="0" xfId="0" applyFont="1"/>
    <xf numFmtId="0" fontId="4" fillId="0" borderId="0" xfId="0" applyFont="1" applyAlignment="1">
      <alignment wrapText="1"/>
    </xf>
    <xf numFmtId="0" fontId="6" fillId="0" borderId="4" xfId="0" applyFont="1" applyBorder="1"/>
    <xf numFmtId="0" fontId="6" fillId="0" borderId="5" xfId="0" applyFont="1" applyBorder="1" applyAlignment="1">
      <alignment wrapText="1"/>
    </xf>
    <xf numFmtId="0" fontId="6" fillId="0" borderId="6" xfId="0" applyFont="1" applyBorder="1" applyAlignment="1">
      <alignment wrapText="1"/>
    </xf>
    <xf numFmtId="1" fontId="6" fillId="0" borderId="5" xfId="0" applyNumberFormat="1" applyFont="1" applyBorder="1"/>
    <xf numFmtId="2" fontId="6" fillId="0" borderId="5" xfId="0" applyNumberFormat="1" applyFont="1" applyBorder="1"/>
    <xf numFmtId="2" fontId="6" fillId="0" borderId="6" xfId="0" applyNumberFormat="1" applyFont="1" applyBorder="1"/>
    <xf numFmtId="0" fontId="6" fillId="0" borderId="30" xfId="0" applyFont="1" applyBorder="1"/>
    <xf numFmtId="1" fontId="6" fillId="0" borderId="31" xfId="0" applyNumberFormat="1" applyFont="1" applyBorder="1"/>
    <xf numFmtId="2" fontId="6" fillId="0" borderId="31" xfId="0" applyNumberFormat="1" applyFont="1" applyBorder="1"/>
    <xf numFmtId="2" fontId="6" fillId="0" borderId="8" xfId="0" applyNumberFormat="1" applyFont="1" applyBorder="1"/>
    <xf numFmtId="2" fontId="6" fillId="0" borderId="32" xfId="0" applyNumberFormat="1" applyFont="1" applyBorder="1"/>
    <xf numFmtId="0" fontId="6" fillId="0" borderId="4" xfId="0" applyFont="1" applyBorder="1" applyAlignment="1">
      <alignment horizontal="center"/>
    </xf>
    <xf numFmtId="1" fontId="6" fillId="0" borderId="5" xfId="0" applyNumberFormat="1" applyFont="1" applyBorder="1" applyAlignment="1">
      <alignment horizontal="center"/>
    </xf>
    <xf numFmtId="0" fontId="6" fillId="0" borderId="5" xfId="0" applyFont="1" applyBorder="1" applyAlignment="1">
      <alignment horizontal="center"/>
    </xf>
    <xf numFmtId="0" fontId="6" fillId="0" borderId="6" xfId="0" applyFont="1" applyBorder="1" applyAlignment="1">
      <alignment horizontal="center"/>
    </xf>
    <xf numFmtId="2" fontId="6" fillId="0" borderId="5" xfId="0" applyNumberFormat="1" applyFont="1" applyBorder="1" applyAlignment="1">
      <alignment horizontal="center"/>
    </xf>
    <xf numFmtId="1" fontId="8" fillId="0" borderId="5" xfId="0" applyNumberFormat="1" applyFont="1" applyBorder="1" applyAlignment="1">
      <alignment horizontal="center" vertical="center" wrapText="1"/>
    </xf>
    <xf numFmtId="1" fontId="6" fillId="0" borderId="5" xfId="0" applyNumberFormat="1" applyFont="1" applyBorder="1" applyAlignment="1">
      <alignment horizontal="center" vertical="center" wrapText="1"/>
    </xf>
    <xf numFmtId="0" fontId="6" fillId="0" borderId="34" xfId="0" applyFont="1" applyBorder="1" applyAlignment="1">
      <alignment horizontal="center"/>
    </xf>
    <xf numFmtId="1" fontId="8" fillId="0" borderId="35" xfId="0" applyNumberFormat="1" applyFont="1" applyBorder="1" applyAlignment="1">
      <alignment horizontal="center" vertical="center" wrapText="1"/>
    </xf>
    <xf numFmtId="2" fontId="6" fillId="0" borderId="6" xfId="0" applyNumberFormat="1" applyFont="1" applyBorder="1" applyAlignment="1">
      <alignment horizontal="center"/>
    </xf>
    <xf numFmtId="2" fontId="6" fillId="0" borderId="35" xfId="0" applyNumberFormat="1" applyFont="1" applyBorder="1" applyAlignment="1">
      <alignment horizontal="center"/>
    </xf>
    <xf numFmtId="1" fontId="6" fillId="0" borderId="35" xfId="0" applyNumberFormat="1" applyFont="1" applyBorder="1" applyAlignment="1">
      <alignment horizontal="center" vertical="center" wrapText="1"/>
    </xf>
    <xf numFmtId="2" fontId="6" fillId="0" borderId="36" xfId="0" applyNumberFormat="1" applyFont="1" applyBorder="1" applyAlignment="1">
      <alignment horizontal="center"/>
    </xf>
    <xf numFmtId="0" fontId="6" fillId="0" borderId="7" xfId="0" applyFont="1" applyBorder="1" applyAlignment="1">
      <alignment horizontal="center"/>
    </xf>
    <xf numFmtId="1" fontId="8" fillId="0" borderId="8" xfId="0" applyNumberFormat="1" applyFont="1" applyBorder="1" applyAlignment="1">
      <alignment horizontal="center" vertical="center" wrapText="1"/>
    </xf>
    <xf numFmtId="2" fontId="6" fillId="0" borderId="8" xfId="0" applyNumberFormat="1" applyFont="1" applyBorder="1" applyAlignment="1">
      <alignment horizontal="center"/>
    </xf>
    <xf numFmtId="1" fontId="6" fillId="0" borderId="8" xfId="0" applyNumberFormat="1" applyFont="1" applyBorder="1" applyAlignment="1">
      <alignment horizontal="center" vertical="center" wrapText="1"/>
    </xf>
    <xf numFmtId="2" fontId="6" fillId="0" borderId="12" xfId="0" applyNumberFormat="1" applyFont="1" applyBorder="1" applyAlignment="1">
      <alignment horizontal="center"/>
    </xf>
    <xf numFmtId="0" fontId="2" fillId="0" borderId="0" xfId="0" applyFont="1"/>
    <xf numFmtId="0" fontId="6" fillId="0" borderId="5" xfId="0" applyFont="1" applyBorder="1"/>
    <xf numFmtId="0" fontId="6" fillId="0" borderId="6" xfId="0" applyFont="1" applyBorder="1"/>
    <xf numFmtId="0" fontId="6" fillId="0" borderId="34" xfId="0" applyFont="1" applyBorder="1"/>
    <xf numFmtId="0" fontId="6" fillId="0" borderId="35" xfId="0" applyFont="1" applyBorder="1"/>
    <xf numFmtId="0" fontId="6" fillId="0" borderId="36" xfId="0" applyFont="1" applyBorder="1"/>
    <xf numFmtId="0" fontId="2" fillId="0" borderId="0" xfId="0" applyFont="1" applyAlignment="1">
      <alignment horizontal="left" vertical="center"/>
    </xf>
    <xf numFmtId="0" fontId="7" fillId="0" borderId="35" xfId="0" applyFont="1" applyBorder="1"/>
    <xf numFmtId="0" fontId="7" fillId="0" borderId="36" xfId="0" applyFont="1" applyBorder="1"/>
    <xf numFmtId="0" fontId="7" fillId="0" borderId="7" xfId="0" applyFont="1" applyBorder="1"/>
    <xf numFmtId="2" fontId="7" fillId="0" borderId="8" xfId="0" applyNumberFormat="1" applyFont="1" applyBorder="1"/>
    <xf numFmtId="2" fontId="7" fillId="0" borderId="12" xfId="0" applyNumberFormat="1" applyFont="1" applyBorder="1"/>
    <xf numFmtId="0" fontId="16" fillId="0" borderId="0" xfId="0" applyFont="1"/>
    <xf numFmtId="0" fontId="19" fillId="0" borderId="4" xfId="0" applyFont="1" applyBorder="1" applyAlignment="1">
      <alignment horizontal="left"/>
    </xf>
    <xf numFmtId="0" fontId="19" fillId="0" borderId="5" xfId="0" applyFont="1" applyBorder="1" applyAlignment="1">
      <alignment horizontal="center"/>
    </xf>
    <xf numFmtId="0" fontId="19" fillId="0" borderId="6" xfId="0" applyFont="1" applyBorder="1" applyAlignment="1">
      <alignment horizontal="center"/>
    </xf>
    <xf numFmtId="1" fontId="19" fillId="0" borderId="5" xfId="0" applyNumberFormat="1" applyFont="1" applyBorder="1" applyAlignment="1">
      <alignment horizontal="center"/>
    </xf>
    <xf numFmtId="1" fontId="19" fillId="0" borderId="6" xfId="0" applyNumberFormat="1" applyFont="1" applyBorder="1" applyAlignment="1">
      <alignment horizontal="center"/>
    </xf>
    <xf numFmtId="0" fontId="19" fillId="0" borderId="34" xfId="0" applyFont="1" applyBorder="1" applyAlignment="1">
      <alignment horizontal="left"/>
    </xf>
    <xf numFmtId="1" fontId="19" fillId="0" borderId="35" xfId="0" applyNumberFormat="1" applyFont="1" applyBorder="1" applyAlignment="1">
      <alignment horizontal="center"/>
    </xf>
    <xf numFmtId="1" fontId="19" fillId="0" borderId="36" xfId="0" applyNumberFormat="1" applyFont="1" applyBorder="1" applyAlignment="1">
      <alignment horizontal="center"/>
    </xf>
    <xf numFmtId="0" fontId="17" fillId="0" borderId="34" xfId="0" applyFont="1" applyBorder="1" applyAlignment="1">
      <alignment horizontal="left"/>
    </xf>
    <xf numFmtId="1" fontId="17" fillId="0" borderId="35" xfId="0" applyNumberFormat="1" applyFont="1" applyBorder="1" applyAlignment="1">
      <alignment horizontal="center"/>
    </xf>
    <xf numFmtId="1" fontId="17" fillId="0" borderId="36" xfId="0" applyNumberFormat="1" applyFont="1" applyBorder="1" applyAlignment="1">
      <alignment horizontal="center"/>
    </xf>
    <xf numFmtId="0" fontId="17" fillId="0" borderId="7" xfId="0" applyFont="1" applyBorder="1"/>
    <xf numFmtId="2" fontId="17" fillId="0" borderId="8" xfId="0" applyNumberFormat="1" applyFont="1" applyBorder="1" applyAlignment="1">
      <alignment horizontal="center"/>
    </xf>
    <xf numFmtId="2" fontId="17" fillId="0" borderId="12" xfId="0" applyNumberFormat="1" applyFont="1" applyBorder="1" applyAlignment="1">
      <alignment horizontal="center"/>
    </xf>
    <xf numFmtId="0" fontId="20" fillId="0" borderId="0" xfId="0" applyFont="1"/>
    <xf numFmtId="0" fontId="9" fillId="0" borderId="40" xfId="0" applyFont="1" applyBorder="1" applyAlignment="1">
      <alignment horizontal="center" vertical="center" wrapText="1"/>
    </xf>
    <xf numFmtId="0" fontId="9" fillId="0" borderId="41" xfId="0" applyFont="1" applyBorder="1" applyAlignment="1">
      <alignment horizontal="center" vertical="center" wrapText="1"/>
    </xf>
    <xf numFmtId="0" fontId="9" fillId="0" borderId="0" xfId="0" applyFont="1" applyAlignment="1">
      <alignment horizontal="center" vertical="center" wrapText="1"/>
    </xf>
    <xf numFmtId="0" fontId="9" fillId="0" borderId="14"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42" xfId="0" applyFont="1" applyBorder="1" applyAlignment="1">
      <alignment horizontal="center" vertical="center" wrapText="1"/>
    </xf>
    <xf numFmtId="0" fontId="9" fillId="0" borderId="18" xfId="0" applyFont="1" applyBorder="1" applyAlignment="1">
      <alignment horizontal="center" vertical="center" wrapText="1"/>
    </xf>
    <xf numFmtId="1" fontId="8" fillId="0" borderId="44" xfId="0" applyNumberFormat="1" applyFont="1" applyBorder="1" applyAlignment="1">
      <alignment horizontal="right" vertical="center" wrapText="1"/>
    </xf>
    <xf numFmtId="1" fontId="8" fillId="0" borderId="18" xfId="0" applyNumberFormat="1" applyFont="1" applyBorder="1" applyAlignment="1">
      <alignment horizontal="right" vertical="center" wrapText="1"/>
    </xf>
    <xf numFmtId="0" fontId="8" fillId="0" borderId="44" xfId="0" applyFont="1" applyBorder="1" applyAlignment="1">
      <alignment horizontal="right" vertical="center" wrapText="1"/>
    </xf>
    <xf numFmtId="1" fontId="8" fillId="0" borderId="45" xfId="0" applyNumberFormat="1" applyFont="1" applyBorder="1" applyAlignment="1">
      <alignment horizontal="right" vertical="center" wrapText="1"/>
    </xf>
    <xf numFmtId="9" fontId="9" fillId="0" borderId="46" xfId="1" applyFont="1" applyBorder="1"/>
    <xf numFmtId="9" fontId="9" fillId="0" borderId="47" xfId="1" applyFont="1" applyBorder="1"/>
    <xf numFmtId="9" fontId="20" fillId="0" borderId="0" xfId="0" applyNumberFormat="1" applyFont="1"/>
    <xf numFmtId="0" fontId="9" fillId="0" borderId="45" xfId="0" applyFont="1" applyBorder="1" applyAlignment="1">
      <alignment horizontal="center" vertical="center" wrapText="1"/>
    </xf>
    <xf numFmtId="1" fontId="8" fillId="0" borderId="46" xfId="0" applyNumberFormat="1" applyFont="1" applyBorder="1" applyAlignment="1">
      <alignment horizontal="right" vertical="center" wrapText="1"/>
    </xf>
    <xf numFmtId="0" fontId="8" fillId="0" borderId="46" xfId="0" applyFont="1" applyBorder="1" applyAlignment="1">
      <alignment horizontal="right" vertical="center" wrapText="1"/>
    </xf>
    <xf numFmtId="0" fontId="9" fillId="0" borderId="20" xfId="0" applyFont="1" applyBorder="1" applyAlignment="1">
      <alignment horizontal="center" vertical="center" wrapText="1"/>
    </xf>
    <xf numFmtId="1" fontId="8" fillId="0" borderId="28" xfId="0" applyNumberFormat="1" applyFont="1" applyBorder="1" applyAlignment="1">
      <alignment horizontal="right" vertical="center" wrapText="1"/>
    </xf>
    <xf numFmtId="1" fontId="8" fillId="0" borderId="20" xfId="0" applyNumberFormat="1" applyFont="1" applyBorder="1" applyAlignment="1">
      <alignment horizontal="right" vertical="center" wrapText="1"/>
    </xf>
    <xf numFmtId="0" fontId="8" fillId="0" borderId="28" xfId="0" applyFont="1" applyBorder="1" applyAlignment="1">
      <alignment horizontal="right" vertical="center" wrapText="1"/>
    </xf>
    <xf numFmtId="9" fontId="9" fillId="0" borderId="28" xfId="1" applyFont="1" applyBorder="1"/>
    <xf numFmtId="9" fontId="9" fillId="0" borderId="50" xfId="1" applyFont="1" applyBorder="1"/>
    <xf numFmtId="0" fontId="9" fillId="0" borderId="52" xfId="0" applyFont="1" applyBorder="1" applyAlignment="1">
      <alignment horizontal="center" vertical="center" wrapText="1"/>
    </xf>
    <xf numFmtId="1" fontId="8" fillId="0" borderId="53" xfId="0" applyNumberFormat="1" applyFont="1" applyBorder="1" applyAlignment="1">
      <alignment horizontal="right" vertical="center" wrapText="1"/>
    </xf>
    <xf numFmtId="1" fontId="8" fillId="0" borderId="54" xfId="0" applyNumberFormat="1" applyFont="1" applyBorder="1" applyAlignment="1">
      <alignment horizontal="right" vertical="center" wrapText="1"/>
    </xf>
    <xf numFmtId="1" fontId="8" fillId="0" borderId="52" xfId="0" applyNumberFormat="1" applyFont="1" applyBorder="1" applyAlignment="1">
      <alignment horizontal="right" vertical="center" wrapText="1"/>
    </xf>
    <xf numFmtId="0" fontId="8" fillId="0" borderId="54" xfId="0" applyFont="1" applyBorder="1" applyAlignment="1">
      <alignment horizontal="right" vertical="center" wrapText="1"/>
    </xf>
    <xf numFmtId="9" fontId="9" fillId="0" borderId="54" xfId="1" applyFont="1" applyBorder="1"/>
    <xf numFmtId="9" fontId="9" fillId="0" borderId="55" xfId="1" applyFont="1" applyBorder="1"/>
    <xf numFmtId="0" fontId="9" fillId="0" borderId="21" xfId="0" applyFont="1" applyBorder="1" applyAlignment="1">
      <alignment horizontal="center" vertical="center" wrapText="1"/>
    </xf>
    <xf numFmtId="1" fontId="8" fillId="0" borderId="56" xfId="0" applyNumberFormat="1" applyFont="1" applyBorder="1" applyAlignment="1">
      <alignment horizontal="right" vertical="center" wrapText="1"/>
    </xf>
    <xf numFmtId="1" fontId="8" fillId="0" borderId="21" xfId="0" applyNumberFormat="1" applyFont="1" applyBorder="1" applyAlignment="1">
      <alignment horizontal="right" vertical="center" wrapText="1"/>
    </xf>
    <xf numFmtId="0" fontId="8" fillId="0" borderId="56" xfId="0" applyFont="1" applyBorder="1" applyAlignment="1">
      <alignment horizontal="right" vertical="center" wrapText="1"/>
    </xf>
    <xf numFmtId="9" fontId="9" fillId="0" borderId="56" xfId="1" applyFont="1" applyBorder="1"/>
    <xf numFmtId="9" fontId="9" fillId="0" borderId="57" xfId="1" applyFont="1" applyBorder="1"/>
    <xf numFmtId="0" fontId="9" fillId="0" borderId="14" xfId="7" applyFont="1" applyBorder="1" applyAlignment="1">
      <alignment horizontal="center" wrapText="1"/>
    </xf>
    <xf numFmtId="2" fontId="9" fillId="0" borderId="14" xfId="0" applyNumberFormat="1" applyFont="1" applyBorder="1" applyAlignment="1">
      <alignment horizontal="right" vertical="center" wrapText="1"/>
    </xf>
    <xf numFmtId="1" fontId="9" fillId="0" borderId="15" xfId="0" applyNumberFormat="1" applyFont="1" applyBorder="1"/>
    <xf numFmtId="1" fontId="9" fillId="0" borderId="42" xfId="0" applyNumberFormat="1" applyFont="1" applyBorder="1"/>
    <xf numFmtId="0" fontId="9" fillId="0" borderId="62" xfId="0" applyFont="1" applyBorder="1" applyAlignment="1">
      <alignment horizontal="center" vertical="center" wrapText="1"/>
    </xf>
    <xf numFmtId="1" fontId="8" fillId="0" borderId="17" xfId="0" applyNumberFormat="1" applyFont="1" applyBorder="1" applyAlignment="1">
      <alignment horizontal="right" vertical="center" wrapText="1"/>
    </xf>
    <xf numFmtId="2" fontId="9" fillId="0" borderId="22" xfId="0" applyNumberFormat="1" applyFont="1" applyBorder="1" applyAlignment="1">
      <alignment horizontal="right" vertical="center" wrapText="1"/>
    </xf>
    <xf numFmtId="1" fontId="9" fillId="0" borderId="65" xfId="0" applyNumberFormat="1" applyFont="1" applyBorder="1"/>
    <xf numFmtId="1" fontId="9" fillId="0" borderId="66" xfId="0" applyNumberFormat="1" applyFont="1" applyBorder="1"/>
    <xf numFmtId="0" fontId="21" fillId="0" borderId="0" xfId="0" applyFont="1" applyAlignment="1">
      <alignment horizontal="center" vertical="center" wrapText="1"/>
    </xf>
    <xf numFmtId="1" fontId="20" fillId="0" borderId="0" xfId="0" applyNumberFormat="1" applyFont="1" applyAlignment="1">
      <alignment horizontal="right" vertical="center" wrapText="1"/>
    </xf>
    <xf numFmtId="0" fontId="20" fillId="0" borderId="0" xfId="0" applyFont="1" applyAlignment="1">
      <alignment horizontal="right" vertical="center" wrapText="1"/>
    </xf>
    <xf numFmtId="1" fontId="20" fillId="0" borderId="0" xfId="0" applyNumberFormat="1" applyFont="1"/>
    <xf numFmtId="2" fontId="20" fillId="0" borderId="0" xfId="0" applyNumberFormat="1" applyFont="1"/>
    <xf numFmtId="0" fontId="26" fillId="0" borderId="0" xfId="9" applyFont="1"/>
    <xf numFmtId="0" fontId="4" fillId="0" borderId="0" xfId="9"/>
    <xf numFmtId="0" fontId="5" fillId="0" borderId="0" xfId="9" applyFont="1"/>
    <xf numFmtId="0" fontId="10" fillId="0" borderId="0" xfId="9" applyFont="1" applyAlignment="1">
      <alignment horizontal="center" wrapText="1"/>
    </xf>
    <xf numFmtId="0" fontId="5" fillId="0" borderId="0" xfId="9" applyFont="1" applyAlignment="1">
      <alignment horizontal="center"/>
    </xf>
    <xf numFmtId="0" fontId="11" fillId="0" borderId="0" xfId="10" applyAlignment="1"/>
    <xf numFmtId="0" fontId="28" fillId="0" borderId="0" xfId="2" applyFont="1"/>
    <xf numFmtId="0" fontId="8" fillId="0" borderId="73" xfId="8" applyFont="1" applyBorder="1" applyAlignment="1">
      <alignment vertical="center"/>
    </xf>
    <xf numFmtId="164" fontId="3" fillId="0" borderId="0" xfId="2" applyNumberFormat="1" applyFont="1"/>
    <xf numFmtId="0" fontId="3" fillId="0" borderId="0" xfId="4" applyFont="1"/>
    <xf numFmtId="0" fontId="6" fillId="0" borderId="0" xfId="4" applyFont="1"/>
    <xf numFmtId="0" fontId="6" fillId="0" borderId="0" xfId="2" applyFont="1" applyBorder="1"/>
    <xf numFmtId="2" fontId="6" fillId="4" borderId="5" xfId="5" applyNumberFormat="1" applyFont="1" applyFill="1" applyBorder="1" applyAlignment="1">
      <alignment horizontal="right"/>
    </xf>
    <xf numFmtId="2" fontId="6" fillId="0" borderId="72" xfId="3" applyNumberFormat="1" applyFont="1" applyBorder="1" applyAlignment="1">
      <alignment horizontal="right" vertical="center"/>
    </xf>
    <xf numFmtId="1" fontId="6" fillId="0" borderId="72" xfId="5" applyNumberFormat="1" applyFont="1" applyBorder="1" applyAlignment="1">
      <alignment horizontal="right"/>
    </xf>
    <xf numFmtId="1" fontId="6" fillId="0" borderId="72" xfId="3" applyNumberFormat="1" applyFont="1" applyBorder="1" applyAlignment="1">
      <alignment horizontal="right" vertical="center"/>
    </xf>
    <xf numFmtId="1" fontId="6" fillId="0" borderId="5" xfId="5" applyNumberFormat="1" applyFont="1" applyBorder="1" applyAlignment="1">
      <alignment horizontal="right"/>
    </xf>
    <xf numFmtId="1" fontId="6" fillId="0" borderId="26" xfId="5" applyNumberFormat="1" applyFont="1" applyBorder="1" applyAlignment="1">
      <alignment horizontal="right" wrapText="1"/>
    </xf>
    <xf numFmtId="1" fontId="6" fillId="0" borderId="5" xfId="3" applyNumberFormat="1" applyFont="1" applyBorder="1" applyAlignment="1">
      <alignment horizontal="right" vertical="center"/>
    </xf>
    <xf numFmtId="0" fontId="15" fillId="0" borderId="0" xfId="0" applyFont="1"/>
    <xf numFmtId="0" fontId="7" fillId="0" borderId="34" xfId="0" applyFont="1" applyBorder="1" applyAlignment="1">
      <alignment horizontal="right"/>
    </xf>
    <xf numFmtId="0" fontId="29" fillId="0" borderId="0" xfId="0" applyFont="1"/>
    <xf numFmtId="0" fontId="23" fillId="0" borderId="67" xfId="8" applyFont="1" applyBorder="1"/>
    <xf numFmtId="0" fontId="27" fillId="0" borderId="0" xfId="8" applyFont="1" applyBorder="1"/>
    <xf numFmtId="0" fontId="27" fillId="0" borderId="68" xfId="8" applyFont="1" applyBorder="1"/>
    <xf numFmtId="0" fontId="8" fillId="0" borderId="0" xfId="10" applyFont="1" applyAlignment="1" applyProtection="1">
      <alignment horizontal="justify" vertical="center" wrapText="1"/>
      <protection locked="0"/>
    </xf>
    <xf numFmtId="0" fontId="10" fillId="0" borderId="0" xfId="10" applyFont="1" applyAlignment="1" applyProtection="1">
      <alignment wrapText="1"/>
      <protection locked="0"/>
    </xf>
    <xf numFmtId="0" fontId="4" fillId="0" borderId="0" xfId="10" applyFont="1" applyAlignment="1">
      <alignment wrapText="1"/>
    </xf>
    <xf numFmtId="0" fontId="8" fillId="0" borderId="0" xfId="9" applyFont="1" applyAlignment="1">
      <alignment horizontal="justify" vertical="top" wrapText="1"/>
    </xf>
    <xf numFmtId="0" fontId="10" fillId="0" borderId="0" xfId="9" applyFont="1" applyAlignment="1">
      <alignment vertical="top" wrapText="1"/>
    </xf>
    <xf numFmtId="0" fontId="8" fillId="0" borderId="0" xfId="9" applyFont="1" applyAlignment="1">
      <alignment horizontal="justify" vertical="center" wrapText="1"/>
    </xf>
    <xf numFmtId="0" fontId="10" fillId="0" borderId="0" xfId="9" applyFont="1" applyAlignment="1">
      <alignment wrapText="1"/>
    </xf>
    <xf numFmtId="0" fontId="8" fillId="0" borderId="0" xfId="9" applyFont="1" applyAlignment="1">
      <alignment horizontal="left" vertical="center" wrapText="1"/>
    </xf>
    <xf numFmtId="0" fontId="6" fillId="0" borderId="0" xfId="9" applyFont="1" applyAlignment="1">
      <alignment horizontal="justify" vertical="center" wrapText="1"/>
    </xf>
    <xf numFmtId="0" fontId="6" fillId="0" borderId="0" xfId="9" applyFont="1" applyAlignment="1">
      <alignment wrapText="1"/>
    </xf>
    <xf numFmtId="0" fontId="6" fillId="0" borderId="0" xfId="10" applyFont="1" applyAlignment="1">
      <alignment horizontal="left" vertical="top" wrapText="1"/>
    </xf>
    <xf numFmtId="0" fontId="4" fillId="0" borderId="0" xfId="10" applyFont="1" applyAlignment="1">
      <alignment horizontal="left" vertical="top" wrapText="1"/>
    </xf>
    <xf numFmtId="0" fontId="6" fillId="0" borderId="67" xfId="8" applyFont="1" applyBorder="1" applyAlignment="1">
      <alignment vertical="top" wrapText="1"/>
    </xf>
    <xf numFmtId="0" fontId="6" fillId="0" borderId="0" xfId="8" applyFont="1" applyAlignment="1">
      <alignment vertical="top" wrapText="1"/>
    </xf>
    <xf numFmtId="0" fontId="6" fillId="0" borderId="68" xfId="8" applyFont="1" applyBorder="1" applyAlignment="1">
      <alignment vertical="top" wrapText="1"/>
    </xf>
    <xf numFmtId="0" fontId="10" fillId="0" borderId="67" xfId="8" applyFont="1" applyBorder="1" applyAlignment="1">
      <alignment wrapText="1"/>
    </xf>
    <xf numFmtId="0" fontId="10" fillId="0" borderId="0" xfId="8" applyFont="1" applyAlignment="1">
      <alignment wrapText="1"/>
    </xf>
    <xf numFmtId="0" fontId="10" fillId="0" borderId="68" xfId="8" applyFont="1" applyBorder="1" applyAlignment="1">
      <alignment wrapText="1"/>
    </xf>
    <xf numFmtId="0" fontId="24" fillId="0" borderId="67" xfId="10" applyFont="1" applyBorder="1" applyAlignment="1">
      <alignment wrapText="1"/>
    </xf>
    <xf numFmtId="0" fontId="24" fillId="0" borderId="0" xfId="10" applyFont="1" applyAlignment="1">
      <alignment wrapText="1"/>
    </xf>
    <xf numFmtId="0" fontId="24" fillId="0" borderId="68" xfId="10" applyFont="1" applyBorder="1" applyAlignment="1">
      <alignment wrapText="1"/>
    </xf>
    <xf numFmtId="0" fontId="25" fillId="0" borderId="67" xfId="8" applyFont="1" applyBorder="1" applyAlignment="1">
      <alignment horizontal="left" vertical="top" wrapText="1"/>
    </xf>
    <xf numFmtId="0" fontId="25" fillId="0" borderId="0" xfId="8" applyFont="1" applyAlignment="1">
      <alignment horizontal="left" vertical="top" wrapText="1"/>
    </xf>
    <xf numFmtId="0" fontId="25" fillId="0" borderId="68" xfId="8" applyFont="1" applyBorder="1" applyAlignment="1">
      <alignment horizontal="left" vertical="top" wrapText="1"/>
    </xf>
    <xf numFmtId="0" fontId="25" fillId="0" borderId="69" xfId="8" applyFont="1" applyBorder="1" applyAlignment="1">
      <alignment horizontal="left" vertical="top" wrapText="1"/>
    </xf>
    <xf numFmtId="0" fontId="25" fillId="0" borderId="70" xfId="8" applyFont="1" applyBorder="1" applyAlignment="1">
      <alignment horizontal="left" vertical="top" wrapText="1"/>
    </xf>
    <xf numFmtId="0" fontId="25" fillId="0" borderId="71" xfId="8" applyFont="1" applyBorder="1" applyAlignment="1">
      <alignment horizontal="left" vertical="top" wrapText="1"/>
    </xf>
    <xf numFmtId="0" fontId="6" fillId="0" borderId="0" xfId="2" applyFont="1" applyAlignment="1">
      <alignment vertical="center" wrapText="1"/>
    </xf>
    <xf numFmtId="0" fontId="11" fillId="0" borderId="0" xfId="10" applyAlignment="1">
      <alignment vertical="center" wrapText="1"/>
    </xf>
    <xf numFmtId="0" fontId="8" fillId="0" borderId="0" xfId="9" applyFont="1" applyAlignment="1" applyProtection="1">
      <alignment horizontal="justify" vertical="center" wrapText="1"/>
      <protection locked="0"/>
    </xf>
    <xf numFmtId="0" fontId="10" fillId="0" borderId="0" xfId="9" applyFont="1" applyAlignment="1" applyProtection="1">
      <alignment wrapText="1"/>
      <protection locked="0"/>
    </xf>
    <xf numFmtId="0" fontId="4" fillId="0" borderId="0" xfId="9" applyAlignment="1">
      <alignment wrapText="1"/>
    </xf>
    <xf numFmtId="0" fontId="11" fillId="0" borderId="0" xfId="10" applyAlignment="1">
      <alignment wrapText="1"/>
    </xf>
    <xf numFmtId="0" fontId="8" fillId="0" borderId="0" xfId="9" applyFont="1" applyAlignment="1" applyProtection="1">
      <alignment horizontal="justify" vertical="top" wrapText="1"/>
      <protection locked="0"/>
    </xf>
    <xf numFmtId="0" fontId="10" fillId="0" borderId="0" xfId="9" applyFont="1" applyAlignment="1" applyProtection="1">
      <alignment vertical="top" wrapText="1"/>
      <protection locked="0"/>
    </xf>
    <xf numFmtId="0" fontId="4" fillId="0" borderId="0" xfId="9" applyAlignment="1">
      <alignment vertical="top" wrapText="1"/>
    </xf>
    <xf numFmtId="0" fontId="8" fillId="0" borderId="0" xfId="10" applyFont="1" applyBorder="1" applyAlignment="1" applyProtection="1">
      <alignment horizontal="justify" vertical="center" wrapText="1"/>
      <protection locked="0"/>
    </xf>
    <xf numFmtId="0" fontId="10" fillId="0" borderId="0" xfId="10" applyFont="1" applyBorder="1" applyAlignment="1" applyProtection="1">
      <alignment wrapText="1"/>
      <protection locked="0"/>
    </xf>
    <xf numFmtId="0" fontId="11" fillId="0" borderId="0" xfId="10" applyBorder="1" applyAlignment="1">
      <alignment wrapText="1"/>
    </xf>
    <xf numFmtId="0" fontId="9" fillId="3" borderId="1" xfId="2" applyFont="1" applyFill="1" applyBorder="1" applyAlignment="1">
      <alignment horizontal="left"/>
    </xf>
    <xf numFmtId="0" fontId="9" fillId="3" borderId="2" xfId="2" applyFont="1" applyFill="1" applyBorder="1" applyAlignment="1">
      <alignment horizontal="left"/>
    </xf>
    <xf numFmtId="0" fontId="9" fillId="3" borderId="3" xfId="2" applyFont="1" applyFill="1" applyBorder="1" applyAlignment="1">
      <alignment horizontal="left"/>
    </xf>
    <xf numFmtId="1" fontId="6" fillId="0" borderId="9" xfId="2" applyNumberFormat="1" applyFont="1" applyBorder="1" applyAlignment="1">
      <alignment horizontal="right"/>
    </xf>
    <xf numFmtId="0" fontId="10" fillId="0" borderId="10" xfId="0" applyFont="1" applyBorder="1" applyAlignment="1">
      <alignment horizontal="right"/>
    </xf>
    <xf numFmtId="0" fontId="10" fillId="0" borderId="11" xfId="0" applyFont="1" applyBorder="1" applyAlignment="1">
      <alignment horizontal="right"/>
    </xf>
    <xf numFmtId="1" fontId="6" fillId="0" borderId="26" xfId="5" applyNumberFormat="1" applyFont="1" applyBorder="1" applyAlignment="1">
      <alignment horizontal="center" wrapText="1"/>
    </xf>
    <xf numFmtId="0" fontId="4" fillId="0" borderId="28" xfId="0" applyFont="1" applyBorder="1" applyAlignment="1">
      <alignment horizontal="center" wrapText="1"/>
    </xf>
    <xf numFmtId="0" fontId="4" fillId="0" borderId="27" xfId="0" applyFont="1" applyBorder="1" applyAlignment="1">
      <alignment horizontal="center" wrapText="1"/>
    </xf>
    <xf numFmtId="0" fontId="8" fillId="0" borderId="0" xfId="0" applyFont="1" applyBorder="1" applyAlignment="1" applyProtection="1">
      <alignment horizontal="justify" vertical="center" wrapText="1"/>
      <protection locked="0"/>
    </xf>
    <xf numFmtId="0" fontId="10" fillId="0" borderId="0" xfId="0" applyFont="1" applyBorder="1" applyAlignment="1" applyProtection="1">
      <alignment wrapText="1"/>
      <protection locked="0"/>
    </xf>
    <xf numFmtId="0" fontId="4" fillId="0" borderId="0" xfId="0" applyFont="1" applyBorder="1" applyAlignment="1">
      <alignment wrapText="1"/>
    </xf>
    <xf numFmtId="0" fontId="11" fillId="0" borderId="0" xfId="0" applyFont="1" applyBorder="1" applyAlignment="1">
      <alignment wrapText="1"/>
    </xf>
    <xf numFmtId="0" fontId="4" fillId="0" borderId="10" xfId="0" applyFont="1" applyBorder="1" applyAlignment="1">
      <alignment horizontal="right"/>
    </xf>
    <xf numFmtId="0" fontId="4" fillId="0" borderId="11" xfId="0" applyFont="1" applyBorder="1" applyAlignment="1">
      <alignment horizontal="right"/>
    </xf>
    <xf numFmtId="0" fontId="10" fillId="0" borderId="28" xfId="0" applyFont="1" applyBorder="1" applyAlignment="1">
      <alignment horizontal="center" wrapText="1"/>
    </xf>
    <xf numFmtId="0" fontId="10" fillId="0" borderId="27" xfId="0" applyFont="1" applyBorder="1" applyAlignment="1">
      <alignment horizontal="center" wrapText="1"/>
    </xf>
    <xf numFmtId="0" fontId="13" fillId="5" borderId="1" xfId="7" applyFont="1" applyFill="1" applyBorder="1" applyAlignment="1">
      <alignment vertical="center" wrapText="1"/>
    </xf>
    <xf numFmtId="0" fontId="13" fillId="5" borderId="2" xfId="7" applyFont="1" applyFill="1" applyBorder="1" applyAlignment="1">
      <alignment vertical="center" wrapText="1"/>
    </xf>
    <xf numFmtId="0" fontId="13" fillId="5" borderId="3" xfId="7" applyFont="1" applyFill="1" applyBorder="1" applyAlignment="1">
      <alignment vertical="center" wrapText="1"/>
    </xf>
    <xf numFmtId="0" fontId="9" fillId="0" borderId="4" xfId="7" applyFont="1" applyBorder="1" applyAlignment="1">
      <alignment horizontal="center" vertical="center" wrapText="1"/>
    </xf>
    <xf numFmtId="0" fontId="9" fillId="0" borderId="18" xfId="7" applyFont="1" applyBorder="1" applyAlignment="1">
      <alignment horizontal="center" vertical="center" wrapText="1"/>
    </xf>
    <xf numFmtId="0" fontId="9" fillId="0" borderId="20" xfId="7" applyFont="1" applyBorder="1" applyAlignment="1">
      <alignment horizontal="center" vertical="center" wrapText="1"/>
    </xf>
    <xf numFmtId="0" fontId="9" fillId="0" borderId="21" xfId="7" applyFont="1" applyBorder="1" applyAlignment="1">
      <alignment horizontal="center" vertical="center" wrapText="1"/>
    </xf>
    <xf numFmtId="0" fontId="9" fillId="0" borderId="7" xfId="7" applyFont="1" applyBorder="1" applyAlignment="1">
      <alignment horizontal="center" vertical="center" wrapText="1"/>
    </xf>
    <xf numFmtId="0" fontId="6" fillId="0" borderId="0" xfId="6" applyFont="1" applyAlignment="1">
      <alignment wrapText="1"/>
    </xf>
    <xf numFmtId="0" fontId="15" fillId="0" borderId="33" xfId="0" applyFont="1" applyBorder="1" applyAlignment="1">
      <alignment horizontal="left" vertical="top" wrapText="1"/>
    </xf>
    <xf numFmtId="0" fontId="0" fillId="0" borderId="33" xfId="0" applyFont="1" applyBorder="1" applyAlignment="1">
      <alignment horizontal="left" vertical="top" wrapText="1"/>
    </xf>
    <xf numFmtId="0" fontId="7" fillId="3" borderId="23" xfId="0" applyFont="1" applyFill="1" applyBorder="1" applyAlignment="1">
      <alignment vertical="center" wrapText="1"/>
    </xf>
    <xf numFmtId="0" fontId="7" fillId="3" borderId="24" xfId="0" applyFont="1" applyFill="1" applyBorder="1" applyAlignment="1">
      <alignment vertical="center" wrapText="1"/>
    </xf>
    <xf numFmtId="0" fontId="6" fillId="0" borderId="24" xfId="0" applyFont="1" applyBorder="1" applyAlignment="1">
      <alignment vertical="center" wrapText="1"/>
    </xf>
    <xf numFmtId="0" fontId="6" fillId="0" borderId="25" xfId="0" applyFont="1" applyBorder="1" applyAlignment="1">
      <alignment vertical="center" wrapText="1"/>
    </xf>
    <xf numFmtId="0" fontId="6" fillId="0" borderId="5" xfId="0" applyFont="1" applyBorder="1" applyAlignment="1">
      <alignment horizontal="center"/>
    </xf>
    <xf numFmtId="0" fontId="6" fillId="0" borderId="6" xfId="0" applyFont="1" applyBorder="1" applyAlignment="1">
      <alignment horizontal="center"/>
    </xf>
    <xf numFmtId="0" fontId="6" fillId="0" borderId="5" xfId="0" applyFont="1" applyBorder="1"/>
    <xf numFmtId="0" fontId="6" fillId="0" borderId="26" xfId="0" applyFont="1" applyBorder="1" applyAlignment="1">
      <alignment horizontal="center"/>
    </xf>
    <xf numFmtId="0" fontId="6" fillId="0" borderId="27" xfId="0" applyFont="1" applyBorder="1" applyAlignment="1">
      <alignment horizontal="center"/>
    </xf>
    <xf numFmtId="1" fontId="6" fillId="0" borderId="26" xfId="0" applyNumberFormat="1" applyFont="1" applyBorder="1" applyAlignment="1">
      <alignment horizontal="center" wrapText="1"/>
    </xf>
    <xf numFmtId="0" fontId="0" fillId="0" borderId="28" xfId="0" applyFont="1" applyBorder="1" applyAlignment="1">
      <alignment horizontal="center" wrapText="1"/>
    </xf>
    <xf numFmtId="0" fontId="0" fillId="0" borderId="29" xfId="0" applyFont="1" applyBorder="1" applyAlignment="1">
      <alignment horizontal="center" wrapText="1"/>
    </xf>
    <xf numFmtId="0" fontId="7" fillId="3" borderId="23" xfId="0" applyFont="1" applyFill="1" applyBorder="1" applyAlignment="1">
      <alignment horizontal="left" vertical="top" wrapText="1"/>
    </xf>
    <xf numFmtId="0" fontId="6" fillId="0" borderId="24" xfId="0" applyFont="1" applyBorder="1" applyAlignment="1">
      <alignment horizontal="left" vertical="top" wrapText="1"/>
    </xf>
    <xf numFmtId="0" fontId="6" fillId="0" borderId="25" xfId="0" applyFont="1" applyBorder="1" applyAlignment="1">
      <alignment horizontal="left" vertical="top" wrapText="1"/>
    </xf>
    <xf numFmtId="0" fontId="17" fillId="3" borderId="23" xfId="0" applyFont="1" applyFill="1" applyBorder="1"/>
    <xf numFmtId="0" fontId="18" fillId="0" borderId="24" xfId="0" applyFont="1" applyBorder="1"/>
    <xf numFmtId="0" fontId="18" fillId="0" borderId="25" xfId="0" applyFont="1" applyBorder="1"/>
    <xf numFmtId="0" fontId="9" fillId="5" borderId="37" xfId="0" applyFont="1" applyFill="1" applyBorder="1" applyAlignment="1">
      <alignment horizontal="left" vertical="top" wrapText="1"/>
    </xf>
    <xf numFmtId="0" fontId="8" fillId="0" borderId="38" xfId="0" applyFont="1" applyBorder="1" applyAlignment="1">
      <alignment horizontal="left" vertical="top" wrapText="1"/>
    </xf>
    <xf numFmtId="0" fontId="8" fillId="0" borderId="39" xfId="0" applyFont="1" applyBorder="1" applyAlignment="1">
      <alignment horizontal="left" vertical="top" wrapText="1"/>
    </xf>
    <xf numFmtId="0" fontId="9" fillId="0" borderId="43" xfId="0" applyFont="1" applyBorder="1" applyAlignment="1">
      <alignment horizontal="center" vertical="center" wrapText="1"/>
    </xf>
    <xf numFmtId="0" fontId="9" fillId="0" borderId="48" xfId="0" applyFont="1" applyBorder="1" applyAlignment="1">
      <alignment horizontal="center" vertical="center" wrapText="1"/>
    </xf>
    <xf numFmtId="0" fontId="9" fillId="0" borderId="49" xfId="0" applyFont="1" applyBorder="1" applyAlignment="1">
      <alignment horizontal="center" vertical="center" wrapText="1"/>
    </xf>
    <xf numFmtId="0" fontId="9" fillId="0" borderId="51" xfId="0" applyFont="1" applyBorder="1" applyAlignment="1">
      <alignment horizontal="center" vertical="center" wrapText="1"/>
    </xf>
    <xf numFmtId="0" fontId="9" fillId="0" borderId="58" xfId="0" applyFont="1" applyBorder="1" applyAlignment="1">
      <alignment horizontal="center" vertical="center" wrapText="1"/>
    </xf>
    <xf numFmtId="0" fontId="9" fillId="0" borderId="59" xfId="0" applyFont="1" applyBorder="1" applyAlignment="1">
      <alignment horizontal="center" vertical="center" wrapText="1"/>
    </xf>
    <xf numFmtId="0" fontId="9" fillId="0" borderId="60" xfId="0" applyFont="1" applyBorder="1" applyAlignment="1">
      <alignment horizontal="center" vertical="center" wrapText="1"/>
    </xf>
    <xf numFmtId="0" fontId="9" fillId="0" borderId="61" xfId="0" applyFont="1" applyBorder="1" applyAlignment="1">
      <alignment horizontal="center" vertical="center" wrapText="1"/>
    </xf>
    <xf numFmtId="0" fontId="9" fillId="0" borderId="63" xfId="0" applyFont="1" applyBorder="1" applyAlignment="1">
      <alignment horizontal="center" vertical="center" wrapText="1"/>
    </xf>
    <xf numFmtId="0" fontId="9" fillId="0" borderId="64" xfId="0" applyFont="1" applyBorder="1" applyAlignment="1">
      <alignment horizontal="center" vertical="center" wrapText="1"/>
    </xf>
  </cellXfs>
  <cellStyles count="11">
    <cellStyle name="Normal" xfId="0" builtinId="0"/>
    <cellStyle name="Normal 10" xfId="4" xr:uid="{5423BA6C-11A0-426B-8BA0-B976722FDB61}"/>
    <cellStyle name="Normal 2" xfId="10" xr:uid="{F6A85E16-B5DF-4552-A7DB-BBE811D1186D}"/>
    <cellStyle name="Normal 2 2" xfId="9" xr:uid="{27795E1E-80BB-4BD5-B60A-92A11D30E0AF}"/>
    <cellStyle name="Normal 2 4" xfId="8" xr:uid="{F6C22671-653D-432D-88EB-40B7A55153E5}"/>
    <cellStyle name="Normal 4 2" xfId="6" xr:uid="{DC3D3507-B5BD-4430-859A-2BFDC1DBC7F0}"/>
    <cellStyle name="Normal 6 2" xfId="2" xr:uid="{FB20A87A-5034-4DE2-AB48-4C90AC76239F}"/>
    <cellStyle name="Normal_KeyCentreCalcs" xfId="7" xr:uid="{DDB2B4D8-E76D-4EEF-B86A-A4E0D3E28F20}"/>
    <cellStyle name="Normal_mcrlpsa2sep05data" xfId="3" xr:uid="{EE3C946B-EB02-4616-9CBC-8ADC8B38F38F}"/>
    <cellStyle name="Normal_sepmcr05" xfId="5" xr:uid="{DE6F9ED6-4FAE-4E91-B89C-A2F291B54038}"/>
    <cellStyle name="Percent" xfId="1"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b="1" i="0" u="none" strike="noStrike" baseline="0">
                <a:solidFill>
                  <a:srgbClr val="000000"/>
                </a:solidFill>
                <a:latin typeface="Calibri"/>
                <a:ea typeface="Calibri"/>
                <a:cs typeface="Calibri"/>
              </a:defRPr>
            </a:pPr>
            <a:r>
              <a:rPr lang="en-GB" sz="1200"/>
              <a:t>Stockport Key Centre Inbound Vehicle Counts</a:t>
            </a:r>
          </a:p>
        </c:rich>
      </c:tx>
      <c:overlay val="0"/>
    </c:title>
    <c:autoTitleDeleted val="0"/>
    <c:plotArea>
      <c:layout>
        <c:manualLayout>
          <c:layoutTarget val="inner"/>
          <c:xMode val="edge"/>
          <c:yMode val="edge"/>
          <c:x val="9.8750423413135544E-2"/>
          <c:y val="9.2186729900700176E-2"/>
          <c:w val="0.78311072227082723"/>
          <c:h val="0.79736915992863644"/>
        </c:manualLayout>
      </c:layout>
      <c:barChart>
        <c:barDir val="col"/>
        <c:grouping val="clustered"/>
        <c:varyColors val="0"/>
        <c:ser>
          <c:idx val="0"/>
          <c:order val="0"/>
          <c:tx>
            <c:v>0730-0930</c:v>
          </c:tx>
          <c:spPr>
            <a:solidFill>
              <a:srgbClr val="00B0F0"/>
            </a:solidFill>
            <a:ln w="25400" cap="flat" cmpd="sng" algn="ctr">
              <a:noFill/>
              <a:prstDash val="solid"/>
            </a:ln>
            <a:effectLst/>
          </c:spPr>
          <c:invertIfNegative val="0"/>
          <c:cat>
            <c:numRef>
              <c:f>'Tab 12  KC Traffic Trend'!$B$6:$B$25</c:f>
              <c:numCache>
                <c:formatCode>General</c:formatCode>
                <c:ptCount val="20"/>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 12  KC Traffic Trend'!$I$6:$I$25</c:f>
              <c:numCache>
                <c:formatCode>General</c:formatCode>
                <c:ptCount val="20"/>
                <c:pt idx="0">
                  <c:v>16802</c:v>
                </c:pt>
                <c:pt idx="1">
                  <c:v>17548</c:v>
                </c:pt>
                <c:pt idx="2">
                  <c:v>16928</c:v>
                </c:pt>
                <c:pt idx="3">
                  <c:v>16510</c:v>
                </c:pt>
                <c:pt idx="4">
                  <c:v>15574</c:v>
                </c:pt>
                <c:pt idx="5">
                  <c:v>15594</c:v>
                </c:pt>
                <c:pt idx="6">
                  <c:v>15521</c:v>
                </c:pt>
                <c:pt idx="7">
                  <c:v>15821</c:v>
                </c:pt>
                <c:pt idx="8">
                  <c:v>14258</c:v>
                </c:pt>
                <c:pt idx="9">
                  <c:v>13812</c:v>
                </c:pt>
                <c:pt idx="10" formatCode="0">
                  <c:v>13676.497964300001</c:v>
                </c:pt>
                <c:pt idx="11" formatCode="0">
                  <c:v>13409.690115400001</c:v>
                </c:pt>
                <c:pt idx="12">
                  <c:v>12381</c:v>
                </c:pt>
                <c:pt idx="13">
                  <c:v>13521</c:v>
                </c:pt>
                <c:pt idx="14">
                  <c:v>12667</c:v>
                </c:pt>
                <c:pt idx="15">
                  <c:v>12609</c:v>
                </c:pt>
                <c:pt idx="16">
                  <c:v>12400</c:v>
                </c:pt>
                <c:pt idx="17">
                  <c:v>12961</c:v>
                </c:pt>
                <c:pt idx="18">
                  <c:v>12721</c:v>
                </c:pt>
                <c:pt idx="19">
                  <c:v>9268</c:v>
                </c:pt>
              </c:numCache>
            </c:numRef>
          </c:val>
          <c:extLst>
            <c:ext xmlns:c16="http://schemas.microsoft.com/office/drawing/2014/chart" uri="{C3380CC4-5D6E-409C-BE32-E72D297353CC}">
              <c16:uniqueId val="{00000000-8279-48F7-9603-D5FAFF328C63}"/>
            </c:ext>
          </c:extLst>
        </c:ser>
        <c:ser>
          <c:idx val="1"/>
          <c:order val="1"/>
          <c:tx>
            <c:v>1000-1200</c:v>
          </c:tx>
          <c:spPr>
            <a:solidFill>
              <a:schemeClr val="tx1"/>
            </a:solidFill>
            <a:ln w="25400" cap="flat" cmpd="sng" algn="ctr">
              <a:noFill/>
              <a:prstDash val="solid"/>
            </a:ln>
            <a:effectLst/>
          </c:spPr>
          <c:invertIfNegative val="0"/>
          <c:cat>
            <c:numRef>
              <c:f>'Tab 12  KC Traffic Trend'!$B$6:$B$25</c:f>
              <c:numCache>
                <c:formatCode>General</c:formatCode>
                <c:ptCount val="20"/>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 12  KC Traffic Trend'!$R$6:$R$25</c:f>
              <c:numCache>
                <c:formatCode>General</c:formatCode>
                <c:ptCount val="20"/>
                <c:pt idx="0">
                  <c:v>11736</c:v>
                </c:pt>
                <c:pt idx="1">
                  <c:v>12656</c:v>
                </c:pt>
                <c:pt idx="2">
                  <c:v>11646</c:v>
                </c:pt>
                <c:pt idx="3">
                  <c:v>12148</c:v>
                </c:pt>
                <c:pt idx="4">
                  <c:v>11530</c:v>
                </c:pt>
                <c:pt idx="5">
                  <c:v>11677</c:v>
                </c:pt>
                <c:pt idx="6">
                  <c:v>11603</c:v>
                </c:pt>
                <c:pt idx="7">
                  <c:v>11341</c:v>
                </c:pt>
                <c:pt idx="8">
                  <c:v>10723</c:v>
                </c:pt>
                <c:pt idx="9">
                  <c:v>10528</c:v>
                </c:pt>
                <c:pt idx="10" formatCode="0">
                  <c:v>10859.467925200001</c:v>
                </c:pt>
                <c:pt idx="11" formatCode="0">
                  <c:v>10285.8873324</c:v>
                </c:pt>
                <c:pt idx="12">
                  <c:v>9772</c:v>
                </c:pt>
                <c:pt idx="13">
                  <c:v>10219</c:v>
                </c:pt>
                <c:pt idx="14">
                  <c:v>10173</c:v>
                </c:pt>
                <c:pt idx="15">
                  <c:v>10220</c:v>
                </c:pt>
                <c:pt idx="16">
                  <c:v>9803</c:v>
                </c:pt>
                <c:pt idx="17">
                  <c:v>9270</c:v>
                </c:pt>
                <c:pt idx="18">
                  <c:v>9234</c:v>
                </c:pt>
                <c:pt idx="19">
                  <c:v>8110</c:v>
                </c:pt>
              </c:numCache>
            </c:numRef>
          </c:val>
          <c:extLst>
            <c:ext xmlns:c16="http://schemas.microsoft.com/office/drawing/2014/chart" uri="{C3380CC4-5D6E-409C-BE32-E72D297353CC}">
              <c16:uniqueId val="{00000001-8279-48F7-9603-D5FAFF328C63}"/>
            </c:ext>
          </c:extLst>
        </c:ser>
        <c:ser>
          <c:idx val="2"/>
          <c:order val="2"/>
          <c:tx>
            <c:v>1600-1800</c:v>
          </c:tx>
          <c:spPr>
            <a:solidFill>
              <a:srgbClr val="FFC000"/>
            </a:solidFill>
            <a:ln w="25400" cap="flat" cmpd="sng" algn="ctr">
              <a:noFill/>
              <a:prstDash val="solid"/>
            </a:ln>
            <a:effectLst/>
          </c:spPr>
          <c:invertIfNegative val="0"/>
          <c:cat>
            <c:numRef>
              <c:f>'Tab 12  KC Traffic Trend'!$B$6:$B$25</c:f>
              <c:numCache>
                <c:formatCode>General</c:formatCode>
                <c:ptCount val="20"/>
                <c:pt idx="0">
                  <c:v>1997</c:v>
                </c:pt>
                <c:pt idx="1">
                  <c:v>2000</c:v>
                </c:pt>
                <c:pt idx="2">
                  <c:v>2003</c:v>
                </c:pt>
                <c:pt idx="3">
                  <c:v>2004</c:v>
                </c:pt>
                <c:pt idx="4">
                  <c:v>2005</c:v>
                </c:pt>
                <c:pt idx="5">
                  <c:v>2006</c:v>
                </c:pt>
                <c:pt idx="6">
                  <c:v>2007</c:v>
                </c:pt>
                <c:pt idx="7">
                  <c:v>2008</c:v>
                </c:pt>
                <c:pt idx="8">
                  <c:v>2009</c:v>
                </c:pt>
                <c:pt idx="9">
                  <c:v>2010</c:v>
                </c:pt>
                <c:pt idx="10">
                  <c:v>2011</c:v>
                </c:pt>
                <c:pt idx="11">
                  <c:v>2012</c:v>
                </c:pt>
                <c:pt idx="12">
                  <c:v>2013</c:v>
                </c:pt>
                <c:pt idx="13">
                  <c:v>2014</c:v>
                </c:pt>
                <c:pt idx="14">
                  <c:v>2015</c:v>
                </c:pt>
                <c:pt idx="15">
                  <c:v>2016</c:v>
                </c:pt>
                <c:pt idx="16">
                  <c:v>2017</c:v>
                </c:pt>
                <c:pt idx="17">
                  <c:v>2018</c:v>
                </c:pt>
                <c:pt idx="18">
                  <c:v>2019</c:v>
                </c:pt>
                <c:pt idx="19">
                  <c:v>2020</c:v>
                </c:pt>
              </c:numCache>
            </c:numRef>
          </c:cat>
          <c:val>
            <c:numRef>
              <c:f>'Tab 12  KC Traffic Trend'!$I$27:$I$46</c:f>
              <c:numCache>
                <c:formatCode>General</c:formatCode>
                <c:ptCount val="20"/>
                <c:pt idx="0">
                  <c:v>13651</c:v>
                </c:pt>
                <c:pt idx="1">
                  <c:v>13951</c:v>
                </c:pt>
                <c:pt idx="2">
                  <c:v>13071</c:v>
                </c:pt>
                <c:pt idx="3">
                  <c:v>13902</c:v>
                </c:pt>
                <c:pt idx="4">
                  <c:v>12978</c:v>
                </c:pt>
                <c:pt idx="5">
                  <c:v>13283</c:v>
                </c:pt>
                <c:pt idx="6">
                  <c:v>12230</c:v>
                </c:pt>
                <c:pt idx="7">
                  <c:v>11748</c:v>
                </c:pt>
                <c:pt idx="8">
                  <c:v>11569</c:v>
                </c:pt>
                <c:pt idx="9">
                  <c:v>11752</c:v>
                </c:pt>
                <c:pt idx="10" formatCode="0">
                  <c:v>11076.417820799999</c:v>
                </c:pt>
                <c:pt idx="11" formatCode="0">
                  <c:v>10759.7200484</c:v>
                </c:pt>
                <c:pt idx="12">
                  <c:v>10746</c:v>
                </c:pt>
                <c:pt idx="13">
                  <c:v>11282</c:v>
                </c:pt>
                <c:pt idx="14">
                  <c:v>11335</c:v>
                </c:pt>
                <c:pt idx="15">
                  <c:v>10815</c:v>
                </c:pt>
                <c:pt idx="16">
                  <c:v>10758</c:v>
                </c:pt>
                <c:pt idx="17">
                  <c:v>10331</c:v>
                </c:pt>
                <c:pt idx="18">
                  <c:v>10386</c:v>
                </c:pt>
                <c:pt idx="19">
                  <c:v>8591</c:v>
                </c:pt>
              </c:numCache>
            </c:numRef>
          </c:val>
          <c:extLst>
            <c:ext xmlns:c16="http://schemas.microsoft.com/office/drawing/2014/chart" uri="{C3380CC4-5D6E-409C-BE32-E72D297353CC}">
              <c16:uniqueId val="{00000002-8279-48F7-9603-D5FAFF328C63}"/>
            </c:ext>
          </c:extLst>
        </c:ser>
        <c:dLbls>
          <c:showLegendKey val="0"/>
          <c:showVal val="0"/>
          <c:showCatName val="0"/>
          <c:showSerName val="0"/>
          <c:showPercent val="0"/>
          <c:showBubbleSize val="0"/>
        </c:dLbls>
        <c:gapWidth val="150"/>
        <c:axId val="563489064"/>
        <c:axId val="563485536"/>
      </c:barChart>
      <c:catAx>
        <c:axId val="563489064"/>
        <c:scaling>
          <c:orientation val="minMax"/>
        </c:scaling>
        <c:delete val="0"/>
        <c:axPos val="b"/>
        <c:title>
          <c:tx>
            <c:rich>
              <a:bodyPr/>
              <a:lstStyle/>
              <a:p>
                <a:pPr>
                  <a:defRPr sz="1100" b="1" i="0" u="none" strike="noStrike" baseline="0">
                    <a:solidFill>
                      <a:srgbClr val="000000"/>
                    </a:solidFill>
                    <a:latin typeface="Calibri"/>
                    <a:ea typeface="Calibri"/>
                    <a:cs typeface="Calibri"/>
                  </a:defRPr>
                </a:pPr>
                <a:r>
                  <a:rPr lang="en-GB"/>
                  <a:t>Year</a:t>
                </a:r>
              </a:p>
            </c:rich>
          </c:tx>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5536"/>
        <c:crosses val="autoZero"/>
        <c:auto val="1"/>
        <c:lblAlgn val="ctr"/>
        <c:lblOffset val="100"/>
        <c:tickLblSkip val="2"/>
        <c:noMultiLvlLbl val="0"/>
      </c:catAx>
      <c:valAx>
        <c:axId val="563485536"/>
        <c:scaling>
          <c:orientation val="minMax"/>
        </c:scaling>
        <c:delete val="0"/>
        <c:axPos val="l"/>
        <c:majorGridlines/>
        <c:title>
          <c:tx>
            <c:rich>
              <a:bodyPr/>
              <a:lstStyle/>
              <a:p>
                <a:pPr>
                  <a:defRPr sz="1100" b="1" i="0" u="none" strike="noStrike" baseline="0">
                    <a:solidFill>
                      <a:srgbClr val="000000"/>
                    </a:solidFill>
                    <a:latin typeface="Calibri"/>
                    <a:ea typeface="Calibri"/>
                    <a:cs typeface="Calibri"/>
                  </a:defRPr>
                </a:pPr>
                <a:r>
                  <a:rPr lang="en-GB"/>
                  <a:t>Vehicles</a:t>
                </a:r>
              </a:p>
            </c:rich>
          </c:tx>
          <c:layout>
            <c:manualLayout>
              <c:xMode val="edge"/>
              <c:yMode val="edge"/>
              <c:x val="6.9769955226184959E-3"/>
              <c:y val="0.43983216715079987"/>
            </c:manualLayout>
          </c:layout>
          <c:overlay val="0"/>
        </c:title>
        <c:numFmt formatCode="General" sourceLinked="1"/>
        <c:majorTickMark val="out"/>
        <c:minorTickMark val="none"/>
        <c:tickLblPos val="nextTo"/>
        <c:txPr>
          <a:bodyPr rot="0" vert="horz"/>
          <a:lstStyle/>
          <a:p>
            <a:pPr>
              <a:defRPr sz="1100" b="0" i="0" u="none" strike="noStrike" baseline="0">
                <a:solidFill>
                  <a:srgbClr val="000000"/>
                </a:solidFill>
                <a:latin typeface="Calibri"/>
                <a:ea typeface="Calibri"/>
                <a:cs typeface="Calibri"/>
              </a:defRPr>
            </a:pPr>
            <a:endParaRPr lang="en-US"/>
          </a:p>
        </c:txPr>
        <c:crossAx val="563489064"/>
        <c:crosses val="autoZero"/>
        <c:crossBetween val="between"/>
      </c:valAx>
    </c:plotArea>
    <c:legend>
      <c:legendPos val="r"/>
      <c:layout>
        <c:manualLayout>
          <c:xMode val="edge"/>
          <c:yMode val="edge"/>
          <c:x val="0.89863280978766547"/>
          <c:y val="0.38425243270530757"/>
          <c:w val="7.6375314196836505E-2"/>
          <c:h val="0.28796037185999224"/>
        </c:manualLayout>
      </c:layout>
      <c:overlay val="0"/>
      <c:spPr>
        <a:ln>
          <a:solidFill>
            <a:schemeClr val="dk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4803149606299213" l="0.70866141732283472" r="0.70866141732283472" t="0.74803149606299213" header="0.31496062992125984" footer="0.31496062992125984"/>
    <c:pageSetup paperSize="9" orientation="landscape"/>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07:30-09:30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Car&amp;Non-carTrips '!$B$3:$B$20</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'!$C$3:$C$20</c:f>
              <c:numCache>
                <c:formatCode>0</c:formatCode>
                <c:ptCount val="18"/>
                <c:pt idx="0">
                  <c:v>17365</c:v>
                </c:pt>
                <c:pt idx="1">
                  <c:v>17391</c:v>
                </c:pt>
                <c:pt idx="2">
                  <c:v>16273</c:v>
                </c:pt>
                <c:pt idx="3">
                  <c:v>15776</c:v>
                </c:pt>
                <c:pt idx="4">
                  <c:v>15679</c:v>
                </c:pt>
                <c:pt idx="5">
                  <c:v>15736</c:v>
                </c:pt>
                <c:pt idx="6">
                  <c:v>14620</c:v>
                </c:pt>
                <c:pt idx="7">
                  <c:v>14602</c:v>
                </c:pt>
                <c:pt idx="8">
                  <c:v>14276</c:v>
                </c:pt>
                <c:pt idx="9">
                  <c:v>13905</c:v>
                </c:pt>
                <c:pt idx="10">
                  <c:v>12700</c:v>
                </c:pt>
                <c:pt idx="11">
                  <c:v>13942.206162424489</c:v>
                </c:pt>
                <c:pt idx="12">
                  <c:v>12891.099178205259</c:v>
                </c:pt>
                <c:pt idx="13">
                  <c:v>13039.13632701624</c:v>
                </c:pt>
                <c:pt idx="14">
                  <c:v>12938.672238067731</c:v>
                </c:pt>
                <c:pt idx="15">
                  <c:v>13085.946741876976</c:v>
                </c:pt>
                <c:pt idx="16">
                  <c:v>13274.171075907732</c:v>
                </c:pt>
                <c:pt idx="17">
                  <c:v>9238.4134052212576</c:v>
                </c:pt>
              </c:numCache>
            </c:numRef>
          </c:val>
          <c:extLst>
            <c:ext xmlns:c16="http://schemas.microsoft.com/office/drawing/2014/chart" uri="{C3380CC4-5D6E-409C-BE32-E72D297353CC}">
              <c16:uniqueId val="{00000000-69A4-46D8-B354-D3CAE6433226}"/>
            </c:ext>
          </c:extLst>
        </c:ser>
        <c:ser>
          <c:idx val="1"/>
          <c:order val="1"/>
          <c:tx>
            <c:v>Bus</c:v>
          </c:tx>
          <c:spPr>
            <a:solidFill>
              <a:srgbClr val="FFFF00"/>
            </a:solidFill>
            <a:ln>
              <a:solidFill>
                <a:schemeClr val="tx1"/>
              </a:solidFill>
            </a:ln>
          </c:spPr>
          <c:invertIfNegative val="0"/>
          <c:cat>
            <c:strRef>
              <c:f>'Table 17 KC Car&amp;Non-carTrips '!$B$3:$B$20</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'!$D$3:$D$20</c:f>
              <c:numCache>
                <c:formatCode>0</c:formatCode>
                <c:ptCount val="18"/>
                <c:pt idx="0">
                  <c:v>5914</c:v>
                </c:pt>
                <c:pt idx="1">
                  <c:v>5885</c:v>
                </c:pt>
                <c:pt idx="2">
                  <c:v>7432</c:v>
                </c:pt>
                <c:pt idx="3">
                  <c:v>5130</c:v>
                </c:pt>
                <c:pt idx="4">
                  <c:v>5643</c:v>
                </c:pt>
                <c:pt idx="5">
                  <c:v>5983</c:v>
                </c:pt>
                <c:pt idx="6">
                  <c:v>6845.5358034238025</c:v>
                </c:pt>
                <c:pt idx="7">
                  <c:v>4705.7036178331646</c:v>
                </c:pt>
                <c:pt idx="8">
                  <c:v>4769</c:v>
                </c:pt>
                <c:pt idx="9">
                  <c:v>4376</c:v>
                </c:pt>
                <c:pt idx="10">
                  <c:v>4978</c:v>
                </c:pt>
                <c:pt idx="11">
                  <c:v>4478.7794350748854</c:v>
                </c:pt>
                <c:pt idx="12">
                  <c:v>3974.6185567010311</c:v>
                </c:pt>
                <c:pt idx="13">
                  <c:v>4268.9186813186816</c:v>
                </c:pt>
                <c:pt idx="14">
                  <c:v>4724.5119485276618</c:v>
                </c:pt>
                <c:pt idx="15">
                  <c:v>3828.2330097087379</c:v>
                </c:pt>
                <c:pt idx="16">
                  <c:v>3717.5372168284789</c:v>
                </c:pt>
                <c:pt idx="17">
                  <c:v>1997.7464788732395</c:v>
                </c:pt>
              </c:numCache>
            </c:numRef>
          </c:val>
          <c:extLst>
            <c:ext xmlns:c16="http://schemas.microsoft.com/office/drawing/2014/chart" uri="{C3380CC4-5D6E-409C-BE32-E72D297353CC}">
              <c16:uniqueId val="{00000001-69A4-46D8-B354-D3CAE6433226}"/>
            </c:ext>
          </c:extLst>
        </c:ser>
        <c:ser>
          <c:idx val="4"/>
          <c:order val="2"/>
          <c:tx>
            <c:v>Walk</c:v>
          </c:tx>
          <c:spPr>
            <a:solidFill>
              <a:srgbClr val="FFC000"/>
            </a:solidFill>
            <a:ln>
              <a:solidFill>
                <a:schemeClr val="tx1"/>
              </a:solidFill>
            </a:ln>
          </c:spPr>
          <c:invertIfNegative val="0"/>
          <c:cat>
            <c:strRef>
              <c:f>'Table 17 KC Car&amp;Non-carTrips '!$B$3:$B$20</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'!$G$3:$G$20</c:f>
              <c:numCache>
                <c:formatCode>General</c:formatCode>
                <c:ptCount val="18"/>
                <c:pt idx="0">
                  <c:v>1996</c:v>
                </c:pt>
                <c:pt idx="1">
                  <c:v>1771</c:v>
                </c:pt>
                <c:pt idx="2">
                  <c:v>2140</c:v>
                </c:pt>
                <c:pt idx="3">
                  <c:v>2196</c:v>
                </c:pt>
                <c:pt idx="4" formatCode="0">
                  <c:v>2258</c:v>
                </c:pt>
                <c:pt idx="5" formatCode="0">
                  <c:v>2575</c:v>
                </c:pt>
                <c:pt idx="6">
                  <c:v>2601</c:v>
                </c:pt>
                <c:pt idx="7" formatCode="0">
                  <c:v>2500.7601572564904</c:v>
                </c:pt>
                <c:pt idx="8">
                  <c:v>2365</c:v>
                </c:pt>
                <c:pt idx="9">
                  <c:v>2415</c:v>
                </c:pt>
                <c:pt idx="10">
                  <c:v>2470</c:v>
                </c:pt>
                <c:pt idx="11">
                  <c:v>2299</c:v>
                </c:pt>
                <c:pt idx="12">
                  <c:v>2225</c:v>
                </c:pt>
                <c:pt idx="13">
                  <c:v>2417</c:v>
                </c:pt>
                <c:pt idx="14">
                  <c:v>2419</c:v>
                </c:pt>
                <c:pt idx="15">
                  <c:v>2578</c:v>
                </c:pt>
                <c:pt idx="16">
                  <c:v>2393</c:v>
                </c:pt>
                <c:pt idx="17">
                  <c:v>1413</c:v>
                </c:pt>
              </c:numCache>
            </c:numRef>
          </c:val>
          <c:extLst>
            <c:ext xmlns:c16="http://schemas.microsoft.com/office/drawing/2014/chart" uri="{C3380CC4-5D6E-409C-BE32-E72D297353CC}">
              <c16:uniqueId val="{00000002-69A4-46D8-B354-D3CAE6433226}"/>
            </c:ext>
          </c:extLst>
        </c:ser>
        <c:ser>
          <c:idx val="2"/>
          <c:order val="3"/>
          <c:tx>
            <c:v>Rail</c:v>
          </c:tx>
          <c:spPr>
            <a:solidFill>
              <a:schemeClr val="bg1">
                <a:lumMod val="75000"/>
              </a:schemeClr>
            </a:solidFill>
            <a:ln>
              <a:solidFill>
                <a:schemeClr val="tx1"/>
              </a:solidFill>
            </a:ln>
          </c:spPr>
          <c:invertIfNegative val="0"/>
          <c:cat>
            <c:strRef>
              <c:f>'Table 17 KC Car&amp;Non-carTrips '!$B$3:$B$20</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'!$E$3:$E$20</c:f>
              <c:numCache>
                <c:formatCode>General</c:formatCode>
                <c:ptCount val="18"/>
                <c:pt idx="0">
                  <c:v>613</c:v>
                </c:pt>
                <c:pt idx="1">
                  <c:v>747</c:v>
                </c:pt>
                <c:pt idx="2">
                  <c:v>1030</c:v>
                </c:pt>
                <c:pt idx="3">
                  <c:v>1107</c:v>
                </c:pt>
                <c:pt idx="4">
                  <c:v>1210</c:v>
                </c:pt>
                <c:pt idx="5" formatCode="0">
                  <c:v>1203</c:v>
                </c:pt>
                <c:pt idx="6">
                  <c:v>961</c:v>
                </c:pt>
                <c:pt idx="7">
                  <c:v>1262</c:v>
                </c:pt>
                <c:pt idx="8">
                  <c:v>1162</c:v>
                </c:pt>
                <c:pt idx="9">
                  <c:v>1378</c:v>
                </c:pt>
                <c:pt idx="10">
                  <c:v>1343</c:v>
                </c:pt>
                <c:pt idx="11">
                  <c:v>1303</c:v>
                </c:pt>
                <c:pt idx="12">
                  <c:v>1284</c:v>
                </c:pt>
                <c:pt idx="13">
                  <c:v>1478</c:v>
                </c:pt>
                <c:pt idx="14">
                  <c:v>1510</c:v>
                </c:pt>
                <c:pt idx="15">
                  <c:v>1418</c:v>
                </c:pt>
                <c:pt idx="16">
                  <c:v>1672</c:v>
                </c:pt>
                <c:pt idx="17">
                  <c:v>397</c:v>
                </c:pt>
              </c:numCache>
            </c:numRef>
          </c:val>
          <c:extLst>
            <c:ext xmlns:c16="http://schemas.microsoft.com/office/drawing/2014/chart" uri="{C3380CC4-5D6E-409C-BE32-E72D297353CC}">
              <c16:uniqueId val="{00000003-69A4-46D8-B354-D3CAE6433226}"/>
            </c:ext>
          </c:extLst>
        </c:ser>
        <c:ser>
          <c:idx val="3"/>
          <c:order val="4"/>
          <c:tx>
            <c:v>Cycle</c:v>
          </c:tx>
          <c:spPr>
            <a:solidFill>
              <a:schemeClr val="tx1"/>
            </a:solidFill>
            <a:ln>
              <a:solidFill>
                <a:schemeClr val="tx1"/>
              </a:solidFill>
            </a:ln>
          </c:spPr>
          <c:invertIfNegative val="0"/>
          <c:cat>
            <c:strRef>
              <c:f>'Table 17 KC Car&amp;Non-carTrips '!$B$3:$B$20</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'!$F$3:$F$20</c:f>
              <c:numCache>
                <c:formatCode>0</c:formatCode>
                <c:ptCount val="18"/>
                <c:pt idx="0">
                  <c:v>136</c:v>
                </c:pt>
                <c:pt idx="1">
                  <c:v>133</c:v>
                </c:pt>
                <c:pt idx="2">
                  <c:v>198</c:v>
                </c:pt>
                <c:pt idx="3">
                  <c:v>157</c:v>
                </c:pt>
                <c:pt idx="4">
                  <c:v>228</c:v>
                </c:pt>
                <c:pt idx="5">
                  <c:v>245</c:v>
                </c:pt>
                <c:pt idx="6">
                  <c:v>251</c:v>
                </c:pt>
                <c:pt idx="7">
                  <c:v>269.11366255323446</c:v>
                </c:pt>
                <c:pt idx="8">
                  <c:v>265</c:v>
                </c:pt>
                <c:pt idx="9">
                  <c:v>268</c:v>
                </c:pt>
                <c:pt idx="10">
                  <c:v>331</c:v>
                </c:pt>
                <c:pt idx="11">
                  <c:v>330</c:v>
                </c:pt>
                <c:pt idx="12">
                  <c:v>288</c:v>
                </c:pt>
                <c:pt idx="13">
                  <c:v>310</c:v>
                </c:pt>
                <c:pt idx="14">
                  <c:v>345</c:v>
                </c:pt>
                <c:pt idx="15">
                  <c:v>396</c:v>
                </c:pt>
                <c:pt idx="16">
                  <c:v>307</c:v>
                </c:pt>
                <c:pt idx="17">
                  <c:v>205</c:v>
                </c:pt>
              </c:numCache>
            </c:numRef>
          </c:val>
          <c:extLst>
            <c:ext xmlns:c16="http://schemas.microsoft.com/office/drawing/2014/chart" uri="{C3380CC4-5D6E-409C-BE32-E72D297353CC}">
              <c16:uniqueId val="{00000004-69A4-46D8-B354-D3CAE6433226}"/>
            </c:ext>
          </c:extLst>
        </c:ser>
        <c:dLbls>
          <c:showLegendKey val="0"/>
          <c:showVal val="0"/>
          <c:showCatName val="0"/>
          <c:showSerName val="0"/>
          <c:showPercent val="0"/>
          <c:showBubbleSize val="0"/>
        </c:dLbls>
        <c:gapWidth val="150"/>
        <c:axId val="498285040"/>
        <c:axId val="498290920"/>
      </c:barChart>
      <c:catAx>
        <c:axId val="498285040"/>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90920"/>
        <c:crosses val="autoZero"/>
        <c:auto val="1"/>
        <c:lblAlgn val="ctr"/>
        <c:lblOffset val="100"/>
        <c:noMultiLvlLbl val="0"/>
      </c:catAx>
      <c:valAx>
        <c:axId val="498290920"/>
        <c:scaling>
          <c:orientation val="minMax"/>
          <c:max val="1800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Trips</a:t>
                </a:r>
              </a:p>
            </c:rich>
          </c:tx>
          <c:layout>
            <c:manualLayout>
              <c:xMode val="edge"/>
              <c:yMode val="edge"/>
              <c:x val="1.5848447314872158E-2"/>
              <c:y val="0.43939671144048176"/>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5040"/>
        <c:crosses val="autoZero"/>
        <c:crossBetween val="between"/>
      </c:valAx>
    </c:plotArea>
    <c:legend>
      <c:legendPos val="r"/>
      <c:layout>
        <c:manualLayout>
          <c:xMode val="edge"/>
          <c:yMode val="edge"/>
          <c:x val="0.91573092689256541"/>
          <c:y val="0.41372182337501928"/>
          <c:w val="6.7415730337078705E-2"/>
          <c:h val="0.24948046935309554"/>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10:00-12:00</a:t>
            </a:r>
          </a:p>
        </c:rich>
      </c:tx>
      <c:overlay val="0"/>
    </c:title>
    <c:autoTitleDeleted val="0"/>
    <c:plotArea>
      <c:layout/>
      <c:barChart>
        <c:barDir val="col"/>
        <c:grouping val="clustered"/>
        <c:varyColors val="0"/>
        <c:ser>
          <c:idx val="0"/>
          <c:order val="0"/>
          <c:tx>
            <c:v>Car</c:v>
          </c:tx>
          <c:spPr>
            <a:solidFill>
              <a:srgbClr val="00B0F0"/>
            </a:solidFill>
            <a:ln>
              <a:solidFill>
                <a:schemeClr val="tx1"/>
              </a:solidFill>
            </a:ln>
          </c:spPr>
          <c:invertIfNegative val="0"/>
          <c:cat>
            <c:strRef>
              <c:f>'Table 17 KC Car&amp;Non-carTrips '!$B$22:$B$39</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'!$C$22:$C$39</c:f>
              <c:numCache>
                <c:formatCode>0</c:formatCode>
                <c:ptCount val="18"/>
                <c:pt idx="0">
                  <c:v>12494</c:v>
                </c:pt>
                <c:pt idx="1">
                  <c:v>13033</c:v>
                </c:pt>
                <c:pt idx="2">
                  <c:v>12414</c:v>
                </c:pt>
                <c:pt idx="3">
                  <c:v>11925</c:v>
                </c:pt>
                <c:pt idx="4">
                  <c:v>12554</c:v>
                </c:pt>
                <c:pt idx="5">
                  <c:v>11931</c:v>
                </c:pt>
                <c:pt idx="6">
                  <c:v>11812</c:v>
                </c:pt>
                <c:pt idx="7">
                  <c:v>11609</c:v>
                </c:pt>
                <c:pt idx="8">
                  <c:v>12184</c:v>
                </c:pt>
                <c:pt idx="9">
                  <c:v>11406</c:v>
                </c:pt>
                <c:pt idx="10">
                  <c:v>10830</c:v>
                </c:pt>
                <c:pt idx="11">
                  <c:v>11207.974169230018</c:v>
                </c:pt>
                <c:pt idx="12">
                  <c:v>11222.19135036403</c:v>
                </c:pt>
                <c:pt idx="13">
                  <c:v>10990.091837656613</c:v>
                </c:pt>
                <c:pt idx="14">
                  <c:v>11178.285218540355</c:v>
                </c:pt>
                <c:pt idx="15">
                  <c:v>10248.23007047166</c:v>
                </c:pt>
                <c:pt idx="16">
                  <c:v>10252.811529299688</c:v>
                </c:pt>
                <c:pt idx="17">
                  <c:v>8656.5022383987762</c:v>
                </c:pt>
              </c:numCache>
            </c:numRef>
          </c:val>
          <c:extLst>
            <c:ext xmlns:c16="http://schemas.microsoft.com/office/drawing/2014/chart" uri="{C3380CC4-5D6E-409C-BE32-E72D297353CC}">
              <c16:uniqueId val="{00000000-CF68-472A-8688-6852B977020A}"/>
            </c:ext>
          </c:extLst>
        </c:ser>
        <c:ser>
          <c:idx val="1"/>
          <c:order val="1"/>
          <c:tx>
            <c:v>Bus</c:v>
          </c:tx>
          <c:spPr>
            <a:solidFill>
              <a:srgbClr val="FFFF00"/>
            </a:solidFill>
            <a:ln>
              <a:solidFill>
                <a:schemeClr val="tx1"/>
              </a:solidFill>
            </a:ln>
          </c:spPr>
          <c:invertIfNegative val="0"/>
          <c:cat>
            <c:strRef>
              <c:f>'Table 17 KC Car&amp;Non-carTrips '!$B$22:$B$39</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'!$D$22:$D$39</c:f>
              <c:numCache>
                <c:formatCode>0</c:formatCode>
                <c:ptCount val="18"/>
                <c:pt idx="0">
                  <c:v>5904</c:v>
                </c:pt>
                <c:pt idx="1">
                  <c:v>5024</c:v>
                </c:pt>
                <c:pt idx="2">
                  <c:v>5368</c:v>
                </c:pt>
                <c:pt idx="3">
                  <c:v>5020</c:v>
                </c:pt>
                <c:pt idx="4">
                  <c:v>6572</c:v>
                </c:pt>
                <c:pt idx="5">
                  <c:v>5398</c:v>
                </c:pt>
                <c:pt idx="6">
                  <c:v>4651.2202589583585</c:v>
                </c:pt>
                <c:pt idx="7">
                  <c:v>4291.9435215946851</c:v>
                </c:pt>
                <c:pt idx="8">
                  <c:v>4210</c:v>
                </c:pt>
                <c:pt idx="9">
                  <c:v>3840</c:v>
                </c:pt>
                <c:pt idx="10">
                  <c:v>4176</c:v>
                </c:pt>
                <c:pt idx="11">
                  <c:v>4121.7329876006343</c:v>
                </c:pt>
                <c:pt idx="12">
                  <c:v>3282.8460045292786</c:v>
                </c:pt>
                <c:pt idx="13">
                  <c:v>3649.8763636363642</c:v>
                </c:pt>
                <c:pt idx="14">
                  <c:v>3683.3798757047357</c:v>
                </c:pt>
                <c:pt idx="15">
                  <c:v>3103.2919708029199</c:v>
                </c:pt>
                <c:pt idx="16">
                  <c:v>3378.3673469387759</c:v>
                </c:pt>
                <c:pt idx="17">
                  <c:v>1431.1733333333334</c:v>
                </c:pt>
              </c:numCache>
            </c:numRef>
          </c:val>
          <c:extLst>
            <c:ext xmlns:c16="http://schemas.microsoft.com/office/drawing/2014/chart" uri="{C3380CC4-5D6E-409C-BE32-E72D297353CC}">
              <c16:uniqueId val="{00000001-CF68-472A-8688-6852B977020A}"/>
            </c:ext>
          </c:extLst>
        </c:ser>
        <c:ser>
          <c:idx val="4"/>
          <c:order val="2"/>
          <c:tx>
            <c:v>Walk</c:v>
          </c:tx>
          <c:spPr>
            <a:solidFill>
              <a:srgbClr val="FFC000"/>
            </a:solidFill>
            <a:ln>
              <a:solidFill>
                <a:schemeClr val="tx1"/>
              </a:solidFill>
            </a:ln>
          </c:spPr>
          <c:invertIfNegative val="0"/>
          <c:cat>
            <c:strRef>
              <c:f>'Table 17 KC Car&amp;Non-carTrips '!$B$22:$B$39</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'!$G$22:$G$39</c:f>
              <c:numCache>
                <c:formatCode>General</c:formatCode>
                <c:ptCount val="18"/>
                <c:pt idx="0">
                  <c:v>1507</c:v>
                </c:pt>
                <c:pt idx="1">
                  <c:v>1343</c:v>
                </c:pt>
                <c:pt idx="2">
                  <c:v>1782</c:v>
                </c:pt>
                <c:pt idx="3">
                  <c:v>1589</c:v>
                </c:pt>
                <c:pt idx="4" formatCode="0">
                  <c:v>1314</c:v>
                </c:pt>
                <c:pt idx="5" formatCode="0">
                  <c:v>1489</c:v>
                </c:pt>
                <c:pt idx="6">
                  <c:v>1673</c:v>
                </c:pt>
                <c:pt idx="7" formatCode="0">
                  <c:v>1491.5738797832205</c:v>
                </c:pt>
                <c:pt idx="8">
                  <c:v>1265</c:v>
                </c:pt>
                <c:pt idx="9">
                  <c:v>1506</c:v>
                </c:pt>
                <c:pt idx="10">
                  <c:v>1618</c:v>
                </c:pt>
                <c:pt idx="11">
                  <c:v>1534</c:v>
                </c:pt>
                <c:pt idx="12">
                  <c:v>1647</c:v>
                </c:pt>
                <c:pt idx="13">
                  <c:v>1591</c:v>
                </c:pt>
                <c:pt idx="14">
                  <c:v>1579</c:v>
                </c:pt>
                <c:pt idx="15">
                  <c:v>1454</c:v>
                </c:pt>
                <c:pt idx="16">
                  <c:v>1478</c:v>
                </c:pt>
                <c:pt idx="17">
                  <c:v>1332</c:v>
                </c:pt>
              </c:numCache>
            </c:numRef>
          </c:val>
          <c:extLst>
            <c:ext xmlns:c16="http://schemas.microsoft.com/office/drawing/2014/chart" uri="{C3380CC4-5D6E-409C-BE32-E72D297353CC}">
              <c16:uniqueId val="{00000002-CF68-472A-8688-6852B977020A}"/>
            </c:ext>
          </c:extLst>
        </c:ser>
        <c:ser>
          <c:idx val="2"/>
          <c:order val="3"/>
          <c:tx>
            <c:v>Rail</c:v>
          </c:tx>
          <c:spPr>
            <a:solidFill>
              <a:schemeClr val="bg1">
                <a:lumMod val="75000"/>
              </a:schemeClr>
            </a:solidFill>
            <a:ln>
              <a:solidFill>
                <a:schemeClr val="tx1"/>
              </a:solidFill>
            </a:ln>
          </c:spPr>
          <c:invertIfNegative val="0"/>
          <c:cat>
            <c:strRef>
              <c:f>'Table 17 KC Car&amp;Non-carTrips '!$B$22:$B$39</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'!$E$22:$E$39</c:f>
              <c:numCache>
                <c:formatCode>General</c:formatCode>
                <c:ptCount val="18"/>
                <c:pt idx="0">
                  <c:v>357</c:v>
                </c:pt>
                <c:pt idx="1">
                  <c:v>356</c:v>
                </c:pt>
                <c:pt idx="2">
                  <c:v>535</c:v>
                </c:pt>
                <c:pt idx="3">
                  <c:v>594</c:v>
                </c:pt>
                <c:pt idx="4">
                  <c:v>459</c:v>
                </c:pt>
                <c:pt idx="5" formatCode="0">
                  <c:v>606</c:v>
                </c:pt>
                <c:pt idx="6">
                  <c:v>461</c:v>
                </c:pt>
                <c:pt idx="7">
                  <c:v>541</c:v>
                </c:pt>
                <c:pt idx="8">
                  <c:v>443</c:v>
                </c:pt>
                <c:pt idx="9">
                  <c:v>722</c:v>
                </c:pt>
                <c:pt idx="10">
                  <c:v>704</c:v>
                </c:pt>
                <c:pt idx="11">
                  <c:v>686</c:v>
                </c:pt>
                <c:pt idx="12">
                  <c:v>614</c:v>
                </c:pt>
                <c:pt idx="13">
                  <c:v>635</c:v>
                </c:pt>
                <c:pt idx="14">
                  <c:v>757</c:v>
                </c:pt>
                <c:pt idx="15">
                  <c:v>792</c:v>
                </c:pt>
                <c:pt idx="16">
                  <c:v>668</c:v>
                </c:pt>
                <c:pt idx="17">
                  <c:v>233</c:v>
                </c:pt>
              </c:numCache>
            </c:numRef>
          </c:val>
          <c:extLst>
            <c:ext xmlns:c16="http://schemas.microsoft.com/office/drawing/2014/chart" uri="{C3380CC4-5D6E-409C-BE32-E72D297353CC}">
              <c16:uniqueId val="{00000003-CF68-472A-8688-6852B977020A}"/>
            </c:ext>
          </c:extLst>
        </c:ser>
        <c:ser>
          <c:idx val="3"/>
          <c:order val="4"/>
          <c:tx>
            <c:v>Cycle</c:v>
          </c:tx>
          <c:spPr>
            <a:solidFill>
              <a:schemeClr val="tx1"/>
            </a:solidFill>
            <a:ln>
              <a:solidFill>
                <a:schemeClr val="tx1"/>
              </a:solidFill>
            </a:ln>
          </c:spPr>
          <c:invertIfNegative val="0"/>
          <c:cat>
            <c:strRef>
              <c:f>'Table 17 KC Car&amp;Non-carTrips '!$B$22:$B$39</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'!$F$22:$F$39</c:f>
              <c:numCache>
                <c:formatCode>0</c:formatCode>
                <c:ptCount val="18"/>
                <c:pt idx="0">
                  <c:v>38</c:v>
                </c:pt>
                <c:pt idx="1">
                  <c:v>41</c:v>
                </c:pt>
                <c:pt idx="2">
                  <c:v>77</c:v>
                </c:pt>
                <c:pt idx="3">
                  <c:v>45</c:v>
                </c:pt>
                <c:pt idx="4">
                  <c:v>82</c:v>
                </c:pt>
                <c:pt idx="5">
                  <c:v>83</c:v>
                </c:pt>
                <c:pt idx="6">
                  <c:v>70</c:v>
                </c:pt>
                <c:pt idx="7">
                  <c:v>71.258221448880789</c:v>
                </c:pt>
                <c:pt idx="8">
                  <c:v>62</c:v>
                </c:pt>
                <c:pt idx="9">
                  <c:v>86</c:v>
                </c:pt>
                <c:pt idx="10">
                  <c:v>106</c:v>
                </c:pt>
                <c:pt idx="11">
                  <c:v>108</c:v>
                </c:pt>
                <c:pt idx="12">
                  <c:v>92</c:v>
                </c:pt>
                <c:pt idx="13">
                  <c:v>102</c:v>
                </c:pt>
                <c:pt idx="14">
                  <c:v>79</c:v>
                </c:pt>
                <c:pt idx="15">
                  <c:v>96</c:v>
                </c:pt>
                <c:pt idx="16">
                  <c:v>60</c:v>
                </c:pt>
                <c:pt idx="17">
                  <c:v>94</c:v>
                </c:pt>
              </c:numCache>
            </c:numRef>
          </c:val>
          <c:extLst>
            <c:ext xmlns:c16="http://schemas.microsoft.com/office/drawing/2014/chart" uri="{C3380CC4-5D6E-409C-BE32-E72D297353CC}">
              <c16:uniqueId val="{00000004-CF68-472A-8688-6852B977020A}"/>
            </c:ext>
          </c:extLst>
        </c:ser>
        <c:dLbls>
          <c:showLegendKey val="0"/>
          <c:showVal val="0"/>
          <c:showCatName val="0"/>
          <c:showSerName val="0"/>
          <c:showPercent val="0"/>
          <c:showBubbleSize val="0"/>
        </c:dLbls>
        <c:gapWidth val="150"/>
        <c:axId val="498287784"/>
        <c:axId val="498292488"/>
      </c:barChart>
      <c:catAx>
        <c:axId val="498287784"/>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92488"/>
        <c:crosses val="autoZero"/>
        <c:auto val="1"/>
        <c:lblAlgn val="ctr"/>
        <c:lblOffset val="100"/>
        <c:noMultiLvlLbl val="0"/>
      </c:catAx>
      <c:valAx>
        <c:axId val="498292488"/>
        <c:scaling>
          <c:orientation val="minMax"/>
          <c:max val="18000"/>
        </c:scaling>
        <c:delete val="0"/>
        <c:axPos val="l"/>
        <c:majorGridlines/>
        <c:title>
          <c:tx>
            <c:rich>
              <a:bodyPr/>
              <a:lstStyle/>
              <a:p>
                <a:pPr>
                  <a:defRPr sz="800" b="1" i="0" baseline="0"/>
                </a:pPr>
                <a:r>
                  <a:rPr lang="en-GB" sz="800" b="1" i="0" baseline="0"/>
                  <a:t>Trips</a:t>
                </a:r>
              </a:p>
            </c:rich>
          </c:tx>
          <c:layout>
            <c:manualLayout>
              <c:xMode val="edge"/>
              <c:yMode val="edge"/>
              <c:x val="1.4989293361884369E-2"/>
              <c:y val="0.438631559032319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7784"/>
        <c:crosses val="autoZero"/>
        <c:crossBetween val="between"/>
      </c:valAx>
    </c:plotArea>
    <c:legend>
      <c:legendPos val="r"/>
      <c:layout>
        <c:manualLayout>
          <c:xMode val="edge"/>
          <c:yMode val="edge"/>
          <c:x val="0.91342112538962927"/>
          <c:y val="0.41483008010772199"/>
          <c:w val="7.3593225089288117E-2"/>
          <c:h val="0.23647315628632587"/>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1" i="0" u="none" strike="noStrike" baseline="0">
                <a:solidFill>
                  <a:srgbClr val="000000"/>
                </a:solidFill>
                <a:latin typeface="Calibri"/>
                <a:ea typeface="Calibri"/>
                <a:cs typeface="Calibri"/>
              </a:defRPr>
            </a:pPr>
            <a:r>
              <a:rPr lang="en-GB" sz="1000"/>
              <a:t>Car and Non-Car Trips into Stockport Key Centre 16:00-18:00</a:t>
            </a:r>
          </a:p>
        </c:rich>
      </c:tx>
      <c:overlay val="0"/>
    </c:title>
    <c:autoTitleDeleted val="0"/>
    <c:plotArea>
      <c:layout/>
      <c:barChart>
        <c:barDir val="col"/>
        <c:grouping val="clustered"/>
        <c:varyColors val="0"/>
        <c:ser>
          <c:idx val="0"/>
          <c:order val="0"/>
          <c:tx>
            <c:v>Car</c:v>
          </c:tx>
          <c:spPr>
            <a:solidFill>
              <a:srgbClr val="00B0F0"/>
            </a:solidFill>
            <a:ln w="9525">
              <a:solidFill>
                <a:schemeClr val="tx1"/>
              </a:solidFill>
            </a:ln>
          </c:spPr>
          <c:invertIfNegative val="0"/>
          <c:cat>
            <c:strRef>
              <c:f>'Table 17 KC Car&amp;Non-carTrips '!$B$41:$B$58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'!$C$41:$C$58</c:f>
              <c:numCache>
                <c:formatCode>0</c:formatCode>
                <c:ptCount val="18"/>
                <c:pt idx="0">
                  <c:v>14780</c:v>
                </c:pt>
                <c:pt idx="1">
                  <c:v>15150</c:v>
                </c:pt>
                <c:pt idx="2">
                  <c:v>14923</c:v>
                </c:pt>
                <c:pt idx="3">
                  <c:v>13978</c:v>
                </c:pt>
                <c:pt idx="4">
                  <c:v>13678</c:v>
                </c:pt>
                <c:pt idx="5">
                  <c:v>12881</c:v>
                </c:pt>
                <c:pt idx="6">
                  <c:v>13189</c:v>
                </c:pt>
                <c:pt idx="7">
                  <c:v>13730</c:v>
                </c:pt>
                <c:pt idx="8">
                  <c:v>13168</c:v>
                </c:pt>
                <c:pt idx="9">
                  <c:v>12316</c:v>
                </c:pt>
                <c:pt idx="10">
                  <c:v>12783</c:v>
                </c:pt>
                <c:pt idx="11">
                  <c:v>12802.702053064306</c:v>
                </c:pt>
                <c:pt idx="12">
                  <c:v>12998.879574443103</c:v>
                </c:pt>
                <c:pt idx="13">
                  <c:v>12359.629206517948</c:v>
                </c:pt>
                <c:pt idx="14">
                  <c:v>11866.625674764529</c:v>
                </c:pt>
                <c:pt idx="15">
                  <c:v>11727.725656540062</c:v>
                </c:pt>
                <c:pt idx="16">
                  <c:v>12173.62477571053</c:v>
                </c:pt>
                <c:pt idx="17">
                  <c:v>9473.3672115481295</c:v>
                </c:pt>
              </c:numCache>
            </c:numRef>
          </c:val>
          <c:extLst>
            <c:ext xmlns:c16="http://schemas.microsoft.com/office/drawing/2014/chart" uri="{C3380CC4-5D6E-409C-BE32-E72D297353CC}">
              <c16:uniqueId val="{00000000-4A19-4AAE-B80E-689B71F56B88}"/>
            </c:ext>
          </c:extLst>
        </c:ser>
        <c:ser>
          <c:idx val="1"/>
          <c:order val="1"/>
          <c:tx>
            <c:v>Bus</c:v>
          </c:tx>
          <c:spPr>
            <a:solidFill>
              <a:srgbClr val="FFFF00"/>
            </a:solidFill>
            <a:ln>
              <a:solidFill>
                <a:schemeClr val="tx1"/>
              </a:solidFill>
            </a:ln>
          </c:spPr>
          <c:invertIfNegative val="0"/>
          <c:cat>
            <c:strRef>
              <c:f>'Table 17 KC Car&amp;Non-carTrips '!$B$41:$B$58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'!$D$41:$D$58</c:f>
              <c:numCache>
                <c:formatCode>0</c:formatCode>
                <c:ptCount val="18"/>
                <c:pt idx="0">
                  <c:v>4540</c:v>
                </c:pt>
                <c:pt idx="1">
                  <c:v>3953</c:v>
                </c:pt>
                <c:pt idx="2">
                  <c:v>3556</c:v>
                </c:pt>
                <c:pt idx="3">
                  <c:v>3360</c:v>
                </c:pt>
                <c:pt idx="4">
                  <c:v>3542</c:v>
                </c:pt>
                <c:pt idx="5">
                  <c:v>4042</c:v>
                </c:pt>
                <c:pt idx="6">
                  <c:v>4022.887578214275</c:v>
                </c:pt>
                <c:pt idx="7">
                  <c:v>3367.0645161290322</c:v>
                </c:pt>
                <c:pt idx="8">
                  <c:v>3622</c:v>
                </c:pt>
                <c:pt idx="9">
                  <c:v>3056</c:v>
                </c:pt>
                <c:pt idx="10">
                  <c:v>3414</c:v>
                </c:pt>
                <c:pt idx="11">
                  <c:v>3230.1717230332351</c:v>
                </c:pt>
                <c:pt idx="12">
                  <c:v>2977.8947368421054</c:v>
                </c:pt>
                <c:pt idx="13">
                  <c:v>3158.7999999999997</c:v>
                </c:pt>
                <c:pt idx="14">
                  <c:v>3207.6002560208735</c:v>
                </c:pt>
                <c:pt idx="15">
                  <c:v>2544.2461538461544</c:v>
                </c:pt>
                <c:pt idx="16">
                  <c:v>3092.8401486988846</c:v>
                </c:pt>
                <c:pt idx="17">
                  <c:v>1501.204918032787</c:v>
                </c:pt>
              </c:numCache>
            </c:numRef>
          </c:val>
          <c:extLst>
            <c:ext xmlns:c16="http://schemas.microsoft.com/office/drawing/2014/chart" uri="{C3380CC4-5D6E-409C-BE32-E72D297353CC}">
              <c16:uniqueId val="{00000001-4A19-4AAE-B80E-689B71F56B88}"/>
            </c:ext>
          </c:extLst>
        </c:ser>
        <c:ser>
          <c:idx val="4"/>
          <c:order val="2"/>
          <c:tx>
            <c:v>Walk</c:v>
          </c:tx>
          <c:spPr>
            <a:solidFill>
              <a:srgbClr val="FFC000"/>
            </a:solidFill>
            <a:ln>
              <a:solidFill>
                <a:schemeClr val="tx1"/>
              </a:solidFill>
            </a:ln>
          </c:spPr>
          <c:invertIfNegative val="0"/>
          <c:cat>
            <c:strRef>
              <c:f>'Table 17 KC Car&amp;Non-carTrips '!$B$41:$B$58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'!$G$41:$G$58</c:f>
              <c:numCache>
                <c:formatCode>General</c:formatCode>
                <c:ptCount val="18"/>
                <c:pt idx="0">
                  <c:v>1657</c:v>
                </c:pt>
                <c:pt idx="1">
                  <c:v>1392</c:v>
                </c:pt>
                <c:pt idx="2">
                  <c:v>1264</c:v>
                </c:pt>
                <c:pt idx="3">
                  <c:v>1389</c:v>
                </c:pt>
                <c:pt idx="4">
                  <c:v>1590</c:v>
                </c:pt>
                <c:pt idx="5" formatCode="0">
                  <c:v>1484</c:v>
                </c:pt>
                <c:pt idx="6" formatCode="0">
                  <c:v>1387</c:v>
                </c:pt>
                <c:pt idx="7" formatCode="0">
                  <c:v>1493.2239772667403</c:v>
                </c:pt>
                <c:pt idx="8">
                  <c:v>1291</c:v>
                </c:pt>
                <c:pt idx="9">
                  <c:v>1530</c:v>
                </c:pt>
                <c:pt idx="10">
                  <c:v>1569</c:v>
                </c:pt>
                <c:pt idx="11">
                  <c:v>1315</c:v>
                </c:pt>
                <c:pt idx="12">
                  <c:v>1634</c:v>
                </c:pt>
                <c:pt idx="13">
                  <c:v>1781</c:v>
                </c:pt>
                <c:pt idx="14">
                  <c:v>1643</c:v>
                </c:pt>
                <c:pt idx="15">
                  <c:v>1417</c:v>
                </c:pt>
                <c:pt idx="16">
                  <c:v>1365</c:v>
                </c:pt>
                <c:pt idx="17">
                  <c:v>1145</c:v>
                </c:pt>
              </c:numCache>
            </c:numRef>
          </c:val>
          <c:extLst>
            <c:ext xmlns:c16="http://schemas.microsoft.com/office/drawing/2014/chart" uri="{C3380CC4-5D6E-409C-BE32-E72D297353CC}">
              <c16:uniqueId val="{00000002-4A19-4AAE-B80E-689B71F56B88}"/>
            </c:ext>
          </c:extLst>
        </c:ser>
        <c:ser>
          <c:idx val="2"/>
          <c:order val="3"/>
          <c:tx>
            <c:v>Rail</c:v>
          </c:tx>
          <c:spPr>
            <a:solidFill>
              <a:schemeClr val="bg1">
                <a:lumMod val="75000"/>
              </a:schemeClr>
            </a:solidFill>
            <a:ln>
              <a:solidFill>
                <a:schemeClr val="tx1"/>
              </a:solidFill>
            </a:ln>
          </c:spPr>
          <c:invertIfNegative val="0"/>
          <c:cat>
            <c:strRef>
              <c:f>'Table 17 KC Car&amp;Non-carTrips '!$B$41:$B$58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'!$E$41:$E$58</c:f>
              <c:numCache>
                <c:formatCode>General</c:formatCode>
                <c:ptCount val="18"/>
                <c:pt idx="0">
                  <c:v>691</c:v>
                </c:pt>
                <c:pt idx="1">
                  <c:v>997</c:v>
                </c:pt>
                <c:pt idx="2">
                  <c:v>1166</c:v>
                </c:pt>
                <c:pt idx="3">
                  <c:v>1236</c:v>
                </c:pt>
                <c:pt idx="4">
                  <c:v>1415</c:v>
                </c:pt>
                <c:pt idx="5">
                  <c:v>1636</c:v>
                </c:pt>
                <c:pt idx="6" formatCode="0">
                  <c:v>1140</c:v>
                </c:pt>
                <c:pt idx="7">
                  <c:v>1578</c:v>
                </c:pt>
                <c:pt idx="8">
                  <c:v>1379</c:v>
                </c:pt>
                <c:pt idx="9">
                  <c:v>1703</c:v>
                </c:pt>
                <c:pt idx="10">
                  <c:v>1708</c:v>
                </c:pt>
                <c:pt idx="11">
                  <c:v>1751</c:v>
                </c:pt>
                <c:pt idx="12">
                  <c:v>1660</c:v>
                </c:pt>
                <c:pt idx="13">
                  <c:v>1929</c:v>
                </c:pt>
                <c:pt idx="14">
                  <c:v>1980</c:v>
                </c:pt>
                <c:pt idx="15">
                  <c:v>2091</c:v>
                </c:pt>
                <c:pt idx="16">
                  <c:v>2132</c:v>
                </c:pt>
                <c:pt idx="17">
                  <c:v>562</c:v>
                </c:pt>
              </c:numCache>
            </c:numRef>
          </c:val>
          <c:extLst>
            <c:ext xmlns:c16="http://schemas.microsoft.com/office/drawing/2014/chart" uri="{C3380CC4-5D6E-409C-BE32-E72D297353CC}">
              <c16:uniqueId val="{00000003-4A19-4AAE-B80E-689B71F56B88}"/>
            </c:ext>
          </c:extLst>
        </c:ser>
        <c:ser>
          <c:idx val="3"/>
          <c:order val="4"/>
          <c:tx>
            <c:v>Cycle</c:v>
          </c:tx>
          <c:spPr>
            <a:solidFill>
              <a:schemeClr val="tx1"/>
            </a:solidFill>
            <a:ln>
              <a:solidFill>
                <a:schemeClr val="tx1"/>
              </a:solidFill>
            </a:ln>
          </c:spPr>
          <c:invertIfNegative val="0"/>
          <c:cat>
            <c:strRef>
              <c:f>'Table 17 KC Car&amp;Non-carTrips '!$B$41:$B$58</c:f>
              <c:strCache>
                <c:ptCount val="18"/>
                <c:pt idx="0">
                  <c:v>2003</c:v>
                </c:pt>
                <c:pt idx="1">
                  <c:v>2004</c:v>
                </c:pt>
                <c:pt idx="2">
                  <c:v>2005</c:v>
                </c:pt>
                <c:pt idx="3">
                  <c:v>2006</c:v>
                </c:pt>
                <c:pt idx="4">
                  <c:v>2007</c:v>
                </c:pt>
                <c:pt idx="5">
                  <c:v>2008</c:v>
                </c:pt>
                <c:pt idx="6">
                  <c:v>2009</c:v>
                </c:pt>
                <c:pt idx="7">
                  <c:v>2010</c:v>
                </c:pt>
                <c:pt idx="8">
                  <c:v>2011</c:v>
                </c:pt>
                <c:pt idx="9">
                  <c:v>2012</c:v>
                </c:pt>
                <c:pt idx="10">
                  <c:v>2013</c:v>
                </c:pt>
                <c:pt idx="11">
                  <c:v>2014</c:v>
                </c:pt>
                <c:pt idx="12">
                  <c:v>2015</c:v>
                </c:pt>
                <c:pt idx="13">
                  <c:v>2016</c:v>
                </c:pt>
                <c:pt idx="14">
                  <c:v>2017</c:v>
                </c:pt>
                <c:pt idx="15">
                  <c:v>2018</c:v>
                </c:pt>
                <c:pt idx="16">
                  <c:v>2019</c:v>
                </c:pt>
                <c:pt idx="17">
                  <c:v>2020*</c:v>
                </c:pt>
              </c:strCache>
            </c:strRef>
          </c:cat>
          <c:val>
            <c:numRef>
              <c:f>'Table 17 KC Car&amp;Non-carTrips '!$F$41:$F$58</c:f>
              <c:numCache>
                <c:formatCode>0</c:formatCode>
                <c:ptCount val="18"/>
                <c:pt idx="0">
                  <c:v>105</c:v>
                </c:pt>
                <c:pt idx="1">
                  <c:v>107</c:v>
                </c:pt>
                <c:pt idx="2">
                  <c:v>152</c:v>
                </c:pt>
                <c:pt idx="3">
                  <c:v>125</c:v>
                </c:pt>
                <c:pt idx="4">
                  <c:v>181</c:v>
                </c:pt>
                <c:pt idx="5">
                  <c:v>196</c:v>
                </c:pt>
                <c:pt idx="6">
                  <c:v>194</c:v>
                </c:pt>
                <c:pt idx="7">
                  <c:v>219.41782097887361</c:v>
                </c:pt>
                <c:pt idx="8">
                  <c:v>169</c:v>
                </c:pt>
                <c:pt idx="9">
                  <c:v>193</c:v>
                </c:pt>
                <c:pt idx="10">
                  <c:v>218</c:v>
                </c:pt>
                <c:pt idx="11">
                  <c:v>199</c:v>
                </c:pt>
                <c:pt idx="12">
                  <c:v>258</c:v>
                </c:pt>
                <c:pt idx="13">
                  <c:v>251</c:v>
                </c:pt>
                <c:pt idx="14">
                  <c:v>243</c:v>
                </c:pt>
                <c:pt idx="15">
                  <c:v>267</c:v>
                </c:pt>
                <c:pt idx="16">
                  <c:v>208</c:v>
                </c:pt>
                <c:pt idx="17">
                  <c:v>203</c:v>
                </c:pt>
              </c:numCache>
            </c:numRef>
          </c:val>
          <c:extLst>
            <c:ext xmlns:c16="http://schemas.microsoft.com/office/drawing/2014/chart" uri="{C3380CC4-5D6E-409C-BE32-E72D297353CC}">
              <c16:uniqueId val="{00000004-4A19-4AAE-B80E-689B71F56B88}"/>
            </c:ext>
          </c:extLst>
        </c:ser>
        <c:dLbls>
          <c:showLegendKey val="0"/>
          <c:showVal val="0"/>
          <c:showCatName val="0"/>
          <c:showSerName val="0"/>
          <c:showPercent val="0"/>
          <c:showBubbleSize val="0"/>
        </c:dLbls>
        <c:gapWidth val="150"/>
        <c:axId val="498288568"/>
        <c:axId val="498286608"/>
      </c:barChart>
      <c:catAx>
        <c:axId val="498288568"/>
        <c:scaling>
          <c:orientation val="minMax"/>
        </c:scaling>
        <c:delete val="0"/>
        <c:axPos val="b"/>
        <c:title>
          <c:tx>
            <c:rich>
              <a:bodyPr/>
              <a:lstStyle/>
              <a:p>
                <a:pPr>
                  <a:defRPr sz="800" b="1" i="0" u="none" strike="noStrike" baseline="0">
                    <a:solidFill>
                      <a:srgbClr val="000000"/>
                    </a:solidFill>
                    <a:latin typeface="Calibri"/>
                    <a:ea typeface="Calibri"/>
                    <a:cs typeface="Calibri"/>
                  </a:defRPr>
                </a:pPr>
                <a:r>
                  <a:rPr lang="en-GB" sz="800"/>
                  <a:t>Year</a:t>
                </a:r>
              </a:p>
            </c:rich>
          </c:tx>
          <c:overlay val="0"/>
        </c:title>
        <c:numFmt formatCode="General"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6608"/>
        <c:crosses val="autoZero"/>
        <c:auto val="1"/>
        <c:lblAlgn val="ctr"/>
        <c:lblOffset val="100"/>
        <c:noMultiLvlLbl val="0"/>
      </c:catAx>
      <c:valAx>
        <c:axId val="498286608"/>
        <c:scaling>
          <c:orientation val="minMax"/>
          <c:max val="18000"/>
          <c:min val="0"/>
        </c:scaling>
        <c:delete val="0"/>
        <c:axPos val="l"/>
        <c:majorGridlines/>
        <c:title>
          <c:tx>
            <c:rich>
              <a:bodyPr/>
              <a:lstStyle/>
              <a:p>
                <a:pPr>
                  <a:defRPr sz="800" b="1" i="0" u="none" strike="noStrike" baseline="0">
                    <a:solidFill>
                      <a:srgbClr val="000000"/>
                    </a:solidFill>
                    <a:latin typeface="Calibri"/>
                    <a:ea typeface="Calibri"/>
                    <a:cs typeface="Calibri"/>
                  </a:defRPr>
                </a:pPr>
                <a:r>
                  <a:rPr lang="en-GB" sz="800"/>
                  <a:t>Trips</a:t>
                </a:r>
              </a:p>
            </c:rich>
          </c:tx>
          <c:layout>
            <c:manualLayout>
              <c:xMode val="edge"/>
              <c:yMode val="edge"/>
              <c:x val="1.5848569776235596E-2"/>
              <c:y val="0.43939643086782831"/>
            </c:manualLayout>
          </c:layout>
          <c:overlay val="0"/>
        </c:title>
        <c:numFmt formatCode="0" sourceLinked="1"/>
        <c:majorTickMark val="out"/>
        <c:minorTickMark val="none"/>
        <c:tickLblPos val="nextTo"/>
        <c:txPr>
          <a:bodyPr rot="0" vert="horz"/>
          <a:lstStyle/>
          <a:p>
            <a:pPr>
              <a:defRPr sz="800" b="0" i="0" u="none" strike="noStrike" baseline="0">
                <a:solidFill>
                  <a:srgbClr val="000000"/>
                </a:solidFill>
                <a:latin typeface="Calibri"/>
                <a:ea typeface="Calibri"/>
                <a:cs typeface="Calibri"/>
              </a:defRPr>
            </a:pPr>
            <a:endParaRPr lang="en-US"/>
          </a:p>
        </c:txPr>
        <c:crossAx val="498288568"/>
        <c:crosses val="autoZero"/>
        <c:crossBetween val="between"/>
      </c:valAx>
    </c:plotArea>
    <c:legend>
      <c:legendPos val="r"/>
      <c:layout>
        <c:manualLayout>
          <c:xMode val="edge"/>
          <c:yMode val="edge"/>
          <c:x val="0.91384314248854481"/>
          <c:y val="0.41365546174198103"/>
          <c:w val="7.2034046591633705E-2"/>
          <c:h val="0.23694821279870132"/>
        </c:manualLayout>
      </c:layout>
      <c:overlay val="0"/>
      <c:spPr>
        <a:ln>
          <a:solidFill>
            <a:schemeClr val="tx1"/>
          </a:solidFill>
        </a:ln>
      </c:spPr>
      <c:txPr>
        <a:bodyPr/>
        <a:lstStyle/>
        <a:p>
          <a:pPr>
            <a:defRPr sz="80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chart" Target="../charts/chart3.xml"/><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13</xdr:col>
      <xdr:colOff>204611</xdr:colOff>
      <xdr:row>66</xdr:row>
      <xdr:rowOff>130716</xdr:rowOff>
    </xdr:to>
    <xdr:pic>
      <xdr:nvPicPr>
        <xdr:cNvPr id="4" name="Picture 3">
          <a:extLst>
            <a:ext uri="{FF2B5EF4-FFF2-40B4-BE49-F238E27FC236}">
              <a16:creationId xmlns:a16="http://schemas.microsoft.com/office/drawing/2014/main" id="{E62F3B06-77F9-4995-A25F-AD97088B86C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7747000" cy="111797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9</xdr:col>
      <xdr:colOff>6350</xdr:colOff>
      <xdr:row>26</xdr:row>
      <xdr:rowOff>0</xdr:rowOff>
    </xdr:from>
    <xdr:to>
      <xdr:col>18</xdr:col>
      <xdr:colOff>12700</xdr:colOff>
      <xdr:row>47</xdr:row>
      <xdr:rowOff>25400</xdr:rowOff>
    </xdr:to>
    <xdr:graphicFrame macro="">
      <xdr:nvGraphicFramePr>
        <xdr:cNvPr id="2" name="Chart 1">
          <a:extLst>
            <a:ext uri="{FF2B5EF4-FFF2-40B4-BE49-F238E27FC236}">
              <a16:creationId xmlns:a16="http://schemas.microsoft.com/office/drawing/2014/main" id="{A3B178C6-2389-4D76-A606-02B76450E2B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10</xdr:col>
      <xdr:colOff>27585</xdr:colOff>
      <xdr:row>1</xdr:row>
      <xdr:rowOff>420657</xdr:rowOff>
    </xdr:from>
    <xdr:to>
      <xdr:col>19</xdr:col>
      <xdr:colOff>558800</xdr:colOff>
      <xdr:row>20</xdr:row>
      <xdr:rowOff>190500</xdr:rowOff>
    </xdr:to>
    <xdr:graphicFrame macro="">
      <xdr:nvGraphicFramePr>
        <xdr:cNvPr id="2" name="Chart 1">
          <a:extLst>
            <a:ext uri="{FF2B5EF4-FFF2-40B4-BE49-F238E27FC236}">
              <a16:creationId xmlns:a16="http://schemas.microsoft.com/office/drawing/2014/main" id="{39E186EF-C055-4021-BDA4-C0FC4F1C8D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10</xdr:col>
      <xdr:colOff>12700</xdr:colOff>
      <xdr:row>20</xdr:row>
      <xdr:rowOff>197437</xdr:rowOff>
    </xdr:from>
    <xdr:to>
      <xdr:col>19</xdr:col>
      <xdr:colOff>571500</xdr:colOff>
      <xdr:row>40</xdr:row>
      <xdr:rowOff>12700</xdr:rowOff>
    </xdr:to>
    <xdr:graphicFrame macro="">
      <xdr:nvGraphicFramePr>
        <xdr:cNvPr id="3" name="Chart 3">
          <a:extLst>
            <a:ext uri="{FF2B5EF4-FFF2-40B4-BE49-F238E27FC236}">
              <a16:creationId xmlns:a16="http://schemas.microsoft.com/office/drawing/2014/main" id="{0BE3141B-20E7-4E4B-BB47-328E8A0BA81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12327</xdr:colOff>
      <xdr:row>40</xdr:row>
      <xdr:rowOff>7133</xdr:rowOff>
    </xdr:from>
    <xdr:to>
      <xdr:col>19</xdr:col>
      <xdr:colOff>571500</xdr:colOff>
      <xdr:row>59</xdr:row>
      <xdr:rowOff>38100</xdr:rowOff>
    </xdr:to>
    <xdr:graphicFrame macro="">
      <xdr:nvGraphicFramePr>
        <xdr:cNvPr id="4" name="Chart 4">
          <a:extLst>
            <a:ext uri="{FF2B5EF4-FFF2-40B4-BE49-F238E27FC236}">
              <a16:creationId xmlns:a16="http://schemas.microsoft.com/office/drawing/2014/main" id="{FD336909-78A2-453C-9203-743ACAAA49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K:\surv\jcm\raildata\2001%20ml%20data.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urv/1910-1%20to%205%202008-09%20Mcr%20LPSA%20Survey%20Cycle/data/september%202008/metrolink_data_sep08.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IS/HFAS/Projects/0121-00%20Monitoring%20Report/rep2012/Metrolink%202012/2012%20metrolink%20data%20v1.0.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Eccles ML"/>
      <sheetName val="Bury ML"/>
      <sheetName val="Altrincham ML"/>
      <sheetName val="Lookup tables"/>
      <sheetName val="Totals"/>
      <sheetName val="Totals JCM"/>
    </sheetNames>
    <sheetDataSet>
      <sheetData sheetId="0"/>
      <sheetData sheetId="1"/>
      <sheetData sheetId="2"/>
      <sheetData sheetId="3"/>
      <sheetData sheetId="4">
        <row r="3">
          <cell r="A3">
            <v>1</v>
          </cell>
          <cell r="B3" t="str">
            <v>PICCADILLY</v>
          </cell>
          <cell r="C3">
            <v>0</v>
          </cell>
          <cell r="D3" t="str">
            <v>City Centre</v>
          </cell>
          <cell r="M3">
            <v>1</v>
          </cell>
          <cell r="N3" t="str">
            <v>Monday</v>
          </cell>
          <cell r="P3">
            <v>1</v>
          </cell>
          <cell r="Q3" t="str">
            <v>Inbound to Manchester</v>
          </cell>
        </row>
        <row r="4">
          <cell r="A4">
            <v>2</v>
          </cell>
          <cell r="B4" t="str">
            <v>VICTORIA</v>
          </cell>
          <cell r="C4">
            <v>1</v>
          </cell>
          <cell r="D4" t="str">
            <v>Rochdale &amp; Oldham</v>
          </cell>
          <cell r="M4">
            <v>2</v>
          </cell>
          <cell r="N4" t="str">
            <v>Tuesday</v>
          </cell>
          <cell r="P4">
            <v>2</v>
          </cell>
          <cell r="Q4" t="str">
            <v>Outbound from Manchester</v>
          </cell>
        </row>
        <row r="5">
          <cell r="A5">
            <v>3</v>
          </cell>
          <cell r="B5" t="str">
            <v>DEANSGATE</v>
          </cell>
          <cell r="C5">
            <v>2</v>
          </cell>
          <cell r="D5" t="str">
            <v>Ashton</v>
          </cell>
          <cell r="M5">
            <v>3</v>
          </cell>
          <cell r="N5" t="str">
            <v>Wednesday</v>
          </cell>
          <cell r="P5">
            <v>3</v>
          </cell>
          <cell r="Q5" t="str">
            <v>To Stalybridge</v>
          </cell>
        </row>
        <row r="6">
          <cell r="A6">
            <v>4</v>
          </cell>
          <cell r="B6" t="str">
            <v>OXFORD ROAD</v>
          </cell>
          <cell r="C6">
            <v>3</v>
          </cell>
          <cell r="D6" t="str">
            <v>Marple &amp; Glossop</v>
          </cell>
          <cell r="M6">
            <v>4</v>
          </cell>
          <cell r="N6" t="str">
            <v>Thursday</v>
          </cell>
          <cell r="P6">
            <v>4</v>
          </cell>
          <cell r="Q6" t="str">
            <v>To Stockport</v>
          </cell>
        </row>
        <row r="7">
          <cell r="A7">
            <v>5</v>
          </cell>
          <cell r="B7" t="str">
            <v>SALFORD</v>
          </cell>
          <cell r="C7">
            <v>4</v>
          </cell>
          <cell r="D7" t="str">
            <v>Stockport &amp; Styal</v>
          </cell>
          <cell r="M7">
            <v>5</v>
          </cell>
          <cell r="N7" t="str">
            <v>Friday</v>
          </cell>
          <cell r="P7">
            <v>5</v>
          </cell>
          <cell r="Q7" t="str">
            <v>Cross-Boundary Inbound</v>
          </cell>
        </row>
        <row r="8">
          <cell r="A8">
            <v>6</v>
          </cell>
          <cell r="B8" t="str">
            <v>AIRPORT</v>
          </cell>
          <cell r="C8">
            <v>5</v>
          </cell>
          <cell r="D8" t="str">
            <v>Styal</v>
          </cell>
          <cell r="M8">
            <v>6</v>
          </cell>
          <cell r="N8" t="str">
            <v>Saturday</v>
          </cell>
          <cell r="P8">
            <v>6</v>
          </cell>
          <cell r="Q8" t="str">
            <v>Cross-Boundary Outbound</v>
          </cell>
        </row>
        <row r="9">
          <cell r="A9">
            <v>600</v>
          </cell>
          <cell r="B9" t="str">
            <v>BLACKBURN</v>
          </cell>
          <cell r="C9">
            <v>6</v>
          </cell>
          <cell r="D9" t="str">
            <v>Altrincham ML</v>
          </cell>
          <cell r="M9">
            <v>7</v>
          </cell>
          <cell r="N9" t="str">
            <v>Sunday</v>
          </cell>
        </row>
        <row r="10">
          <cell r="A10">
            <v>601</v>
          </cell>
          <cell r="B10" t="str">
            <v>MACCLESFIELD</v>
          </cell>
          <cell r="C10">
            <v>7</v>
          </cell>
          <cell r="D10" t="str">
            <v>Irlam</v>
          </cell>
        </row>
        <row r="11">
          <cell r="A11">
            <v>700</v>
          </cell>
          <cell r="B11" t="str">
            <v>WIGAN NORTH WESTERN</v>
          </cell>
          <cell r="C11">
            <v>8</v>
          </cell>
          <cell r="D11" t="str">
            <v>Eccles</v>
          </cell>
        </row>
        <row r="12">
          <cell r="A12">
            <v>701</v>
          </cell>
          <cell r="B12" t="str">
            <v>LITTLEBOROUGH</v>
          </cell>
          <cell r="C12">
            <v>9</v>
          </cell>
          <cell r="D12" t="str">
            <v>Wigan &amp; Bolton</v>
          </cell>
        </row>
        <row r="13">
          <cell r="A13">
            <v>702</v>
          </cell>
          <cell r="B13" t="str">
            <v>ROCHDALE</v>
          </cell>
          <cell r="C13">
            <v>10</v>
          </cell>
          <cell r="D13" t="str">
            <v>Bury ML</v>
          </cell>
          <cell r="P13">
            <v>1</v>
          </cell>
          <cell r="Q13" t="str">
            <v>Fine</v>
          </cell>
        </row>
        <row r="14">
          <cell r="A14">
            <v>703</v>
          </cell>
          <cell r="B14" t="str">
            <v>CASTLETON</v>
          </cell>
          <cell r="C14">
            <v>11</v>
          </cell>
          <cell r="D14" t="str">
            <v>Stalybridge</v>
          </cell>
          <cell r="P14">
            <v>2</v>
          </cell>
          <cell r="Q14" t="str">
            <v>Raining</v>
          </cell>
        </row>
        <row r="15">
          <cell r="A15">
            <v>704</v>
          </cell>
          <cell r="B15" t="str">
            <v>MOSTON</v>
          </cell>
          <cell r="C15">
            <v>12</v>
          </cell>
          <cell r="D15" t="str">
            <v>Eccles ML</v>
          </cell>
          <cell r="P15">
            <v>3</v>
          </cell>
          <cell r="Q15" t="str">
            <v>Snowing</v>
          </cell>
        </row>
        <row r="16">
          <cell r="A16">
            <v>705</v>
          </cell>
          <cell r="B16" t="str">
            <v>MILES PLATTING</v>
          </cell>
          <cell r="P16">
            <v>4</v>
          </cell>
          <cell r="Q16" t="str">
            <v>Foggy</v>
          </cell>
        </row>
        <row r="17">
          <cell r="A17">
            <v>706</v>
          </cell>
          <cell r="B17" t="str">
            <v>MILNROW</v>
          </cell>
          <cell r="P17">
            <v>5</v>
          </cell>
          <cell r="Q17" t="str">
            <v>Windy</v>
          </cell>
        </row>
        <row r="18">
          <cell r="A18">
            <v>707</v>
          </cell>
          <cell r="B18" t="str">
            <v>NEW HEY</v>
          </cell>
          <cell r="P18">
            <v>6</v>
          </cell>
          <cell r="Q18" t="str">
            <v>Very Cold</v>
          </cell>
        </row>
        <row r="19">
          <cell r="A19">
            <v>708</v>
          </cell>
          <cell r="B19" t="str">
            <v>SHAW</v>
          </cell>
          <cell r="P19">
            <v>7</v>
          </cell>
          <cell r="Q19" t="str">
            <v>Unknown</v>
          </cell>
        </row>
        <row r="20">
          <cell r="A20">
            <v>710</v>
          </cell>
          <cell r="B20" t="str">
            <v>OLDHAM MUMPS</v>
          </cell>
        </row>
        <row r="21">
          <cell r="A21">
            <v>711</v>
          </cell>
          <cell r="B21" t="str">
            <v>OLDHAM WERNETH</v>
          </cell>
        </row>
        <row r="22">
          <cell r="A22">
            <v>712</v>
          </cell>
          <cell r="B22" t="str">
            <v>HOLLINWOOD</v>
          </cell>
        </row>
        <row r="23">
          <cell r="A23">
            <v>713</v>
          </cell>
          <cell r="B23" t="str">
            <v>FAILSWORTH</v>
          </cell>
        </row>
        <row r="24">
          <cell r="A24">
            <v>714</v>
          </cell>
          <cell r="B24" t="str">
            <v>DEAN LANE</v>
          </cell>
        </row>
        <row r="25">
          <cell r="A25">
            <v>715</v>
          </cell>
          <cell r="B25" t="str">
            <v>GREENFIELD</v>
          </cell>
        </row>
        <row r="26">
          <cell r="A26">
            <v>716</v>
          </cell>
          <cell r="B26" t="str">
            <v>MOSSLEY</v>
          </cell>
        </row>
        <row r="27">
          <cell r="A27">
            <v>717</v>
          </cell>
          <cell r="B27" t="str">
            <v>STALYBRIDGE</v>
          </cell>
        </row>
        <row r="28">
          <cell r="A28">
            <v>718</v>
          </cell>
          <cell r="B28" t="str">
            <v>ASHTON</v>
          </cell>
        </row>
        <row r="29">
          <cell r="A29">
            <v>719</v>
          </cell>
          <cell r="B29" t="str">
            <v>PARK</v>
          </cell>
        </row>
        <row r="30">
          <cell r="A30">
            <v>720</v>
          </cell>
          <cell r="B30" t="str">
            <v>BRINNINGTON</v>
          </cell>
        </row>
        <row r="31">
          <cell r="A31">
            <v>721</v>
          </cell>
          <cell r="B31" t="str">
            <v>ARDWICK</v>
          </cell>
        </row>
        <row r="32">
          <cell r="A32">
            <v>722</v>
          </cell>
          <cell r="B32" t="str">
            <v>HATTERSLEY</v>
          </cell>
        </row>
        <row r="33">
          <cell r="A33">
            <v>723</v>
          </cell>
          <cell r="B33" t="str">
            <v>BROADBOTTOM</v>
          </cell>
        </row>
        <row r="34">
          <cell r="A34">
            <v>725</v>
          </cell>
          <cell r="B34" t="str">
            <v>NEWTON</v>
          </cell>
        </row>
        <row r="35">
          <cell r="A35">
            <v>726</v>
          </cell>
          <cell r="B35" t="str">
            <v xml:space="preserve">GUIDE BRIDGE                </v>
          </cell>
        </row>
        <row r="36">
          <cell r="A36">
            <v>727</v>
          </cell>
          <cell r="B36" t="str">
            <v>FAIRFIELD</v>
          </cell>
        </row>
        <row r="37">
          <cell r="A37">
            <v>728</v>
          </cell>
          <cell r="B37" t="str">
            <v>GORTON</v>
          </cell>
        </row>
        <row r="38">
          <cell r="A38">
            <v>729</v>
          </cell>
          <cell r="B38" t="str">
            <v>MARPLE</v>
          </cell>
        </row>
        <row r="39">
          <cell r="A39">
            <v>730</v>
          </cell>
          <cell r="B39" t="str">
            <v>ROSE HILL</v>
          </cell>
        </row>
        <row r="40">
          <cell r="A40">
            <v>731</v>
          </cell>
          <cell r="B40" t="str">
            <v>ROMILEY</v>
          </cell>
        </row>
        <row r="41">
          <cell r="A41">
            <v>732</v>
          </cell>
          <cell r="B41" t="str">
            <v>BREDBURY</v>
          </cell>
        </row>
        <row r="42">
          <cell r="A42">
            <v>733</v>
          </cell>
          <cell r="B42" t="str">
            <v>REDDISH NORTH</v>
          </cell>
        </row>
        <row r="43">
          <cell r="A43">
            <v>734</v>
          </cell>
          <cell r="B43" t="str">
            <v>BELLE VUE</v>
          </cell>
        </row>
        <row r="44">
          <cell r="A44">
            <v>735</v>
          </cell>
          <cell r="B44" t="str">
            <v>ASHBURYS</v>
          </cell>
        </row>
        <row r="45">
          <cell r="A45">
            <v>736</v>
          </cell>
          <cell r="B45" t="str">
            <v>WOODLEY</v>
          </cell>
        </row>
        <row r="46">
          <cell r="A46">
            <v>737</v>
          </cell>
          <cell r="B46" t="str">
            <v>HYDE CENTRAL</v>
          </cell>
        </row>
        <row r="47">
          <cell r="A47">
            <v>738</v>
          </cell>
          <cell r="B47" t="str">
            <v>HYDE NORTH</v>
          </cell>
        </row>
        <row r="48">
          <cell r="A48">
            <v>739</v>
          </cell>
          <cell r="B48" t="str">
            <v>MIDDLEWOOD</v>
          </cell>
        </row>
        <row r="49">
          <cell r="A49">
            <v>740</v>
          </cell>
          <cell r="B49" t="str">
            <v>HAZEL GROVE</v>
          </cell>
        </row>
        <row r="50">
          <cell r="A50">
            <v>741</v>
          </cell>
          <cell r="B50" t="str">
            <v>DAVENPORT</v>
          </cell>
        </row>
        <row r="51">
          <cell r="A51">
            <v>742</v>
          </cell>
          <cell r="B51" t="str">
            <v>BRAMHALL</v>
          </cell>
        </row>
        <row r="52">
          <cell r="A52">
            <v>743</v>
          </cell>
          <cell r="B52" t="str">
            <v>CHEADLE HULME</v>
          </cell>
        </row>
        <row r="53">
          <cell r="A53">
            <v>744</v>
          </cell>
          <cell r="B53" t="str">
            <v>STOCKPORT</v>
          </cell>
        </row>
        <row r="54">
          <cell r="A54">
            <v>745</v>
          </cell>
          <cell r="B54" t="str">
            <v>HEATON CHAPEL</v>
          </cell>
        </row>
        <row r="55">
          <cell r="A55">
            <v>746</v>
          </cell>
          <cell r="B55" t="str">
            <v>LEVENSHULME</v>
          </cell>
        </row>
        <row r="56">
          <cell r="A56">
            <v>747</v>
          </cell>
          <cell r="B56" t="str">
            <v>HEALD GREEN</v>
          </cell>
        </row>
        <row r="57">
          <cell r="A57">
            <v>748</v>
          </cell>
          <cell r="B57" t="str">
            <v>GATLEY</v>
          </cell>
        </row>
        <row r="58">
          <cell r="A58">
            <v>749</v>
          </cell>
          <cell r="B58" t="str">
            <v>EAST DIDSBURY</v>
          </cell>
        </row>
        <row r="59">
          <cell r="A59">
            <v>750</v>
          </cell>
          <cell r="B59" t="str">
            <v>BURNAGE</v>
          </cell>
        </row>
        <row r="60">
          <cell r="A60">
            <v>751</v>
          </cell>
          <cell r="B60" t="str">
            <v>MAULDETH ROAD</v>
          </cell>
        </row>
        <row r="61">
          <cell r="A61">
            <v>752</v>
          </cell>
          <cell r="B61" t="str">
            <v>HALE</v>
          </cell>
        </row>
        <row r="62">
          <cell r="A62">
            <v>753</v>
          </cell>
          <cell r="B62" t="str">
            <v>ALTRINCHAM</v>
          </cell>
        </row>
        <row r="63">
          <cell r="A63">
            <v>754</v>
          </cell>
          <cell r="B63" t="str">
            <v>NAVIGATION ROAD</v>
          </cell>
        </row>
        <row r="64">
          <cell r="A64">
            <v>755</v>
          </cell>
          <cell r="B64" t="str">
            <v>TIMPERLEY</v>
          </cell>
        </row>
        <row r="65">
          <cell r="A65">
            <v>756</v>
          </cell>
          <cell r="B65" t="str">
            <v>BROOKLANDS</v>
          </cell>
        </row>
        <row r="66">
          <cell r="A66">
            <v>757</v>
          </cell>
          <cell r="B66" t="str">
            <v>ECCLES</v>
          </cell>
        </row>
        <row r="67">
          <cell r="A67">
            <v>758</v>
          </cell>
          <cell r="B67" t="str">
            <v>SALE</v>
          </cell>
        </row>
        <row r="68">
          <cell r="A68">
            <v>759</v>
          </cell>
          <cell r="B68" t="str">
            <v>DANE ROAD</v>
          </cell>
        </row>
        <row r="69">
          <cell r="A69">
            <v>760</v>
          </cell>
          <cell r="B69" t="str">
            <v>STRETFORD</v>
          </cell>
        </row>
        <row r="70">
          <cell r="A70">
            <v>761</v>
          </cell>
          <cell r="B70" t="str">
            <v>OLD TRAFFORD</v>
          </cell>
        </row>
        <row r="71">
          <cell r="A71">
            <v>762</v>
          </cell>
          <cell r="B71" t="str">
            <v>TRAFFORD BAR</v>
          </cell>
        </row>
        <row r="72">
          <cell r="A72">
            <v>763</v>
          </cell>
          <cell r="B72" t="str">
            <v>IRLAM</v>
          </cell>
        </row>
        <row r="73">
          <cell r="A73">
            <v>764</v>
          </cell>
          <cell r="B73" t="str">
            <v>FLIXTON</v>
          </cell>
        </row>
        <row r="74">
          <cell r="A74">
            <v>765</v>
          </cell>
          <cell r="B74" t="str">
            <v>CHASSEN ROAD</v>
          </cell>
        </row>
        <row r="75">
          <cell r="A75">
            <v>766</v>
          </cell>
          <cell r="B75" t="str">
            <v>URMSTON</v>
          </cell>
        </row>
        <row r="76">
          <cell r="A76">
            <v>767</v>
          </cell>
          <cell r="B76" t="str">
            <v>HUMPHREY PARK</v>
          </cell>
        </row>
        <row r="77">
          <cell r="A77">
            <v>768</v>
          </cell>
          <cell r="B77" t="str">
            <v>TRAFFORD PARK</v>
          </cell>
        </row>
        <row r="78">
          <cell r="A78">
            <v>769</v>
          </cell>
          <cell r="B78" t="str">
            <v>PATRICROFT</v>
          </cell>
        </row>
        <row r="79">
          <cell r="A79">
            <v>770</v>
          </cell>
          <cell r="B79" t="str">
            <v>ORRELL</v>
          </cell>
        </row>
        <row r="80">
          <cell r="A80">
            <v>771</v>
          </cell>
          <cell r="B80" t="str">
            <v>PEMBERTON</v>
          </cell>
        </row>
        <row r="81">
          <cell r="A81">
            <v>772</v>
          </cell>
          <cell r="B81" t="str">
            <v>GATHURST</v>
          </cell>
        </row>
        <row r="82">
          <cell r="A82">
            <v>773</v>
          </cell>
          <cell r="B82" t="str">
            <v>WIGAN WALLGATE</v>
          </cell>
        </row>
        <row r="83">
          <cell r="A83">
            <v>774</v>
          </cell>
          <cell r="B83" t="str">
            <v>INCE</v>
          </cell>
        </row>
        <row r="84">
          <cell r="A84">
            <v>775</v>
          </cell>
          <cell r="B84" t="str">
            <v>HINDLEY</v>
          </cell>
        </row>
        <row r="85">
          <cell r="A85">
            <v>776</v>
          </cell>
          <cell r="B85" t="str">
            <v>DAISY HILL</v>
          </cell>
        </row>
        <row r="86">
          <cell r="A86">
            <v>777</v>
          </cell>
          <cell r="B86" t="str">
            <v>ATHERTON</v>
          </cell>
        </row>
        <row r="87">
          <cell r="A87">
            <v>778</v>
          </cell>
          <cell r="B87" t="str">
            <v>WALKDEN</v>
          </cell>
        </row>
        <row r="88">
          <cell r="A88">
            <v>779</v>
          </cell>
          <cell r="B88" t="str">
            <v>MOORSIDE</v>
          </cell>
        </row>
        <row r="89">
          <cell r="A89">
            <v>780</v>
          </cell>
          <cell r="B89" t="str">
            <v>SWINTON</v>
          </cell>
        </row>
        <row r="90">
          <cell r="A90">
            <v>781</v>
          </cell>
          <cell r="B90" t="str">
            <v>BROMLEY CROSS</v>
          </cell>
        </row>
        <row r="91">
          <cell r="A91">
            <v>782</v>
          </cell>
          <cell r="B91" t="str">
            <v>BOLTON</v>
          </cell>
        </row>
        <row r="92">
          <cell r="A92">
            <v>783</v>
          </cell>
          <cell r="B92" t="str">
            <v>MOSES GATE</v>
          </cell>
        </row>
        <row r="93">
          <cell r="A93">
            <v>784</v>
          </cell>
          <cell r="B93" t="str">
            <v>FARNWORTH</v>
          </cell>
        </row>
        <row r="94">
          <cell r="A94">
            <v>785</v>
          </cell>
          <cell r="B94" t="str">
            <v>KEARSLEY</v>
          </cell>
        </row>
        <row r="95">
          <cell r="A95">
            <v>786</v>
          </cell>
          <cell r="B95" t="str">
            <v>CLIFTON</v>
          </cell>
        </row>
        <row r="96">
          <cell r="A96">
            <v>787</v>
          </cell>
          <cell r="B96" t="str">
            <v>WESTHOUGHTON</v>
          </cell>
        </row>
        <row r="97">
          <cell r="A97">
            <v>788</v>
          </cell>
          <cell r="B97" t="str">
            <v>BLACKROD</v>
          </cell>
        </row>
        <row r="98">
          <cell r="A98">
            <v>789</v>
          </cell>
          <cell r="B98" t="str">
            <v xml:space="preserve">BURY INTERCHANGE                   </v>
          </cell>
        </row>
        <row r="99">
          <cell r="A99">
            <v>790</v>
          </cell>
          <cell r="B99" t="str">
            <v xml:space="preserve">RADCLIFFE                  </v>
          </cell>
        </row>
        <row r="100">
          <cell r="A100">
            <v>791</v>
          </cell>
          <cell r="B100" t="str">
            <v xml:space="preserve">WHITEFIELD                  </v>
          </cell>
        </row>
        <row r="101">
          <cell r="A101">
            <v>792</v>
          </cell>
          <cell r="B101" t="str">
            <v xml:space="preserve">BESSES O'TH'BARN            </v>
          </cell>
        </row>
        <row r="102">
          <cell r="A102">
            <v>793</v>
          </cell>
          <cell r="B102" t="str">
            <v xml:space="preserve">PRESTWICH                   </v>
          </cell>
        </row>
        <row r="103">
          <cell r="A103">
            <v>794</v>
          </cell>
          <cell r="B103" t="str">
            <v xml:space="preserve">HEATON PARK                 </v>
          </cell>
        </row>
        <row r="104">
          <cell r="A104">
            <v>795</v>
          </cell>
          <cell r="B104" t="str">
            <v xml:space="preserve">BOWKER VALE                 </v>
          </cell>
        </row>
        <row r="105">
          <cell r="A105">
            <v>796</v>
          </cell>
          <cell r="B105" t="str">
            <v xml:space="preserve">CRUMPSALL                   </v>
          </cell>
        </row>
        <row r="106">
          <cell r="A106">
            <v>797</v>
          </cell>
          <cell r="B106" t="str">
            <v xml:space="preserve">WOODLANDS ROAD              </v>
          </cell>
        </row>
        <row r="107">
          <cell r="A107">
            <v>798</v>
          </cell>
          <cell r="B107" t="str">
            <v>HORWICH PARKWAY</v>
          </cell>
        </row>
        <row r="108">
          <cell r="A108">
            <v>801</v>
          </cell>
          <cell r="B108" t="str">
            <v>GLOSSOP</v>
          </cell>
        </row>
        <row r="109">
          <cell r="A109">
            <v>802</v>
          </cell>
          <cell r="B109" t="str">
            <v>HADFIELD</v>
          </cell>
        </row>
        <row r="110">
          <cell r="A110">
            <v>803</v>
          </cell>
          <cell r="B110" t="str">
            <v>DINTING</v>
          </cell>
        </row>
        <row r="111">
          <cell r="A111">
            <v>804</v>
          </cell>
          <cell r="B111" t="str">
            <v>NEW MILLS CENTRAL</v>
          </cell>
        </row>
        <row r="112">
          <cell r="A112">
            <v>805</v>
          </cell>
          <cell r="B112" t="str">
            <v>STRINES</v>
          </cell>
        </row>
        <row r="113">
          <cell r="A113">
            <v>806</v>
          </cell>
          <cell r="B113" t="str">
            <v>BUXTON</v>
          </cell>
        </row>
        <row r="114">
          <cell r="A114">
            <v>807</v>
          </cell>
          <cell r="B114" t="str">
            <v>DOVE HOLES</v>
          </cell>
        </row>
        <row r="115">
          <cell r="A115">
            <v>808</v>
          </cell>
          <cell r="B115" t="str">
            <v>CHAPEL-EN-LE-FRITH</v>
          </cell>
        </row>
        <row r="116">
          <cell r="A116">
            <v>809</v>
          </cell>
          <cell r="B116" t="str">
            <v>WHALEY BRIDGE</v>
          </cell>
        </row>
        <row r="117">
          <cell r="A117">
            <v>810</v>
          </cell>
          <cell r="B117" t="str">
            <v>FURNESS VALE</v>
          </cell>
        </row>
        <row r="118">
          <cell r="A118">
            <v>811</v>
          </cell>
          <cell r="B118" t="str">
            <v>NEW MILLS NORTH</v>
          </cell>
        </row>
        <row r="119">
          <cell r="A119">
            <v>812</v>
          </cell>
          <cell r="B119" t="str">
            <v>DISLEY</v>
          </cell>
        </row>
        <row r="120">
          <cell r="A120">
            <v>819</v>
          </cell>
          <cell r="B120" t="str">
            <v>PRESTBURY</v>
          </cell>
        </row>
        <row r="121">
          <cell r="A121">
            <v>820</v>
          </cell>
          <cell r="B121" t="str">
            <v>ADLINGTON</v>
          </cell>
        </row>
        <row r="122">
          <cell r="A122">
            <v>821</v>
          </cell>
          <cell r="B122" t="str">
            <v>POYNTON</v>
          </cell>
        </row>
        <row r="123">
          <cell r="A123">
            <v>827</v>
          </cell>
          <cell r="B123" t="str">
            <v>ALDERLEY EDGE</v>
          </cell>
        </row>
        <row r="124">
          <cell r="A124">
            <v>828</v>
          </cell>
          <cell r="B124" t="str">
            <v>WILMSLOW</v>
          </cell>
        </row>
        <row r="125">
          <cell r="A125">
            <v>829</v>
          </cell>
          <cell r="B125" t="str">
            <v>HANDFORTH</v>
          </cell>
        </row>
        <row r="126">
          <cell r="A126">
            <v>837</v>
          </cell>
          <cell r="B126" t="str">
            <v>STYAL</v>
          </cell>
        </row>
        <row r="127">
          <cell r="A127">
            <v>838</v>
          </cell>
          <cell r="B127" t="str">
            <v>BIRCHWOOD</v>
          </cell>
        </row>
        <row r="128">
          <cell r="A128">
            <v>839</v>
          </cell>
          <cell r="B128" t="str">
            <v>GLAZEBROOK</v>
          </cell>
        </row>
        <row r="129">
          <cell r="A129">
            <v>864</v>
          </cell>
          <cell r="B129" t="str">
            <v>DERKER</v>
          </cell>
        </row>
        <row r="130">
          <cell r="A130">
            <v>865</v>
          </cell>
          <cell r="B130" t="str">
            <v>SMITHY BRIDGE</v>
          </cell>
        </row>
        <row r="131">
          <cell r="A131">
            <v>866</v>
          </cell>
          <cell r="B131" t="str">
            <v>MILLS HILL</v>
          </cell>
        </row>
        <row r="132">
          <cell r="A132">
            <v>867</v>
          </cell>
          <cell r="B132" t="str">
            <v>FLOWERY FIELD</v>
          </cell>
        </row>
        <row r="133">
          <cell r="A133">
            <v>868</v>
          </cell>
          <cell r="B133" t="str">
            <v>RYDER BROW</v>
          </cell>
        </row>
        <row r="134">
          <cell r="A134">
            <v>869</v>
          </cell>
          <cell r="B134" t="str">
            <v>HALL I'TH'WOOD</v>
          </cell>
        </row>
        <row r="135">
          <cell r="A135">
            <v>870</v>
          </cell>
          <cell r="B135" t="str">
            <v>HAG FOLD</v>
          </cell>
        </row>
        <row r="136">
          <cell r="A136">
            <v>871</v>
          </cell>
          <cell r="B136" t="str">
            <v>SALFORD CRESCENT</v>
          </cell>
        </row>
        <row r="137">
          <cell r="A137">
            <v>872</v>
          </cell>
          <cell r="B137" t="str">
            <v>LOSTOCK JUNCTION</v>
          </cell>
        </row>
        <row r="138">
          <cell r="A138">
            <v>873</v>
          </cell>
          <cell r="B138" t="str">
            <v xml:space="preserve">DENTON                      </v>
          </cell>
        </row>
        <row r="139">
          <cell r="A139">
            <v>874</v>
          </cell>
          <cell r="B139" t="str">
            <v xml:space="preserve">REDDISH SOUTH               </v>
          </cell>
        </row>
        <row r="140">
          <cell r="A140">
            <v>875</v>
          </cell>
          <cell r="B140" t="str">
            <v>GODLEY</v>
          </cell>
        </row>
        <row r="141">
          <cell r="A141">
            <v>881</v>
          </cell>
          <cell r="B141" t="str">
            <v>WOODSMOOR</v>
          </cell>
        </row>
        <row r="142">
          <cell r="A142">
            <v>973</v>
          </cell>
          <cell r="B142" t="str">
            <v xml:space="preserve">CORNBROOK ECC                 </v>
          </cell>
        </row>
        <row r="143">
          <cell r="A143">
            <v>974</v>
          </cell>
          <cell r="B143" t="str">
            <v xml:space="preserve">POMONA                      </v>
          </cell>
        </row>
        <row r="144">
          <cell r="A144">
            <v>975</v>
          </cell>
          <cell r="B144" t="str">
            <v xml:space="preserve">EXCHANGE QUAY              </v>
          </cell>
        </row>
        <row r="145">
          <cell r="A145">
            <v>976</v>
          </cell>
          <cell r="B145" t="str">
            <v xml:space="preserve">SALFORD QUAYS              </v>
          </cell>
        </row>
        <row r="146">
          <cell r="A146">
            <v>977</v>
          </cell>
          <cell r="B146" t="str">
            <v xml:space="preserve">ANCHORAGE                   </v>
          </cell>
        </row>
        <row r="147">
          <cell r="A147">
            <v>978</v>
          </cell>
          <cell r="B147" t="str">
            <v xml:space="preserve">HARBOUR CITY                </v>
          </cell>
        </row>
        <row r="148">
          <cell r="A148">
            <v>979</v>
          </cell>
          <cell r="B148" t="str">
            <v xml:space="preserve">BROADWAY                    </v>
          </cell>
        </row>
        <row r="149">
          <cell r="A149">
            <v>980</v>
          </cell>
          <cell r="B149" t="str">
            <v xml:space="preserve">LANGWORTHY                  </v>
          </cell>
        </row>
        <row r="150">
          <cell r="A150">
            <v>981</v>
          </cell>
          <cell r="B150" t="str">
            <v xml:space="preserve">WEASTE                      </v>
          </cell>
        </row>
        <row r="151">
          <cell r="A151">
            <v>982</v>
          </cell>
          <cell r="B151" t="str">
            <v xml:space="preserve">LADYWELL                    </v>
          </cell>
        </row>
        <row r="152">
          <cell r="A152">
            <v>983</v>
          </cell>
          <cell r="B152" t="str">
            <v>ECCLES ML</v>
          </cell>
        </row>
        <row r="153">
          <cell r="A153">
            <v>984</v>
          </cell>
          <cell r="B153" t="str">
            <v>APPLEY BRIDGE</v>
          </cell>
        </row>
        <row r="154">
          <cell r="A154">
            <v>985</v>
          </cell>
          <cell r="B154" t="str">
            <v>ALTRINCHAM BR</v>
          </cell>
        </row>
        <row r="155">
          <cell r="A155">
            <v>986</v>
          </cell>
          <cell r="B155" t="str">
            <v>BRYN</v>
          </cell>
        </row>
        <row r="156">
          <cell r="A156">
            <v>987</v>
          </cell>
          <cell r="B156" t="str">
            <v xml:space="preserve">CORNBROOK ALT                  </v>
          </cell>
        </row>
      </sheetData>
      <sheetData sheetId="5"/>
      <sheetData sheetId="6"/>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1"/>
      <sheetName val="Tab2"/>
      <sheetName val="Tab3"/>
      <sheetName val="datasheet"/>
      <sheetName val="cut_outs"/>
      <sheetName val="Initial_Data"/>
      <sheetName val="Eccles ML"/>
      <sheetName val="Bury ML"/>
      <sheetName val="Altrincham ML"/>
      <sheetName val="Lookup tables"/>
      <sheetName val="Totals"/>
    </sheetNames>
    <sheetDataSet>
      <sheetData sheetId="0"/>
      <sheetData sheetId="1"/>
      <sheetData sheetId="2"/>
      <sheetData sheetId="3"/>
      <sheetData sheetId="4"/>
      <sheetData sheetId="5"/>
      <sheetData sheetId="6"/>
      <sheetData sheetId="7"/>
      <sheetData sheetId="8"/>
      <sheetData sheetId="9">
        <row r="3">
          <cell r="C3">
            <v>0</v>
          </cell>
          <cell r="D3" t="str">
            <v>City Centre</v>
          </cell>
        </row>
        <row r="4">
          <cell r="C4">
            <v>1</v>
          </cell>
          <cell r="D4" t="str">
            <v>Rochdale &amp; Oldham</v>
          </cell>
        </row>
        <row r="5">
          <cell r="C5">
            <v>2</v>
          </cell>
          <cell r="D5" t="str">
            <v>Ashton</v>
          </cell>
        </row>
        <row r="6">
          <cell r="C6">
            <v>3</v>
          </cell>
          <cell r="D6" t="str">
            <v>Marple &amp; Glossop</v>
          </cell>
        </row>
        <row r="7">
          <cell r="C7">
            <v>4</v>
          </cell>
          <cell r="D7" t="str">
            <v>Stockport &amp; Styal</v>
          </cell>
        </row>
        <row r="8">
          <cell r="C8">
            <v>5</v>
          </cell>
          <cell r="D8" t="str">
            <v>Styal</v>
          </cell>
        </row>
        <row r="9">
          <cell r="C9">
            <v>6</v>
          </cell>
          <cell r="D9" t="str">
            <v>Altrincham ML</v>
          </cell>
        </row>
        <row r="10">
          <cell r="C10">
            <v>7</v>
          </cell>
          <cell r="D10" t="str">
            <v>Irlam</v>
          </cell>
        </row>
        <row r="11">
          <cell r="C11">
            <v>8</v>
          </cell>
          <cell r="D11" t="str">
            <v>Eccles</v>
          </cell>
        </row>
        <row r="12">
          <cell r="C12">
            <v>9</v>
          </cell>
          <cell r="D12" t="str">
            <v>Wigan &amp; Bolton</v>
          </cell>
        </row>
        <row r="13">
          <cell r="C13">
            <v>10</v>
          </cell>
          <cell r="D13" t="str">
            <v>Bury ML</v>
          </cell>
        </row>
        <row r="14">
          <cell r="C14">
            <v>11</v>
          </cell>
          <cell r="D14" t="str">
            <v>Stalybridge</v>
          </cell>
        </row>
        <row r="15">
          <cell r="C15">
            <v>12</v>
          </cell>
          <cell r="D15" t="str">
            <v>Eccles ML</v>
          </cell>
        </row>
      </sheetData>
      <sheetData sheetId="10"/>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tial_Data"/>
      <sheetName val="Chorlton&amp;EDidsbury ML"/>
      <sheetName val="Oldham&amp;Rochdale ML"/>
      <sheetName val="Eccles ML"/>
      <sheetName val="Bury ML"/>
      <sheetName val="Altrincham ML"/>
      <sheetName val="Lookup tables"/>
      <sheetName val="Totals"/>
      <sheetName val="Total Comp"/>
    </sheetNames>
    <sheetDataSet>
      <sheetData sheetId="0"/>
      <sheetData sheetId="1"/>
      <sheetData sheetId="2"/>
      <sheetData sheetId="3"/>
      <sheetData sheetId="4"/>
      <sheetData sheetId="5"/>
      <sheetData sheetId="6">
        <row r="3">
          <cell r="A3">
            <v>11</v>
          </cell>
          <cell r="B3" t="str">
            <v>PICCADILLY</v>
          </cell>
          <cell r="C3">
            <v>0</v>
          </cell>
          <cell r="D3" t="str">
            <v>City Centre</v>
          </cell>
          <cell r="M3">
            <v>1</v>
          </cell>
          <cell r="N3" t="str">
            <v>Monday</v>
          </cell>
          <cell r="P3">
            <v>1</v>
          </cell>
          <cell r="Q3" t="str">
            <v>Inbound to Manchester</v>
          </cell>
        </row>
        <row r="4">
          <cell r="A4">
            <v>12</v>
          </cell>
          <cell r="B4" t="str">
            <v>VICTORIA</v>
          </cell>
          <cell r="C4">
            <v>1</v>
          </cell>
          <cell r="D4" t="str">
            <v>Rochdale &amp; Oldham</v>
          </cell>
          <cell r="M4">
            <v>2</v>
          </cell>
          <cell r="N4" t="str">
            <v>Tuesday</v>
          </cell>
          <cell r="P4">
            <v>2</v>
          </cell>
          <cell r="Q4" t="str">
            <v>Outbound from Manchester</v>
          </cell>
        </row>
        <row r="5">
          <cell r="A5">
            <v>13</v>
          </cell>
          <cell r="B5" t="str">
            <v>DEANSGATE</v>
          </cell>
          <cell r="C5">
            <v>2</v>
          </cell>
          <cell r="D5" t="str">
            <v>Ashton</v>
          </cell>
          <cell r="M5">
            <v>3</v>
          </cell>
          <cell r="N5" t="str">
            <v>Wednesday</v>
          </cell>
          <cell r="P5">
            <v>3</v>
          </cell>
          <cell r="Q5" t="str">
            <v>To Stalybridge</v>
          </cell>
        </row>
        <row r="6">
          <cell r="A6">
            <v>14</v>
          </cell>
          <cell r="B6" t="str">
            <v>OXFORD ROAD</v>
          </cell>
          <cell r="C6">
            <v>3</v>
          </cell>
          <cell r="D6" t="str">
            <v>Marple &amp; Glossop</v>
          </cell>
          <cell r="M6">
            <v>4</v>
          </cell>
          <cell r="N6" t="str">
            <v>Thursday</v>
          </cell>
          <cell r="P6">
            <v>4</v>
          </cell>
          <cell r="Q6" t="str">
            <v>To Stockport</v>
          </cell>
        </row>
        <row r="7">
          <cell r="A7">
            <v>15</v>
          </cell>
          <cell r="B7" t="str">
            <v>SALFORD</v>
          </cell>
          <cell r="C7">
            <v>4</v>
          </cell>
          <cell r="D7" t="str">
            <v>Stockport &amp; Styal</v>
          </cell>
          <cell r="M7">
            <v>5</v>
          </cell>
          <cell r="N7" t="str">
            <v>Friday</v>
          </cell>
          <cell r="P7">
            <v>5</v>
          </cell>
          <cell r="Q7" t="str">
            <v>Cross-Boundary Inbound</v>
          </cell>
        </row>
        <row r="8">
          <cell r="A8">
            <v>16</v>
          </cell>
          <cell r="B8" t="str">
            <v>AIRPORT RAIL</v>
          </cell>
          <cell r="C8">
            <v>5</v>
          </cell>
          <cell r="D8" t="str">
            <v>Styal</v>
          </cell>
          <cell r="M8">
            <v>6</v>
          </cell>
          <cell r="N8" t="str">
            <v>Saturday</v>
          </cell>
          <cell r="P8">
            <v>6</v>
          </cell>
          <cell r="Q8" t="str">
            <v>Cross-Boundary Outbound</v>
          </cell>
        </row>
        <row r="9">
          <cell r="A9">
            <v>17</v>
          </cell>
          <cell r="B9" t="str">
            <v>SHUDEHILL ML</v>
          </cell>
          <cell r="C9">
            <v>6</v>
          </cell>
          <cell r="D9" t="str">
            <v>Altrincham ML</v>
          </cell>
          <cell r="M9">
            <v>7</v>
          </cell>
          <cell r="N9" t="str">
            <v>Sunday</v>
          </cell>
        </row>
        <row r="10">
          <cell r="A10">
            <v>18</v>
          </cell>
          <cell r="B10" t="str">
            <v>MARKET ST ML</v>
          </cell>
          <cell r="C10">
            <v>7</v>
          </cell>
          <cell r="D10" t="str">
            <v>Irlam</v>
          </cell>
        </row>
        <row r="11">
          <cell r="A11">
            <v>19</v>
          </cell>
          <cell r="B11" t="str">
            <v>PICCADILLY GDNS ML</v>
          </cell>
          <cell r="C11">
            <v>8</v>
          </cell>
          <cell r="D11" t="str">
            <v>Eccles</v>
          </cell>
        </row>
        <row r="12">
          <cell r="A12">
            <v>20</v>
          </cell>
          <cell r="B12" t="str">
            <v>PICCDILLY UNDERCROFT ML</v>
          </cell>
          <cell r="C12">
            <v>9</v>
          </cell>
          <cell r="D12" t="str">
            <v>Wigan &amp; Bolton</v>
          </cell>
        </row>
        <row r="13">
          <cell r="A13">
            <v>21</v>
          </cell>
          <cell r="B13" t="str">
            <v>ST PETER'S SQ ML</v>
          </cell>
          <cell r="C13">
            <v>10</v>
          </cell>
          <cell r="D13" t="str">
            <v>Bury ML</v>
          </cell>
          <cell r="P13">
            <v>1</v>
          </cell>
          <cell r="Q13" t="str">
            <v>Fine</v>
          </cell>
        </row>
        <row r="14">
          <cell r="A14">
            <v>22</v>
          </cell>
          <cell r="B14" t="str">
            <v>DEANSGATE-CASTLEFIELD ST ML</v>
          </cell>
          <cell r="C14">
            <v>11</v>
          </cell>
          <cell r="D14" t="str">
            <v>Stalybridge</v>
          </cell>
          <cell r="P14">
            <v>2</v>
          </cell>
          <cell r="Q14" t="str">
            <v>Raining</v>
          </cell>
        </row>
        <row r="15">
          <cell r="A15">
            <v>23</v>
          </cell>
          <cell r="B15" t="str">
            <v>VICTORIA ML</v>
          </cell>
          <cell r="C15">
            <v>12</v>
          </cell>
          <cell r="D15" t="str">
            <v>Eccles ML</v>
          </cell>
          <cell r="P15">
            <v>3</v>
          </cell>
          <cell r="Q15" t="str">
            <v>Snowing</v>
          </cell>
        </row>
        <row r="16">
          <cell r="A16">
            <v>24</v>
          </cell>
          <cell r="B16" t="str">
            <v>MOSELEY ST ML</v>
          </cell>
          <cell r="C16">
            <v>13</v>
          </cell>
          <cell r="D16" t="str">
            <v>Oldham&amp;Rochdale ML</v>
          </cell>
          <cell r="P16">
            <v>4</v>
          </cell>
          <cell r="Q16" t="str">
            <v>Foggy</v>
          </cell>
        </row>
        <row r="17">
          <cell r="A17">
            <v>600</v>
          </cell>
          <cell r="B17" t="str">
            <v>BLACKBURN</v>
          </cell>
          <cell r="C17">
            <v>14</v>
          </cell>
          <cell r="D17" t="str">
            <v>Chorlton&amp;EDidsbury ML</v>
          </cell>
          <cell r="P17">
            <v>5</v>
          </cell>
          <cell r="Q17" t="str">
            <v>Windy</v>
          </cell>
        </row>
        <row r="18">
          <cell r="A18">
            <v>601</v>
          </cell>
          <cell r="B18" t="str">
            <v>MACCLESFIELD</v>
          </cell>
          <cell r="C18">
            <v>15</v>
          </cell>
          <cell r="D18" t="str">
            <v>Droylsden&amp;Ashton ML</v>
          </cell>
          <cell r="P18">
            <v>6</v>
          </cell>
          <cell r="Q18" t="str">
            <v>Very Cold</v>
          </cell>
        </row>
        <row r="19">
          <cell r="A19">
            <v>700</v>
          </cell>
          <cell r="B19" t="str">
            <v>WIGAN NORTH WESTERN</v>
          </cell>
          <cell r="C19">
            <v>16</v>
          </cell>
          <cell r="D19" t="str">
            <v>Airport ML</v>
          </cell>
          <cell r="P19">
            <v>7</v>
          </cell>
          <cell r="Q19" t="str">
            <v>Unknown</v>
          </cell>
        </row>
        <row r="20">
          <cell r="A20">
            <v>701</v>
          </cell>
          <cell r="B20" t="str">
            <v>LITTLEBOROUGH</v>
          </cell>
        </row>
        <row r="21">
          <cell r="A21">
            <v>702</v>
          </cell>
          <cell r="B21" t="str">
            <v>ROCHDALE</v>
          </cell>
        </row>
        <row r="22">
          <cell r="A22">
            <v>703</v>
          </cell>
          <cell r="B22" t="str">
            <v>CASTLETON</v>
          </cell>
        </row>
        <row r="23">
          <cell r="A23">
            <v>704</v>
          </cell>
          <cell r="B23" t="str">
            <v>MOSTON</v>
          </cell>
        </row>
        <row r="24">
          <cell r="A24">
            <v>705</v>
          </cell>
          <cell r="B24" t="str">
            <v>MILES PLATTING</v>
          </cell>
        </row>
        <row r="25">
          <cell r="A25">
            <v>706</v>
          </cell>
          <cell r="B25" t="str">
            <v>MILNROW</v>
          </cell>
        </row>
        <row r="26">
          <cell r="A26">
            <v>707</v>
          </cell>
          <cell r="B26" t="str">
            <v>NEW HEY</v>
          </cell>
        </row>
        <row r="27">
          <cell r="A27">
            <v>708</v>
          </cell>
          <cell r="B27" t="str">
            <v>SHAW</v>
          </cell>
        </row>
        <row r="28">
          <cell r="A28">
            <v>710</v>
          </cell>
          <cell r="B28" t="str">
            <v>OLDHAM MUMPS</v>
          </cell>
        </row>
        <row r="29">
          <cell r="A29">
            <v>711</v>
          </cell>
          <cell r="B29" t="str">
            <v>OLDHAM WERNETH</v>
          </cell>
        </row>
        <row r="30">
          <cell r="A30">
            <v>712</v>
          </cell>
          <cell r="B30" t="str">
            <v>HOLLINWOOD</v>
          </cell>
        </row>
        <row r="31">
          <cell r="A31">
            <v>713</v>
          </cell>
          <cell r="B31" t="str">
            <v>FAILSWORTH</v>
          </cell>
        </row>
        <row r="32">
          <cell r="A32">
            <v>714</v>
          </cell>
          <cell r="B32" t="str">
            <v>DEAN LANE</v>
          </cell>
        </row>
        <row r="33">
          <cell r="A33">
            <v>715</v>
          </cell>
          <cell r="B33" t="str">
            <v>GREENFIELD</v>
          </cell>
        </row>
        <row r="34">
          <cell r="A34">
            <v>716</v>
          </cell>
          <cell r="B34" t="str">
            <v>MOSSLEY</v>
          </cell>
        </row>
        <row r="35">
          <cell r="A35">
            <v>717</v>
          </cell>
          <cell r="B35" t="str">
            <v>STALYBRIDGE</v>
          </cell>
        </row>
        <row r="36">
          <cell r="A36">
            <v>718</v>
          </cell>
          <cell r="B36" t="str">
            <v>ASHTON</v>
          </cell>
        </row>
        <row r="37">
          <cell r="A37">
            <v>719</v>
          </cell>
          <cell r="B37" t="str">
            <v>PARK</v>
          </cell>
        </row>
        <row r="38">
          <cell r="A38">
            <v>720</v>
          </cell>
          <cell r="B38" t="str">
            <v>BRINNINGTON</v>
          </cell>
        </row>
        <row r="39">
          <cell r="A39">
            <v>721</v>
          </cell>
          <cell r="B39" t="str">
            <v>ARDWICK</v>
          </cell>
        </row>
        <row r="40">
          <cell r="A40">
            <v>722</v>
          </cell>
          <cell r="B40" t="str">
            <v>HATTERSLEY</v>
          </cell>
        </row>
        <row r="41">
          <cell r="A41">
            <v>723</v>
          </cell>
          <cell r="B41" t="str">
            <v>BROADBOTTOM</v>
          </cell>
        </row>
        <row r="42">
          <cell r="A42">
            <v>725</v>
          </cell>
          <cell r="B42" t="str">
            <v>NEWTON</v>
          </cell>
        </row>
        <row r="43">
          <cell r="A43">
            <v>726</v>
          </cell>
          <cell r="B43" t="str">
            <v>GUIDE BRIDGE</v>
          </cell>
        </row>
        <row r="44">
          <cell r="A44">
            <v>727</v>
          </cell>
          <cell r="B44" t="str">
            <v>FAIRFIELD</v>
          </cell>
        </row>
        <row r="45">
          <cell r="A45">
            <v>728</v>
          </cell>
          <cell r="B45" t="str">
            <v>GORTON</v>
          </cell>
        </row>
        <row r="46">
          <cell r="A46">
            <v>729</v>
          </cell>
          <cell r="B46" t="str">
            <v>MARPLE</v>
          </cell>
        </row>
        <row r="47">
          <cell r="A47">
            <v>730</v>
          </cell>
          <cell r="B47" t="str">
            <v>ROSE HILL</v>
          </cell>
        </row>
        <row r="48">
          <cell r="A48">
            <v>731</v>
          </cell>
          <cell r="B48" t="str">
            <v>ROMILEY</v>
          </cell>
        </row>
        <row r="49">
          <cell r="A49">
            <v>732</v>
          </cell>
          <cell r="B49" t="str">
            <v>BREDBURY</v>
          </cell>
        </row>
        <row r="50">
          <cell r="A50">
            <v>733</v>
          </cell>
          <cell r="B50" t="str">
            <v>REDDISH NORTH</v>
          </cell>
        </row>
        <row r="51">
          <cell r="A51">
            <v>734</v>
          </cell>
          <cell r="B51" t="str">
            <v>BELLE VUE</v>
          </cell>
        </row>
        <row r="52">
          <cell r="A52">
            <v>735</v>
          </cell>
          <cell r="B52" t="str">
            <v>ASHBURYS</v>
          </cell>
        </row>
        <row r="53">
          <cell r="A53">
            <v>736</v>
          </cell>
          <cell r="B53" t="str">
            <v>WOODLEY</v>
          </cell>
        </row>
        <row r="54">
          <cell r="A54">
            <v>737</v>
          </cell>
          <cell r="B54" t="str">
            <v>HYDE CENTRAL</v>
          </cell>
        </row>
        <row r="55">
          <cell r="A55">
            <v>738</v>
          </cell>
          <cell r="B55" t="str">
            <v>HYDE NORTH</v>
          </cell>
        </row>
        <row r="56">
          <cell r="A56">
            <v>739</v>
          </cell>
          <cell r="B56" t="str">
            <v>MIDDLEWOOD</v>
          </cell>
        </row>
        <row r="57">
          <cell r="A57">
            <v>740</v>
          </cell>
          <cell r="B57" t="str">
            <v>HAZEL GROVE</v>
          </cell>
        </row>
        <row r="58">
          <cell r="A58">
            <v>741</v>
          </cell>
          <cell r="B58" t="str">
            <v>DAVENPORT</v>
          </cell>
        </row>
        <row r="59">
          <cell r="A59">
            <v>742</v>
          </cell>
          <cell r="B59" t="str">
            <v>BRAMHALL</v>
          </cell>
        </row>
        <row r="60">
          <cell r="A60">
            <v>743</v>
          </cell>
          <cell r="B60" t="str">
            <v>CHEADLE HULME</v>
          </cell>
        </row>
        <row r="61">
          <cell r="A61">
            <v>744</v>
          </cell>
          <cell r="B61" t="str">
            <v>STOCKPORT</v>
          </cell>
        </row>
        <row r="62">
          <cell r="A62">
            <v>745</v>
          </cell>
          <cell r="B62" t="str">
            <v>HEATON CHAPEL</v>
          </cell>
        </row>
        <row r="63">
          <cell r="A63">
            <v>746</v>
          </cell>
          <cell r="B63" t="str">
            <v>LEVENSHULME</v>
          </cell>
        </row>
        <row r="64">
          <cell r="A64">
            <v>747</v>
          </cell>
          <cell r="B64" t="str">
            <v>HEALD GREEN</v>
          </cell>
        </row>
        <row r="65">
          <cell r="A65">
            <v>748</v>
          </cell>
          <cell r="B65" t="str">
            <v>GATLEY</v>
          </cell>
        </row>
        <row r="66">
          <cell r="A66">
            <v>749</v>
          </cell>
          <cell r="B66" t="str">
            <v>EAST DIDSBURY</v>
          </cell>
        </row>
        <row r="67">
          <cell r="A67">
            <v>750</v>
          </cell>
          <cell r="B67" t="str">
            <v>BURNAGE</v>
          </cell>
        </row>
        <row r="68">
          <cell r="A68">
            <v>751</v>
          </cell>
          <cell r="B68" t="str">
            <v>MAULDETH ROAD</v>
          </cell>
        </row>
        <row r="69">
          <cell r="A69">
            <v>752</v>
          </cell>
          <cell r="B69" t="str">
            <v>HALE</v>
          </cell>
        </row>
        <row r="70">
          <cell r="A70">
            <v>753</v>
          </cell>
          <cell r="B70" t="str">
            <v>ALTRINCHAM</v>
          </cell>
        </row>
        <row r="71">
          <cell r="A71">
            <v>754</v>
          </cell>
          <cell r="B71" t="str">
            <v>NAVIGATION ROAD</v>
          </cell>
        </row>
        <row r="72">
          <cell r="A72">
            <v>755</v>
          </cell>
          <cell r="B72" t="str">
            <v>TIMPERLEY</v>
          </cell>
        </row>
        <row r="73">
          <cell r="A73">
            <v>756</v>
          </cell>
          <cell r="B73" t="str">
            <v>BROOKLANDS</v>
          </cell>
        </row>
        <row r="74">
          <cell r="A74">
            <v>757</v>
          </cell>
          <cell r="B74" t="str">
            <v>ECCLES</v>
          </cell>
        </row>
        <row r="75">
          <cell r="A75">
            <v>758</v>
          </cell>
          <cell r="B75" t="str">
            <v>SALE</v>
          </cell>
        </row>
        <row r="76">
          <cell r="A76">
            <v>759</v>
          </cell>
          <cell r="B76" t="str">
            <v>DANE ROAD</v>
          </cell>
        </row>
        <row r="77">
          <cell r="A77">
            <v>760</v>
          </cell>
          <cell r="B77" t="str">
            <v>STRETFORD</v>
          </cell>
        </row>
        <row r="78">
          <cell r="A78">
            <v>761</v>
          </cell>
          <cell r="B78" t="str">
            <v>OLD TRAFFORD</v>
          </cell>
        </row>
        <row r="79">
          <cell r="A79">
            <v>762</v>
          </cell>
          <cell r="B79" t="str">
            <v>TRAFFORD BAR</v>
          </cell>
        </row>
        <row r="80">
          <cell r="A80">
            <v>763</v>
          </cell>
          <cell r="B80" t="str">
            <v>IRLAM</v>
          </cell>
        </row>
        <row r="81">
          <cell r="A81">
            <v>764</v>
          </cell>
          <cell r="B81" t="str">
            <v>FLIXTON</v>
          </cell>
        </row>
        <row r="82">
          <cell r="A82">
            <v>765</v>
          </cell>
          <cell r="B82" t="str">
            <v>CHASSEN ROAD</v>
          </cell>
        </row>
        <row r="83">
          <cell r="A83">
            <v>766</v>
          </cell>
          <cell r="B83" t="str">
            <v>URMSTON</v>
          </cell>
        </row>
        <row r="84">
          <cell r="A84">
            <v>767</v>
          </cell>
          <cell r="B84" t="str">
            <v>HUMPHREY PARK</v>
          </cell>
        </row>
        <row r="85">
          <cell r="A85">
            <v>768</v>
          </cell>
          <cell r="B85" t="str">
            <v>TRAFFORD PARK</v>
          </cell>
        </row>
        <row r="86">
          <cell r="A86">
            <v>769</v>
          </cell>
          <cell r="B86" t="str">
            <v>PATRICROFT</v>
          </cell>
        </row>
        <row r="87">
          <cell r="A87">
            <v>770</v>
          </cell>
          <cell r="B87" t="str">
            <v>ORRELL</v>
          </cell>
        </row>
        <row r="88">
          <cell r="A88">
            <v>771</v>
          </cell>
          <cell r="B88" t="str">
            <v>PEMBERTON</v>
          </cell>
        </row>
        <row r="89">
          <cell r="A89">
            <v>772</v>
          </cell>
          <cell r="B89" t="str">
            <v>GATHURST</v>
          </cell>
        </row>
        <row r="90">
          <cell r="A90">
            <v>773</v>
          </cell>
          <cell r="B90" t="str">
            <v>WIGAN WALLGATE</v>
          </cell>
        </row>
        <row r="91">
          <cell r="A91">
            <v>774</v>
          </cell>
          <cell r="B91" t="str">
            <v>INCE</v>
          </cell>
        </row>
        <row r="92">
          <cell r="A92">
            <v>775</v>
          </cell>
          <cell r="B92" t="str">
            <v>HINDLEY</v>
          </cell>
        </row>
        <row r="93">
          <cell r="A93">
            <v>776</v>
          </cell>
          <cell r="B93" t="str">
            <v>DAISY HILL</v>
          </cell>
        </row>
        <row r="94">
          <cell r="A94">
            <v>777</v>
          </cell>
          <cell r="B94" t="str">
            <v>ATHERTON</v>
          </cell>
        </row>
        <row r="95">
          <cell r="A95">
            <v>778</v>
          </cell>
          <cell r="B95" t="str">
            <v>WALKDEN</v>
          </cell>
        </row>
        <row r="96">
          <cell r="A96">
            <v>779</v>
          </cell>
          <cell r="B96" t="str">
            <v>MOORSIDE</v>
          </cell>
        </row>
        <row r="97">
          <cell r="A97">
            <v>780</v>
          </cell>
          <cell r="B97" t="str">
            <v>SWINTON</v>
          </cell>
        </row>
        <row r="98">
          <cell r="A98">
            <v>781</v>
          </cell>
          <cell r="B98" t="str">
            <v>BROMLEY CROSS</v>
          </cell>
        </row>
        <row r="99">
          <cell r="A99">
            <v>782</v>
          </cell>
          <cell r="B99" t="str">
            <v>BOLTON</v>
          </cell>
        </row>
        <row r="100">
          <cell r="A100">
            <v>783</v>
          </cell>
          <cell r="B100" t="str">
            <v>MOSES GATE</v>
          </cell>
        </row>
        <row r="101">
          <cell r="A101">
            <v>784</v>
          </cell>
          <cell r="B101" t="str">
            <v>FARNWORTH</v>
          </cell>
        </row>
        <row r="102">
          <cell r="A102">
            <v>785</v>
          </cell>
          <cell r="B102" t="str">
            <v>KEARSLEY</v>
          </cell>
        </row>
        <row r="103">
          <cell r="A103">
            <v>786</v>
          </cell>
          <cell r="B103" t="str">
            <v>CLIFTON</v>
          </cell>
        </row>
        <row r="104">
          <cell r="A104">
            <v>787</v>
          </cell>
          <cell r="B104" t="str">
            <v>WESTHOUGHTON</v>
          </cell>
        </row>
        <row r="105">
          <cell r="A105">
            <v>788</v>
          </cell>
          <cell r="B105" t="str">
            <v>BLACKROD</v>
          </cell>
        </row>
        <row r="106">
          <cell r="A106">
            <v>789</v>
          </cell>
          <cell r="B106" t="str">
            <v>BURY INTERCHANGE</v>
          </cell>
        </row>
        <row r="107">
          <cell r="A107">
            <v>790</v>
          </cell>
          <cell r="B107" t="str">
            <v>RADCLIFFE</v>
          </cell>
        </row>
        <row r="108">
          <cell r="A108">
            <v>791</v>
          </cell>
          <cell r="B108" t="str">
            <v>WHITEFIELD</v>
          </cell>
        </row>
        <row r="109">
          <cell r="A109">
            <v>792</v>
          </cell>
          <cell r="B109" t="str">
            <v>BESSES O'TH'BARN</v>
          </cell>
        </row>
        <row r="110">
          <cell r="A110">
            <v>793</v>
          </cell>
          <cell r="B110" t="str">
            <v>PRESTWICH</v>
          </cell>
        </row>
        <row r="111">
          <cell r="A111">
            <v>794</v>
          </cell>
          <cell r="B111" t="str">
            <v>HEATON PARK</v>
          </cell>
        </row>
        <row r="112">
          <cell r="A112">
            <v>795</v>
          </cell>
          <cell r="B112" t="str">
            <v>BOWKER VALE</v>
          </cell>
        </row>
        <row r="113">
          <cell r="A113">
            <v>796</v>
          </cell>
          <cell r="B113" t="str">
            <v>CRUMPSALL</v>
          </cell>
        </row>
        <row r="114">
          <cell r="A114">
            <v>797</v>
          </cell>
          <cell r="B114" t="str">
            <v>WOODLANDS ROAD</v>
          </cell>
        </row>
        <row r="115">
          <cell r="A115">
            <v>798</v>
          </cell>
          <cell r="B115" t="str">
            <v>HORWICH PARKWAY</v>
          </cell>
        </row>
        <row r="116">
          <cell r="A116">
            <v>801</v>
          </cell>
          <cell r="B116" t="str">
            <v>GLOSSOP</v>
          </cell>
        </row>
        <row r="117">
          <cell r="A117">
            <v>802</v>
          </cell>
          <cell r="B117" t="str">
            <v>HADFIELD</v>
          </cell>
        </row>
        <row r="118">
          <cell r="A118">
            <v>803</v>
          </cell>
          <cell r="B118" t="str">
            <v>DINTING</v>
          </cell>
        </row>
        <row r="119">
          <cell r="A119">
            <v>804</v>
          </cell>
          <cell r="B119" t="str">
            <v>NEW MILLS CENTRAL</v>
          </cell>
        </row>
        <row r="120">
          <cell r="A120">
            <v>805</v>
          </cell>
          <cell r="B120" t="str">
            <v>STRINES</v>
          </cell>
        </row>
        <row r="121">
          <cell r="A121">
            <v>806</v>
          </cell>
          <cell r="B121" t="str">
            <v>BUXTON</v>
          </cell>
        </row>
        <row r="122">
          <cell r="A122">
            <v>807</v>
          </cell>
          <cell r="B122" t="str">
            <v>DOVE HOLES</v>
          </cell>
        </row>
        <row r="123">
          <cell r="A123">
            <v>808</v>
          </cell>
          <cell r="B123" t="str">
            <v>CHAPEL-EN-LE-FRITH</v>
          </cell>
        </row>
        <row r="124">
          <cell r="A124">
            <v>809</v>
          </cell>
          <cell r="B124" t="str">
            <v>WHALEY BRIDGE</v>
          </cell>
        </row>
        <row r="125">
          <cell r="A125">
            <v>810</v>
          </cell>
          <cell r="B125" t="str">
            <v>FURNESS VALE</v>
          </cell>
        </row>
        <row r="126">
          <cell r="A126">
            <v>811</v>
          </cell>
          <cell r="B126" t="str">
            <v>NEW MILLS NORTH</v>
          </cell>
        </row>
        <row r="127">
          <cell r="A127">
            <v>812</v>
          </cell>
          <cell r="B127" t="str">
            <v>DISLEY</v>
          </cell>
        </row>
        <row r="128">
          <cell r="A128">
            <v>819</v>
          </cell>
          <cell r="B128" t="str">
            <v>PRESTBURY</v>
          </cell>
        </row>
        <row r="129">
          <cell r="A129">
            <v>820</v>
          </cell>
          <cell r="B129" t="str">
            <v>ADLINGTON</v>
          </cell>
        </row>
        <row r="130">
          <cell r="A130">
            <v>821</v>
          </cell>
          <cell r="B130" t="str">
            <v>POYNTON</v>
          </cell>
        </row>
        <row r="131">
          <cell r="A131">
            <v>827</v>
          </cell>
          <cell r="B131" t="str">
            <v>ALDERLEY EDGE</v>
          </cell>
        </row>
        <row r="132">
          <cell r="A132">
            <v>828</v>
          </cell>
          <cell r="B132" t="str">
            <v>WILMSLOW</v>
          </cell>
        </row>
        <row r="133">
          <cell r="A133">
            <v>829</v>
          </cell>
          <cell r="B133" t="str">
            <v>HANDFORTH</v>
          </cell>
        </row>
        <row r="134">
          <cell r="A134">
            <v>837</v>
          </cell>
          <cell r="B134" t="str">
            <v>STYAL</v>
          </cell>
        </row>
        <row r="135">
          <cell r="A135">
            <v>838</v>
          </cell>
          <cell r="B135" t="str">
            <v>BIRCHWOOD</v>
          </cell>
        </row>
        <row r="136">
          <cell r="A136">
            <v>839</v>
          </cell>
          <cell r="B136" t="str">
            <v>GLAZEBROOK</v>
          </cell>
        </row>
        <row r="137">
          <cell r="A137">
            <v>864</v>
          </cell>
          <cell r="B137" t="str">
            <v>DERKER</v>
          </cell>
        </row>
        <row r="138">
          <cell r="A138">
            <v>865</v>
          </cell>
          <cell r="B138" t="str">
            <v>SMITHY BRIDGE</v>
          </cell>
        </row>
        <row r="139">
          <cell r="A139">
            <v>866</v>
          </cell>
          <cell r="B139" t="str">
            <v>MILLS HILL</v>
          </cell>
        </row>
        <row r="140">
          <cell r="A140">
            <v>867</v>
          </cell>
          <cell r="B140" t="str">
            <v>FLOWERY FIELD</v>
          </cell>
        </row>
        <row r="141">
          <cell r="A141">
            <v>868</v>
          </cell>
          <cell r="B141" t="str">
            <v>RYDER BROW</v>
          </cell>
        </row>
        <row r="142">
          <cell r="A142">
            <v>869</v>
          </cell>
          <cell r="B142" t="str">
            <v>HALL I'TH'WOOD</v>
          </cell>
        </row>
        <row r="143">
          <cell r="A143">
            <v>870</v>
          </cell>
          <cell r="B143" t="str">
            <v>HAG FOLD</v>
          </cell>
        </row>
        <row r="144">
          <cell r="A144">
            <v>871</v>
          </cell>
          <cell r="B144" t="str">
            <v>SALFORD CRESCENT</v>
          </cell>
        </row>
        <row r="145">
          <cell r="A145">
            <v>872</v>
          </cell>
          <cell r="B145" t="str">
            <v>LOSTOCK JUNCTION</v>
          </cell>
        </row>
        <row r="146">
          <cell r="A146">
            <v>873</v>
          </cell>
          <cell r="B146" t="str">
            <v>DENTON</v>
          </cell>
        </row>
        <row r="147">
          <cell r="A147">
            <v>874</v>
          </cell>
          <cell r="B147" t="str">
            <v>REDDISH SOUTH</v>
          </cell>
        </row>
        <row r="148">
          <cell r="A148">
            <v>875</v>
          </cell>
          <cell r="B148" t="str">
            <v>GODLEY</v>
          </cell>
        </row>
        <row r="149">
          <cell r="A149">
            <v>881</v>
          </cell>
          <cell r="B149" t="str">
            <v>WOODSMOOR</v>
          </cell>
        </row>
        <row r="150">
          <cell r="A150">
            <v>973</v>
          </cell>
          <cell r="B150" t="str">
            <v>CORNBROOK ECC</v>
          </cell>
        </row>
        <row r="151">
          <cell r="A151">
            <v>974</v>
          </cell>
          <cell r="B151" t="str">
            <v>POMONA</v>
          </cell>
        </row>
        <row r="152">
          <cell r="A152">
            <v>975</v>
          </cell>
          <cell r="B152" t="str">
            <v>EXCHANGE QUAY</v>
          </cell>
        </row>
        <row r="153">
          <cell r="A153">
            <v>976</v>
          </cell>
          <cell r="B153" t="str">
            <v>SALFORD QUAYS</v>
          </cell>
        </row>
        <row r="154">
          <cell r="A154">
            <v>977</v>
          </cell>
          <cell r="B154" t="str">
            <v>ANCHORAGE</v>
          </cell>
        </row>
        <row r="155">
          <cell r="A155">
            <v>978</v>
          </cell>
          <cell r="B155" t="str">
            <v>HARBOUR CITY</v>
          </cell>
        </row>
        <row r="156">
          <cell r="A156">
            <v>979</v>
          </cell>
          <cell r="B156" t="str">
            <v>BROADWAY</v>
          </cell>
        </row>
        <row r="157">
          <cell r="A157">
            <v>980</v>
          </cell>
          <cell r="B157" t="str">
            <v>LANGWORTHY</v>
          </cell>
        </row>
        <row r="158">
          <cell r="A158">
            <v>981</v>
          </cell>
          <cell r="B158" t="str">
            <v>WEASTE</v>
          </cell>
        </row>
        <row r="159">
          <cell r="A159">
            <v>982</v>
          </cell>
          <cell r="B159" t="str">
            <v>LADYWELL</v>
          </cell>
        </row>
        <row r="160">
          <cell r="A160">
            <v>983</v>
          </cell>
          <cell r="B160" t="str">
            <v>ECCLES ML</v>
          </cell>
        </row>
        <row r="161">
          <cell r="A161">
            <v>984</v>
          </cell>
          <cell r="B161" t="str">
            <v>APPLEY BRIDGE</v>
          </cell>
        </row>
        <row r="162">
          <cell r="A162">
            <v>985</v>
          </cell>
          <cell r="B162" t="str">
            <v>ALTRINCHAM BR</v>
          </cell>
        </row>
        <row r="163">
          <cell r="A163">
            <v>986</v>
          </cell>
          <cell r="B163" t="str">
            <v>BRYN</v>
          </cell>
        </row>
        <row r="164">
          <cell r="A164">
            <v>987</v>
          </cell>
          <cell r="B164" t="str">
            <v>CORNBROOK ALT</v>
          </cell>
        </row>
        <row r="165">
          <cell r="A165">
            <v>988</v>
          </cell>
          <cell r="B165" t="str">
            <v>NAVIGATION ROAD BR</v>
          </cell>
        </row>
        <row r="166">
          <cell r="A166">
            <v>989</v>
          </cell>
          <cell r="B166" t="str">
            <v>MEDIACITYUK</v>
          </cell>
        </row>
        <row r="167">
          <cell r="A167">
            <v>990</v>
          </cell>
          <cell r="B167" t="str">
            <v>ABRAHAM MOSS</v>
          </cell>
        </row>
        <row r="168">
          <cell r="A168">
            <v>991</v>
          </cell>
          <cell r="B168" t="str">
            <v>QUEENS RD</v>
          </cell>
        </row>
        <row r="169">
          <cell r="A169">
            <v>992</v>
          </cell>
          <cell r="B169" t="str">
            <v>Unallocated</v>
          </cell>
        </row>
        <row r="170">
          <cell r="A170">
            <v>993</v>
          </cell>
          <cell r="B170" t="str">
            <v>Unallocated</v>
          </cell>
        </row>
        <row r="171">
          <cell r="A171">
            <v>994</v>
          </cell>
          <cell r="B171" t="str">
            <v>Unallocated</v>
          </cell>
        </row>
        <row r="172">
          <cell r="A172">
            <v>995</v>
          </cell>
          <cell r="B172" t="str">
            <v>Unallocated</v>
          </cell>
        </row>
        <row r="173">
          <cell r="A173">
            <v>996</v>
          </cell>
          <cell r="B173" t="str">
            <v>Unallocated</v>
          </cell>
        </row>
        <row r="174">
          <cell r="A174">
            <v>997</v>
          </cell>
          <cell r="B174" t="str">
            <v>Unallocated</v>
          </cell>
        </row>
        <row r="175">
          <cell r="A175">
            <v>998</v>
          </cell>
          <cell r="B175" t="str">
            <v>Unallocated</v>
          </cell>
        </row>
        <row r="176">
          <cell r="A176">
            <v>1300</v>
          </cell>
          <cell r="B176" t="str">
            <v>MONSALL</v>
          </cell>
        </row>
        <row r="177">
          <cell r="A177">
            <v>1301</v>
          </cell>
          <cell r="B177" t="str">
            <v>CENTRAL PARK</v>
          </cell>
        </row>
        <row r="178">
          <cell r="A178">
            <v>1302</v>
          </cell>
          <cell r="B178" t="str">
            <v>NEWTON HEATH &amp; MOSTON</v>
          </cell>
        </row>
        <row r="179">
          <cell r="A179">
            <v>1304</v>
          </cell>
          <cell r="B179" t="str">
            <v>FAILSWORTH</v>
          </cell>
        </row>
        <row r="180">
          <cell r="A180">
            <v>1305</v>
          </cell>
          <cell r="B180" t="str">
            <v>HOLLINWOOD</v>
          </cell>
        </row>
        <row r="181">
          <cell r="A181">
            <v>1306</v>
          </cell>
          <cell r="B181" t="str">
            <v>SOUTH CHADDERTON</v>
          </cell>
        </row>
        <row r="182">
          <cell r="A182">
            <v>1307</v>
          </cell>
          <cell r="B182" t="str">
            <v>FREEHOLD</v>
          </cell>
        </row>
        <row r="183">
          <cell r="A183">
            <v>1308</v>
          </cell>
          <cell r="B183" t="str">
            <v>Unallocated</v>
          </cell>
        </row>
        <row r="184">
          <cell r="A184">
            <v>1309</v>
          </cell>
          <cell r="B184" t="str">
            <v>OLDHAM MUMPS</v>
          </cell>
        </row>
        <row r="185">
          <cell r="A185">
            <v>1310</v>
          </cell>
          <cell r="B185" t="str">
            <v>WESTWOOD</v>
          </cell>
        </row>
        <row r="186">
          <cell r="A186">
            <v>1311</v>
          </cell>
          <cell r="B186" t="str">
            <v>OLDHAM KING ST</v>
          </cell>
        </row>
        <row r="187">
          <cell r="A187">
            <v>1312</v>
          </cell>
          <cell r="B187" t="str">
            <v>OLDHAM CENTRAL</v>
          </cell>
        </row>
        <row r="188">
          <cell r="A188">
            <v>1313</v>
          </cell>
          <cell r="B188" t="str">
            <v>DERKER</v>
          </cell>
        </row>
        <row r="189">
          <cell r="A189">
            <v>1314</v>
          </cell>
          <cell r="B189" t="str">
            <v>SHAW &amp; CROMPTON</v>
          </cell>
        </row>
        <row r="190">
          <cell r="A190">
            <v>1315</v>
          </cell>
          <cell r="B190" t="str">
            <v>NEWHEY</v>
          </cell>
        </row>
        <row r="191">
          <cell r="A191">
            <v>1316</v>
          </cell>
          <cell r="B191" t="str">
            <v>MILNROW</v>
          </cell>
        </row>
        <row r="192">
          <cell r="A192">
            <v>1317</v>
          </cell>
          <cell r="B192" t="str">
            <v>KINGSWAY BUSINESS PARK</v>
          </cell>
        </row>
        <row r="193">
          <cell r="A193">
            <v>1318</v>
          </cell>
          <cell r="B193" t="str">
            <v>NEWBOLD</v>
          </cell>
        </row>
        <row r="194">
          <cell r="A194">
            <v>1319</v>
          </cell>
          <cell r="B194" t="str">
            <v>ROCHDALE ML STN</v>
          </cell>
        </row>
        <row r="195">
          <cell r="A195">
            <v>1320</v>
          </cell>
          <cell r="B195" t="str">
            <v>Unallocated</v>
          </cell>
        </row>
        <row r="196">
          <cell r="A196">
            <v>1321</v>
          </cell>
          <cell r="B196" t="str">
            <v>ROCHDALE TC</v>
          </cell>
        </row>
        <row r="197">
          <cell r="A197">
            <v>1400</v>
          </cell>
          <cell r="B197" t="str">
            <v>FIRSWOOD</v>
          </cell>
        </row>
        <row r="198">
          <cell r="A198">
            <v>1401</v>
          </cell>
          <cell r="B198" t="str">
            <v>CHORLTON</v>
          </cell>
        </row>
        <row r="199">
          <cell r="A199">
            <v>1402</v>
          </cell>
          <cell r="B199" t="str">
            <v>ST WERBURGH'S RD</v>
          </cell>
        </row>
        <row r="200">
          <cell r="A200">
            <v>1404</v>
          </cell>
          <cell r="B200" t="str">
            <v>WITHINGTON</v>
          </cell>
        </row>
        <row r="201">
          <cell r="A201">
            <v>1405</v>
          </cell>
          <cell r="B201" t="str">
            <v>BURTON RD</v>
          </cell>
        </row>
        <row r="202">
          <cell r="A202">
            <v>1406</v>
          </cell>
          <cell r="B202" t="str">
            <v>WEST DIDSBURY</v>
          </cell>
        </row>
        <row r="203">
          <cell r="A203">
            <v>1407</v>
          </cell>
          <cell r="B203" t="str">
            <v>DIDSBURY VILLAGE</v>
          </cell>
        </row>
        <row r="204">
          <cell r="A204">
            <v>1408</v>
          </cell>
          <cell r="B204" t="str">
            <v>EAST DIDSBURY</v>
          </cell>
        </row>
        <row r="205">
          <cell r="A205">
            <v>1409</v>
          </cell>
          <cell r="B205" t="str">
            <v>CORNBROOK DIDS</v>
          </cell>
        </row>
        <row r="206">
          <cell r="A206">
            <v>1500</v>
          </cell>
          <cell r="B206" t="str">
            <v>NEW ISLINGTON</v>
          </cell>
        </row>
        <row r="207">
          <cell r="A207">
            <v>1501</v>
          </cell>
          <cell r="B207" t="str">
            <v>HOLT TOWN</v>
          </cell>
        </row>
        <row r="208">
          <cell r="A208">
            <v>1502</v>
          </cell>
          <cell r="B208" t="str">
            <v>ETIHAD CAMPUS</v>
          </cell>
        </row>
        <row r="209">
          <cell r="A209">
            <v>1504</v>
          </cell>
          <cell r="B209" t="str">
            <v>VELOCITY</v>
          </cell>
        </row>
        <row r="210">
          <cell r="A210">
            <v>1505</v>
          </cell>
          <cell r="B210" t="str">
            <v>CLAYTON</v>
          </cell>
        </row>
        <row r="211">
          <cell r="A211">
            <v>1506</v>
          </cell>
          <cell r="B211" t="str">
            <v>EDGE LANE</v>
          </cell>
        </row>
        <row r="212">
          <cell r="A212">
            <v>1507</v>
          </cell>
          <cell r="B212" t="str">
            <v>CEMETERY ROAD</v>
          </cell>
        </row>
        <row r="213">
          <cell r="A213">
            <v>1508</v>
          </cell>
          <cell r="B213" t="str">
            <v>DROYLSDEN</v>
          </cell>
        </row>
        <row r="214">
          <cell r="A214">
            <v>1509</v>
          </cell>
          <cell r="B214" t="str">
            <v>AUDENSHAW</v>
          </cell>
        </row>
        <row r="215">
          <cell r="A215">
            <v>1510</v>
          </cell>
          <cell r="B215" t="str">
            <v>ASHTON MOSS</v>
          </cell>
        </row>
        <row r="216">
          <cell r="A216">
            <v>1511</v>
          </cell>
          <cell r="B216" t="str">
            <v>ASHTON WEST</v>
          </cell>
        </row>
        <row r="217">
          <cell r="A217">
            <v>1512</v>
          </cell>
          <cell r="B217" t="str">
            <v>ASHTON-UNDER-LYNE</v>
          </cell>
        </row>
        <row r="218">
          <cell r="A218">
            <v>1600</v>
          </cell>
          <cell r="B218" t="str">
            <v>ST WERBURGH'S RD (Airport)</v>
          </cell>
        </row>
        <row r="219">
          <cell r="A219">
            <v>1601</v>
          </cell>
          <cell r="B219" t="str">
            <v>BARLOW MOOR RD</v>
          </cell>
        </row>
        <row r="220">
          <cell r="A220">
            <v>1602</v>
          </cell>
          <cell r="B220" t="str">
            <v>SALE WATER PARK</v>
          </cell>
        </row>
        <row r="221">
          <cell r="A221">
            <v>1603</v>
          </cell>
          <cell r="B221" t="str">
            <v>NORTHERN MOOR</v>
          </cell>
        </row>
        <row r="222">
          <cell r="A222">
            <v>1604</v>
          </cell>
          <cell r="B222" t="str">
            <v>WYTHENSHAWE PARK</v>
          </cell>
        </row>
        <row r="223">
          <cell r="A223">
            <v>1605</v>
          </cell>
          <cell r="B223" t="str">
            <v>MOOR RD</v>
          </cell>
        </row>
        <row r="224">
          <cell r="A224">
            <v>1606</v>
          </cell>
          <cell r="B224" t="str">
            <v>BAGULEY</v>
          </cell>
        </row>
        <row r="225">
          <cell r="A225">
            <v>1607</v>
          </cell>
          <cell r="B225" t="str">
            <v>ROUNDTHORN</v>
          </cell>
        </row>
        <row r="226">
          <cell r="A226">
            <v>1608</v>
          </cell>
          <cell r="B226" t="str">
            <v>HAVELEY</v>
          </cell>
        </row>
        <row r="227">
          <cell r="A227">
            <v>1609</v>
          </cell>
          <cell r="B227" t="str">
            <v>BENCHILL</v>
          </cell>
        </row>
        <row r="228">
          <cell r="A228">
            <v>1610</v>
          </cell>
          <cell r="B228" t="str">
            <v>CROSSACRES</v>
          </cell>
        </row>
        <row r="229">
          <cell r="A229">
            <v>1611</v>
          </cell>
          <cell r="B229" t="str">
            <v>WYTHENSHAWE TC</v>
          </cell>
        </row>
        <row r="230">
          <cell r="A230">
            <v>1612</v>
          </cell>
          <cell r="B230" t="str">
            <v>ROBINSWOOD RD</v>
          </cell>
        </row>
        <row r="231">
          <cell r="A231">
            <v>1613</v>
          </cell>
          <cell r="B231" t="str">
            <v>PEEL HALL</v>
          </cell>
        </row>
        <row r="232">
          <cell r="A232">
            <v>1614</v>
          </cell>
          <cell r="B232" t="str">
            <v>SHADOWMOSS</v>
          </cell>
        </row>
        <row r="233">
          <cell r="A233">
            <v>1615</v>
          </cell>
          <cell r="B233" t="str">
            <v>MCR AIRPORT ML</v>
          </cell>
        </row>
        <row r="234">
          <cell r="A234">
            <v>0</v>
          </cell>
          <cell r="B234">
            <v>0</v>
          </cell>
        </row>
        <row r="235">
          <cell r="A235">
            <v>0</v>
          </cell>
          <cell r="B235">
            <v>0</v>
          </cell>
        </row>
        <row r="236">
          <cell r="A236">
            <v>0</v>
          </cell>
          <cell r="B236">
            <v>0</v>
          </cell>
        </row>
        <row r="237">
          <cell r="A237">
            <v>0</v>
          </cell>
          <cell r="B237">
            <v>0</v>
          </cell>
        </row>
        <row r="238">
          <cell r="A238">
            <v>0</v>
          </cell>
          <cell r="B238">
            <v>0</v>
          </cell>
        </row>
        <row r="239">
          <cell r="A239">
            <v>0</v>
          </cell>
          <cell r="B239">
            <v>0</v>
          </cell>
        </row>
        <row r="240">
          <cell r="A240">
            <v>0</v>
          </cell>
          <cell r="B240">
            <v>0</v>
          </cell>
        </row>
        <row r="241">
          <cell r="A241">
            <v>0</v>
          </cell>
          <cell r="B241">
            <v>0</v>
          </cell>
        </row>
        <row r="242">
          <cell r="A242">
            <v>0</v>
          </cell>
          <cell r="B242">
            <v>0</v>
          </cell>
        </row>
      </sheetData>
      <sheetData sheetId="7"/>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842E6-399B-4D00-9B94-67E07F043E4B}">
  <sheetPr>
    <pageSetUpPr fitToPage="1"/>
  </sheetPr>
  <dimension ref="A1:K43"/>
  <sheetViews>
    <sheetView tabSelected="1" zoomScaleNormal="100" workbookViewId="0"/>
  </sheetViews>
  <sheetFormatPr defaultColWidth="9.1796875" defaultRowHeight="12.5" x14ac:dyDescent="0.25"/>
  <cols>
    <col min="1" max="8" width="9.1796875" style="166"/>
    <col min="9" max="9" width="9.7265625" style="166" customWidth="1"/>
    <col min="10" max="11" width="9.1796875" style="167" hidden="1" customWidth="1"/>
    <col min="12" max="16384" width="9.1796875" style="167"/>
  </cols>
  <sheetData>
    <row r="1" spans="1:11" ht="13" x14ac:dyDescent="0.3">
      <c r="A1" s="165" t="s">
        <v>0</v>
      </c>
      <c r="J1" s="166"/>
      <c r="K1" s="166"/>
    </row>
    <row r="2" spans="1:11" ht="64.5" customHeight="1" x14ac:dyDescent="0.25">
      <c r="A2" s="193" t="s">
        <v>1</v>
      </c>
      <c r="B2" s="194"/>
      <c r="C2" s="194"/>
      <c r="D2" s="194"/>
      <c r="E2" s="194"/>
      <c r="F2" s="194"/>
      <c r="G2" s="194"/>
      <c r="H2" s="194"/>
      <c r="I2" s="194"/>
      <c r="J2" s="194"/>
      <c r="K2" s="194"/>
    </row>
    <row r="3" spans="1:11" ht="24.75" customHeight="1" x14ac:dyDescent="0.3">
      <c r="A3" s="195" t="s">
        <v>2</v>
      </c>
      <c r="B3" s="196"/>
      <c r="C3" s="196"/>
      <c r="D3" s="196"/>
      <c r="E3" s="196"/>
      <c r="F3" s="196"/>
      <c r="G3" s="196"/>
      <c r="H3" s="196"/>
      <c r="I3" s="196"/>
      <c r="J3" s="196"/>
      <c r="K3" s="196"/>
    </row>
    <row r="4" spans="1:11" s="169" customFormat="1" ht="62.25" customHeight="1" x14ac:dyDescent="0.3">
      <c r="A4" s="197" t="s">
        <v>3</v>
      </c>
      <c r="B4" s="197"/>
      <c r="C4" s="197"/>
      <c r="D4" s="197"/>
      <c r="E4" s="197"/>
      <c r="F4" s="197"/>
      <c r="G4" s="197"/>
      <c r="H4" s="197"/>
      <c r="I4" s="197"/>
      <c r="J4" s="168"/>
      <c r="K4" s="168"/>
    </row>
    <row r="5" spans="1:11" ht="29.25" customHeight="1" x14ac:dyDescent="0.35">
      <c r="A5" s="198" t="s">
        <v>4</v>
      </c>
      <c r="B5" s="199"/>
      <c r="C5" s="199"/>
      <c r="D5" s="199"/>
      <c r="E5" s="199"/>
      <c r="F5" s="199"/>
      <c r="G5" s="199"/>
      <c r="H5" s="199"/>
      <c r="I5" s="199"/>
      <c r="J5" s="199"/>
      <c r="K5" s="199"/>
    </row>
    <row r="6" spans="1:11" ht="12.5" customHeight="1" x14ac:dyDescent="0.25">
      <c r="A6" s="200" t="s">
        <v>91</v>
      </c>
      <c r="B6" s="200"/>
      <c r="C6" s="200"/>
      <c r="D6" s="200"/>
      <c r="E6" s="200"/>
      <c r="F6" s="200"/>
      <c r="G6" s="200"/>
      <c r="H6" s="200"/>
      <c r="I6" s="200"/>
      <c r="J6" s="166"/>
      <c r="K6" s="166"/>
    </row>
    <row r="7" spans="1:11" x14ac:dyDescent="0.25">
      <c r="A7" s="201"/>
      <c r="B7" s="201"/>
      <c r="C7" s="201"/>
      <c r="D7" s="201"/>
      <c r="E7" s="201"/>
      <c r="F7" s="201"/>
      <c r="G7" s="201"/>
      <c r="H7" s="201"/>
      <c r="I7" s="201"/>
      <c r="J7" s="166"/>
      <c r="K7" s="166"/>
    </row>
    <row r="8" spans="1:11" ht="17.25" customHeight="1" x14ac:dyDescent="0.25">
      <c r="A8" s="201"/>
      <c r="B8" s="201"/>
      <c r="C8" s="201"/>
      <c r="D8" s="201"/>
      <c r="E8" s="201"/>
      <c r="F8" s="201"/>
      <c r="G8" s="201"/>
      <c r="H8" s="201"/>
      <c r="I8" s="201"/>
      <c r="J8" s="166"/>
      <c r="K8" s="166"/>
    </row>
    <row r="9" spans="1:11" x14ac:dyDescent="0.25">
      <c r="A9" s="201"/>
      <c r="B9" s="201"/>
      <c r="C9" s="201"/>
      <c r="D9" s="201"/>
      <c r="E9" s="201"/>
      <c r="F9" s="201"/>
      <c r="G9" s="201"/>
      <c r="H9" s="201"/>
      <c r="I9" s="201"/>
      <c r="J9" s="166"/>
      <c r="K9" s="166"/>
    </row>
    <row r="10" spans="1:11" ht="18.75" customHeight="1" x14ac:dyDescent="0.25">
      <c r="A10" s="201"/>
      <c r="B10" s="201"/>
      <c r="C10" s="201"/>
      <c r="D10" s="201"/>
      <c r="E10" s="201"/>
      <c r="F10" s="201"/>
      <c r="G10" s="201"/>
      <c r="H10" s="201"/>
      <c r="I10" s="201"/>
      <c r="J10" s="166"/>
      <c r="K10" s="166"/>
    </row>
    <row r="11" spans="1:11" ht="12.75" customHeight="1" x14ac:dyDescent="0.25">
      <c r="A11" s="190" t="s">
        <v>87</v>
      </c>
      <c r="B11" s="191"/>
      <c r="C11" s="191"/>
      <c r="D11" s="191"/>
      <c r="E11" s="191"/>
      <c r="F11" s="191"/>
      <c r="G11" s="191"/>
      <c r="H11" s="191"/>
      <c r="I11" s="191"/>
      <c r="J11" s="166"/>
      <c r="K11" s="166"/>
    </row>
    <row r="12" spans="1:11" ht="29.25" customHeight="1" x14ac:dyDescent="0.25">
      <c r="A12" s="192"/>
      <c r="B12" s="192"/>
      <c r="C12" s="192"/>
      <c r="D12" s="192"/>
      <c r="E12" s="192"/>
      <c r="F12" s="192"/>
      <c r="G12" s="192"/>
      <c r="H12" s="192"/>
      <c r="I12" s="192"/>
      <c r="J12" s="166"/>
      <c r="K12" s="166"/>
    </row>
    <row r="13" spans="1:11" ht="21.5" customHeight="1" x14ac:dyDescent="0.25">
      <c r="A13" s="217" t="s">
        <v>88</v>
      </c>
      <c r="B13" s="218"/>
      <c r="C13" s="218"/>
      <c r="D13" s="218"/>
      <c r="E13" s="218"/>
      <c r="F13" s="218"/>
      <c r="G13" s="218"/>
      <c r="H13" s="218"/>
      <c r="I13" s="218"/>
      <c r="J13" s="166"/>
      <c r="K13" s="166"/>
    </row>
    <row r="14" spans="1:11" ht="12.75" customHeight="1" x14ac:dyDescent="0.25">
      <c r="A14" s="219" t="s">
        <v>89</v>
      </c>
      <c r="B14" s="220"/>
      <c r="C14" s="220"/>
      <c r="D14" s="220"/>
      <c r="E14" s="220"/>
      <c r="F14" s="220"/>
      <c r="G14" s="220"/>
      <c r="H14" s="220"/>
      <c r="I14" s="220"/>
      <c r="J14" s="166"/>
      <c r="K14" s="166"/>
    </row>
    <row r="15" spans="1:11" ht="28.5" customHeight="1" x14ac:dyDescent="0.25">
      <c r="A15" s="221"/>
      <c r="B15" s="221"/>
      <c r="C15" s="221"/>
      <c r="D15" s="221"/>
      <c r="E15" s="221"/>
      <c r="F15" s="221"/>
      <c r="G15" s="221"/>
      <c r="H15" s="221"/>
      <c r="I15" s="221"/>
      <c r="J15" s="166"/>
      <c r="K15" s="166"/>
    </row>
    <row r="16" spans="1:11" s="170" customFormat="1" ht="12.75" customHeight="1" x14ac:dyDescent="0.25">
      <c r="A16" s="190" t="s">
        <v>5</v>
      </c>
      <c r="B16" s="191"/>
      <c r="C16" s="191"/>
      <c r="D16" s="191"/>
      <c r="E16" s="191"/>
      <c r="F16" s="191"/>
      <c r="G16" s="191"/>
      <c r="H16" s="191"/>
      <c r="I16" s="191"/>
    </row>
    <row r="17" spans="1:11" s="170" customFormat="1" ht="29.25" customHeight="1" x14ac:dyDescent="0.25">
      <c r="A17" s="222"/>
      <c r="B17" s="222"/>
      <c r="C17" s="222"/>
      <c r="D17" s="222"/>
      <c r="E17" s="222"/>
      <c r="F17" s="222"/>
      <c r="G17" s="222"/>
      <c r="H17" s="222"/>
      <c r="I17" s="222"/>
    </row>
    <row r="18" spans="1:11" ht="12.75" customHeight="1" x14ac:dyDescent="0.25">
      <c r="A18" s="219" t="s">
        <v>90</v>
      </c>
      <c r="B18" s="220"/>
      <c r="C18" s="220"/>
      <c r="D18" s="220"/>
      <c r="E18" s="220"/>
      <c r="F18" s="220"/>
      <c r="G18" s="220"/>
      <c r="H18" s="220"/>
      <c r="I18" s="220"/>
      <c r="J18" s="166"/>
      <c r="K18" s="166"/>
    </row>
    <row r="19" spans="1:11" ht="29.25" customHeight="1" x14ac:dyDescent="0.25">
      <c r="A19" s="221"/>
      <c r="B19" s="221"/>
      <c r="C19" s="221"/>
      <c r="D19" s="221"/>
      <c r="E19" s="221"/>
      <c r="F19" s="221"/>
      <c r="G19" s="221"/>
      <c r="H19" s="221"/>
      <c r="I19" s="221"/>
      <c r="J19" s="166"/>
      <c r="K19" s="166"/>
    </row>
    <row r="20" spans="1:11" x14ac:dyDescent="0.25">
      <c r="A20" s="223" t="s">
        <v>6</v>
      </c>
      <c r="B20" s="224"/>
      <c r="C20" s="224"/>
      <c r="D20" s="224"/>
      <c r="E20" s="224"/>
      <c r="F20" s="224"/>
      <c r="G20" s="224"/>
      <c r="H20" s="224"/>
      <c r="I20" s="224"/>
      <c r="J20" s="166"/>
      <c r="K20" s="166"/>
    </row>
    <row r="21" spans="1:11" x14ac:dyDescent="0.25">
      <c r="A21" s="225"/>
      <c r="B21" s="225"/>
      <c r="C21" s="225"/>
      <c r="D21" s="225"/>
      <c r="E21" s="225"/>
      <c r="F21" s="225"/>
      <c r="G21" s="225"/>
      <c r="H21" s="225"/>
      <c r="I21" s="225"/>
      <c r="J21" s="166"/>
      <c r="K21" s="166"/>
    </row>
    <row r="22" spans="1:11" x14ac:dyDescent="0.25">
      <c r="A22" s="225"/>
      <c r="B22" s="225"/>
      <c r="C22" s="225"/>
      <c r="D22" s="225"/>
      <c r="E22" s="225"/>
      <c r="F22" s="225"/>
      <c r="G22" s="225"/>
      <c r="H22" s="225"/>
      <c r="I22" s="225"/>
      <c r="J22" s="166"/>
      <c r="K22" s="166"/>
    </row>
    <row r="23" spans="1:11" x14ac:dyDescent="0.25">
      <c r="A23" s="225"/>
      <c r="B23" s="225"/>
      <c r="C23" s="225"/>
      <c r="D23" s="225"/>
      <c r="E23" s="225"/>
      <c r="F23" s="225"/>
      <c r="G23" s="225"/>
      <c r="H23" s="225"/>
      <c r="I23" s="225"/>
      <c r="J23" s="166"/>
      <c r="K23" s="166"/>
    </row>
    <row r="24" spans="1:11" x14ac:dyDescent="0.25">
      <c r="A24" s="225"/>
      <c r="B24" s="225"/>
      <c r="C24" s="225"/>
      <c r="D24" s="225"/>
      <c r="E24" s="225"/>
      <c r="F24" s="225"/>
      <c r="G24" s="225"/>
      <c r="H24" s="225"/>
      <c r="I24" s="225"/>
      <c r="J24" s="166"/>
      <c r="K24" s="166"/>
    </row>
    <row r="25" spans="1:11" x14ac:dyDescent="0.25">
      <c r="A25" s="226" t="s">
        <v>86</v>
      </c>
      <c r="B25" s="227"/>
      <c r="C25" s="227"/>
      <c r="D25" s="227"/>
      <c r="E25" s="227"/>
      <c r="F25" s="227"/>
      <c r="G25" s="227"/>
      <c r="H25" s="227"/>
      <c r="I25" s="227"/>
      <c r="J25" s="166"/>
      <c r="K25" s="166"/>
    </row>
    <row r="26" spans="1:11" x14ac:dyDescent="0.25">
      <c r="A26" s="228"/>
      <c r="B26" s="228"/>
      <c r="C26" s="228"/>
      <c r="D26" s="228"/>
      <c r="E26" s="228"/>
      <c r="F26" s="228"/>
      <c r="G26" s="228"/>
      <c r="H26" s="228"/>
      <c r="I26" s="228"/>
      <c r="J26" s="166"/>
      <c r="K26" s="166"/>
    </row>
    <row r="27" spans="1:11" ht="17.5" customHeight="1" x14ac:dyDescent="0.25">
      <c r="A27" s="228"/>
      <c r="B27" s="228"/>
      <c r="C27" s="228"/>
      <c r="D27" s="228"/>
      <c r="E27" s="228"/>
      <c r="F27" s="228"/>
      <c r="G27" s="228"/>
      <c r="H27" s="228"/>
      <c r="I27" s="228"/>
      <c r="J27" s="166"/>
      <c r="K27" s="166"/>
    </row>
    <row r="28" spans="1:11" ht="28.5" customHeight="1" x14ac:dyDescent="0.25">
      <c r="A28" s="223" t="s">
        <v>121</v>
      </c>
      <c r="B28" s="224"/>
      <c r="C28" s="224"/>
      <c r="D28" s="224"/>
      <c r="E28" s="224"/>
      <c r="F28" s="224"/>
      <c r="G28" s="224"/>
      <c r="H28" s="224"/>
      <c r="I28" s="224"/>
      <c r="J28" s="166"/>
      <c r="K28" s="166"/>
    </row>
    <row r="29" spans="1:11" ht="18.5" x14ac:dyDescent="0.45">
      <c r="A29" s="187" t="s">
        <v>83</v>
      </c>
      <c r="B29" s="188"/>
      <c r="C29" s="188"/>
      <c r="D29" s="188"/>
      <c r="E29" s="188"/>
      <c r="F29" s="188"/>
      <c r="G29" s="188"/>
      <c r="H29" s="188"/>
      <c r="I29" s="189"/>
      <c r="J29" s="166"/>
      <c r="K29" s="166"/>
    </row>
    <row r="30" spans="1:11" x14ac:dyDescent="0.25">
      <c r="A30" s="202" t="s">
        <v>84</v>
      </c>
      <c r="B30" s="203"/>
      <c r="C30" s="203"/>
      <c r="D30" s="203"/>
      <c r="E30" s="203"/>
      <c r="F30" s="203"/>
      <c r="G30" s="203"/>
      <c r="H30" s="203"/>
      <c r="I30" s="204"/>
      <c r="J30" s="166"/>
      <c r="K30" s="166"/>
    </row>
    <row r="31" spans="1:11" x14ac:dyDescent="0.25">
      <c r="A31" s="202"/>
      <c r="B31" s="203"/>
      <c r="C31" s="203"/>
      <c r="D31" s="203"/>
      <c r="E31" s="203"/>
      <c r="F31" s="203"/>
      <c r="G31" s="203"/>
      <c r="H31" s="203"/>
      <c r="I31" s="204"/>
      <c r="J31" s="166"/>
      <c r="K31" s="166"/>
    </row>
    <row r="32" spans="1:11" x14ac:dyDescent="0.25">
      <c r="A32" s="202"/>
      <c r="B32" s="203"/>
      <c r="C32" s="203"/>
      <c r="D32" s="203"/>
      <c r="E32" s="203"/>
      <c r="F32" s="203"/>
      <c r="G32" s="203"/>
      <c r="H32" s="203"/>
      <c r="I32" s="204"/>
      <c r="J32" s="166"/>
      <c r="K32" s="166"/>
    </row>
    <row r="33" spans="1:11" x14ac:dyDescent="0.25">
      <c r="A33" s="202"/>
      <c r="B33" s="203"/>
      <c r="C33" s="203"/>
      <c r="D33" s="203"/>
      <c r="E33" s="203"/>
      <c r="F33" s="203"/>
      <c r="G33" s="203"/>
      <c r="H33" s="203"/>
      <c r="I33" s="204"/>
      <c r="J33" s="166"/>
      <c r="K33" s="166"/>
    </row>
    <row r="34" spans="1:11" x14ac:dyDescent="0.25">
      <c r="A34" s="202"/>
      <c r="B34" s="203"/>
      <c r="C34" s="203"/>
      <c r="D34" s="203"/>
      <c r="E34" s="203"/>
      <c r="F34" s="203"/>
      <c r="G34" s="203"/>
      <c r="H34" s="203"/>
      <c r="I34" s="204"/>
      <c r="J34" s="166"/>
      <c r="K34" s="166"/>
    </row>
    <row r="35" spans="1:11" x14ac:dyDescent="0.25">
      <c r="A35" s="205"/>
      <c r="B35" s="206"/>
      <c r="C35" s="206"/>
      <c r="D35" s="206"/>
      <c r="E35" s="206"/>
      <c r="F35" s="206"/>
      <c r="G35" s="206"/>
      <c r="H35" s="206"/>
      <c r="I35" s="207"/>
      <c r="J35" s="166"/>
      <c r="K35" s="166"/>
    </row>
    <row r="36" spans="1:11" x14ac:dyDescent="0.25">
      <c r="A36" s="208"/>
      <c r="B36" s="209"/>
      <c r="C36" s="209"/>
      <c r="D36" s="209"/>
      <c r="E36" s="209"/>
      <c r="F36" s="209"/>
      <c r="G36" s="209"/>
      <c r="H36" s="209"/>
      <c r="I36" s="210"/>
      <c r="J36" s="166"/>
      <c r="K36" s="166"/>
    </row>
    <row r="37" spans="1:11" x14ac:dyDescent="0.25">
      <c r="A37" s="211" t="s">
        <v>85</v>
      </c>
      <c r="B37" s="212"/>
      <c r="C37" s="212"/>
      <c r="D37" s="212"/>
      <c r="E37" s="212"/>
      <c r="F37" s="212"/>
      <c r="G37" s="212"/>
      <c r="H37" s="212"/>
      <c r="I37" s="213"/>
      <c r="J37" s="166"/>
      <c r="K37" s="166"/>
    </row>
    <row r="38" spans="1:11" x14ac:dyDescent="0.25">
      <c r="A38" s="211"/>
      <c r="B38" s="212"/>
      <c r="C38" s="212"/>
      <c r="D38" s="212"/>
      <c r="E38" s="212"/>
      <c r="F38" s="212"/>
      <c r="G38" s="212"/>
      <c r="H38" s="212"/>
      <c r="I38" s="213"/>
      <c r="J38" s="166"/>
      <c r="K38" s="166"/>
    </row>
    <row r="39" spans="1:11" x14ac:dyDescent="0.25">
      <c r="A39" s="211"/>
      <c r="B39" s="212"/>
      <c r="C39" s="212"/>
      <c r="D39" s="212"/>
      <c r="E39" s="212"/>
      <c r="F39" s="212"/>
      <c r="G39" s="212"/>
      <c r="H39" s="212"/>
      <c r="I39" s="213"/>
      <c r="J39" s="166"/>
      <c r="K39" s="166"/>
    </row>
    <row r="40" spans="1:11" x14ac:dyDescent="0.25">
      <c r="A40" s="211"/>
      <c r="B40" s="212"/>
      <c r="C40" s="212"/>
      <c r="D40" s="212"/>
      <c r="E40" s="212"/>
      <c r="F40" s="212"/>
      <c r="G40" s="212"/>
      <c r="H40" s="212"/>
      <c r="I40" s="213"/>
      <c r="J40" s="166"/>
      <c r="K40" s="166"/>
    </row>
    <row r="41" spans="1:11" x14ac:dyDescent="0.25">
      <c r="A41" s="211"/>
      <c r="B41" s="212"/>
      <c r="C41" s="212"/>
      <c r="D41" s="212"/>
      <c r="E41" s="212"/>
      <c r="F41" s="212"/>
      <c r="G41" s="212"/>
      <c r="H41" s="212"/>
      <c r="I41" s="213"/>
      <c r="J41" s="166"/>
      <c r="K41" s="166"/>
    </row>
    <row r="42" spans="1:11" ht="13" thickBot="1" x14ac:dyDescent="0.3">
      <c r="A42" s="214"/>
      <c r="B42" s="215"/>
      <c r="C42" s="215"/>
      <c r="D42" s="215"/>
      <c r="E42" s="215"/>
      <c r="F42" s="215"/>
      <c r="G42" s="215"/>
      <c r="H42" s="215"/>
      <c r="I42" s="216"/>
      <c r="J42" s="166"/>
      <c r="K42" s="166"/>
    </row>
    <row r="43" spans="1:11" ht="13" thickTop="1" x14ac:dyDescent="0.25">
      <c r="A43" s="170"/>
      <c r="B43" s="170"/>
      <c r="C43" s="170"/>
      <c r="D43" s="170"/>
      <c r="E43" s="170"/>
      <c r="F43" s="170"/>
      <c r="G43" s="170"/>
      <c r="H43" s="170"/>
      <c r="I43" s="170"/>
      <c r="J43" s="166"/>
      <c r="K43" s="166"/>
    </row>
  </sheetData>
  <mergeCells count="15">
    <mergeCell ref="A30:I36"/>
    <mergeCell ref="A37:I42"/>
    <mergeCell ref="A13:I13"/>
    <mergeCell ref="A14:I15"/>
    <mergeCell ref="A16:I17"/>
    <mergeCell ref="A18:I19"/>
    <mergeCell ref="A20:I24"/>
    <mergeCell ref="A25:I27"/>
    <mergeCell ref="A28:I28"/>
    <mergeCell ref="A11:I12"/>
    <mergeCell ref="A2:K2"/>
    <mergeCell ref="A3:K3"/>
    <mergeCell ref="A4:I4"/>
    <mergeCell ref="A5:K5"/>
    <mergeCell ref="A6:I10"/>
  </mergeCells>
  <pageMargins left="0.70866141732283472" right="0.70866141732283472" top="0.74803149606299213" bottom="0.74803149606299213" header="0.31496062992125984" footer="0.31496062992125984"/>
  <pageSetup paperSize="9" scale="99" orientation="portrait" r:id="rId1"/>
  <headerFooter>
    <oddHeader>&amp;C&amp;"Calibri,Regular"&amp;13SRAD Report 2094 Transport Statistics Stockport 2020</odd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7CD5DC-C741-41CE-AECE-86AD95CF7C2F}">
  <sheetPr>
    <pageSetUpPr fitToPage="1"/>
  </sheetPr>
  <dimension ref="A1:M94"/>
  <sheetViews>
    <sheetView zoomScale="75" zoomScaleNormal="75" zoomScalePageLayoutView="70" workbookViewId="0">
      <selection sqref="A1:J1"/>
    </sheetView>
  </sheetViews>
  <sheetFormatPr defaultColWidth="8.81640625" defaultRowHeight="14.5" x14ac:dyDescent="0.35"/>
  <cols>
    <col min="1" max="1" width="13.26953125" style="114" customWidth="1"/>
    <col min="2" max="2" width="15.54296875" style="114" customWidth="1"/>
    <col min="3" max="3" width="11" style="114" customWidth="1"/>
    <col min="4" max="8" width="8.81640625" style="114" customWidth="1"/>
    <col min="9" max="9" width="8.453125" style="114" customWidth="1"/>
    <col min="10" max="10" width="9.1796875" style="114" customWidth="1"/>
    <col min="11" max="20" width="8.81640625" style="114"/>
    <col min="21" max="21" width="3" style="114" customWidth="1"/>
    <col min="22" max="22" width="8.81640625" style="114"/>
    <col min="23" max="23" width="5" style="114" customWidth="1"/>
    <col min="24" max="16384" width="8.81640625" style="114"/>
  </cols>
  <sheetData>
    <row r="1" spans="1:13" ht="15.5" thickTop="1" thickBot="1" x14ac:dyDescent="0.4">
      <c r="A1" s="275" t="s">
        <v>77</v>
      </c>
      <c r="B1" s="276"/>
      <c r="C1" s="276"/>
      <c r="D1" s="276"/>
      <c r="E1" s="276"/>
      <c r="F1" s="276"/>
      <c r="G1" s="276"/>
      <c r="H1" s="276"/>
      <c r="I1" s="276"/>
      <c r="J1" s="277"/>
    </row>
    <row r="2" spans="1:13" ht="35.25" customHeight="1" thickBot="1" x14ac:dyDescent="0.4">
      <c r="A2" s="115" t="s">
        <v>53</v>
      </c>
      <c r="B2" s="116" t="s">
        <v>54</v>
      </c>
      <c r="C2" s="117" t="s">
        <v>78</v>
      </c>
      <c r="D2" s="116" t="s">
        <v>79</v>
      </c>
      <c r="E2" s="117" t="s">
        <v>18</v>
      </c>
      <c r="F2" s="116" t="s">
        <v>80</v>
      </c>
      <c r="G2" s="117" t="s">
        <v>17</v>
      </c>
      <c r="H2" s="118" t="s">
        <v>46</v>
      </c>
      <c r="I2" s="119" t="s">
        <v>81</v>
      </c>
      <c r="J2" s="120" t="s">
        <v>82</v>
      </c>
    </row>
    <row r="3" spans="1:13" x14ac:dyDescent="0.35">
      <c r="A3" s="278" t="s">
        <v>60</v>
      </c>
      <c r="B3" s="121">
        <v>2003</v>
      </c>
      <c r="C3" s="122">
        <v>17365</v>
      </c>
      <c r="D3" s="123">
        <v>5914</v>
      </c>
      <c r="E3" s="124">
        <v>613</v>
      </c>
      <c r="F3" s="123">
        <v>136</v>
      </c>
      <c r="G3" s="124">
        <v>1996</v>
      </c>
      <c r="H3" s="125">
        <f>SUM(C3:G3)</f>
        <v>26024</v>
      </c>
      <c r="I3" s="126">
        <f>(C3/H3)</f>
        <v>0.66726867506916687</v>
      </c>
      <c r="J3" s="127">
        <f>(SUM(D3:G3))/H3</f>
        <v>0.33273132493083307</v>
      </c>
      <c r="L3" s="128"/>
      <c r="M3" s="128"/>
    </row>
    <row r="4" spans="1:13" x14ac:dyDescent="0.35">
      <c r="A4" s="279"/>
      <c r="B4" s="129">
        <v>2004</v>
      </c>
      <c r="C4" s="130">
        <v>17391</v>
      </c>
      <c r="D4" s="125">
        <v>5885</v>
      </c>
      <c r="E4" s="131">
        <v>747</v>
      </c>
      <c r="F4" s="125">
        <v>133</v>
      </c>
      <c r="G4" s="131">
        <v>1771</v>
      </c>
      <c r="H4" s="125">
        <f t="shared" ref="H4:H17" si="0">SUM(C4:G4)</f>
        <v>25927</v>
      </c>
      <c r="I4" s="126">
        <f t="shared" ref="I4:I20" si="1">(C4/H4)</f>
        <v>0.6707679253288078</v>
      </c>
      <c r="J4" s="127">
        <f t="shared" ref="J4:J20" si="2">(SUM(D4:G4))/H4</f>
        <v>0.3292320746711922</v>
      </c>
      <c r="L4" s="128"/>
      <c r="M4" s="128"/>
    </row>
    <row r="5" spans="1:13" x14ac:dyDescent="0.35">
      <c r="A5" s="279"/>
      <c r="B5" s="129">
        <v>2005</v>
      </c>
      <c r="C5" s="130">
        <v>16273</v>
      </c>
      <c r="D5" s="125">
        <v>7432</v>
      </c>
      <c r="E5" s="131">
        <v>1030</v>
      </c>
      <c r="F5" s="125">
        <v>198</v>
      </c>
      <c r="G5" s="131">
        <v>2140</v>
      </c>
      <c r="H5" s="125">
        <f t="shared" si="0"/>
        <v>27073</v>
      </c>
      <c r="I5" s="126">
        <f t="shared" si="1"/>
        <v>0.60107856536032211</v>
      </c>
      <c r="J5" s="127">
        <f t="shared" si="2"/>
        <v>0.39892143463967789</v>
      </c>
      <c r="L5" s="128"/>
      <c r="M5" s="128"/>
    </row>
    <row r="6" spans="1:13" x14ac:dyDescent="0.35">
      <c r="A6" s="280"/>
      <c r="B6" s="132">
        <v>2006</v>
      </c>
      <c r="C6" s="133">
        <v>15776</v>
      </c>
      <c r="D6" s="134">
        <v>5130</v>
      </c>
      <c r="E6" s="135">
        <v>1107</v>
      </c>
      <c r="F6" s="134">
        <v>157</v>
      </c>
      <c r="G6" s="135">
        <v>2196</v>
      </c>
      <c r="H6" s="134">
        <f t="shared" si="0"/>
        <v>24366</v>
      </c>
      <c r="I6" s="136">
        <f t="shared" si="1"/>
        <v>0.64745957481736849</v>
      </c>
      <c r="J6" s="137">
        <f t="shared" si="2"/>
        <v>0.35254042518263151</v>
      </c>
      <c r="L6" s="128"/>
      <c r="M6" s="128"/>
    </row>
    <row r="7" spans="1:13" x14ac:dyDescent="0.35">
      <c r="A7" s="280"/>
      <c r="B7" s="132">
        <v>2007</v>
      </c>
      <c r="C7" s="133">
        <v>15679</v>
      </c>
      <c r="D7" s="134">
        <v>5643</v>
      </c>
      <c r="E7" s="135">
        <v>1210</v>
      </c>
      <c r="F7" s="134">
        <v>228</v>
      </c>
      <c r="G7" s="133">
        <v>2258</v>
      </c>
      <c r="H7" s="134">
        <f t="shared" si="0"/>
        <v>25018</v>
      </c>
      <c r="I7" s="136">
        <f t="shared" si="1"/>
        <v>0.62670876968582623</v>
      </c>
      <c r="J7" s="137">
        <f t="shared" si="2"/>
        <v>0.37329123031417377</v>
      </c>
      <c r="L7" s="128"/>
      <c r="M7" s="128"/>
    </row>
    <row r="8" spans="1:13" ht="16.5" customHeight="1" x14ac:dyDescent="0.35">
      <c r="A8" s="280"/>
      <c r="B8" s="132">
        <v>2008</v>
      </c>
      <c r="C8" s="133">
        <v>15736</v>
      </c>
      <c r="D8" s="134">
        <v>5983</v>
      </c>
      <c r="E8" s="133">
        <v>1203</v>
      </c>
      <c r="F8" s="134">
        <v>245</v>
      </c>
      <c r="G8" s="133">
        <v>2575</v>
      </c>
      <c r="H8" s="134">
        <f t="shared" si="0"/>
        <v>25742</v>
      </c>
      <c r="I8" s="136">
        <f t="shared" si="1"/>
        <v>0.61129671354207127</v>
      </c>
      <c r="J8" s="137">
        <f t="shared" si="2"/>
        <v>0.38870328645792868</v>
      </c>
      <c r="L8" s="128"/>
      <c r="M8" s="128"/>
    </row>
    <row r="9" spans="1:13" ht="15.75" customHeight="1" x14ac:dyDescent="0.35">
      <c r="A9" s="280"/>
      <c r="B9" s="132">
        <v>2009</v>
      </c>
      <c r="C9" s="133">
        <v>14620</v>
      </c>
      <c r="D9" s="134">
        <v>6845.5358034238025</v>
      </c>
      <c r="E9" s="135">
        <v>961</v>
      </c>
      <c r="F9" s="134">
        <v>251</v>
      </c>
      <c r="G9" s="135">
        <v>2601</v>
      </c>
      <c r="H9" s="134">
        <f t="shared" si="0"/>
        <v>25278.535803423802</v>
      </c>
      <c r="I9" s="136">
        <f t="shared" si="1"/>
        <v>0.57835628272503914</v>
      </c>
      <c r="J9" s="137">
        <f t="shared" si="2"/>
        <v>0.42164371727496086</v>
      </c>
      <c r="L9" s="128"/>
      <c r="M9" s="128"/>
    </row>
    <row r="10" spans="1:13" x14ac:dyDescent="0.35">
      <c r="A10" s="281"/>
      <c r="B10" s="138">
        <v>2010</v>
      </c>
      <c r="C10" s="133">
        <v>14602</v>
      </c>
      <c r="D10" s="134">
        <v>4705.7036178331646</v>
      </c>
      <c r="E10" s="135">
        <v>1262</v>
      </c>
      <c r="F10" s="134">
        <v>269.11366255323446</v>
      </c>
      <c r="G10" s="133">
        <v>2500.7601572564904</v>
      </c>
      <c r="H10" s="134">
        <f t="shared" si="0"/>
        <v>23339.577437642889</v>
      </c>
      <c r="I10" s="136">
        <f t="shared" si="1"/>
        <v>0.62563257792531335</v>
      </c>
      <c r="J10" s="137">
        <f t="shared" si="2"/>
        <v>0.37436742207468665</v>
      </c>
      <c r="L10" s="128"/>
      <c r="M10" s="128"/>
    </row>
    <row r="11" spans="1:13" x14ac:dyDescent="0.35">
      <c r="A11" s="281"/>
      <c r="B11" s="138">
        <v>2011</v>
      </c>
      <c r="C11" s="139">
        <v>14276</v>
      </c>
      <c r="D11" s="134">
        <v>4769</v>
      </c>
      <c r="E11" s="135">
        <v>1162</v>
      </c>
      <c r="F11" s="134">
        <v>265</v>
      </c>
      <c r="G11" s="135">
        <v>2365</v>
      </c>
      <c r="H11" s="134">
        <f t="shared" si="0"/>
        <v>22837</v>
      </c>
      <c r="I11" s="136">
        <f t="shared" si="1"/>
        <v>0.62512589219249459</v>
      </c>
      <c r="J11" s="137">
        <f t="shared" si="2"/>
        <v>0.37487410780750535</v>
      </c>
      <c r="L11" s="128"/>
      <c r="M11" s="128"/>
    </row>
    <row r="12" spans="1:13" x14ac:dyDescent="0.35">
      <c r="A12" s="281"/>
      <c r="B12" s="132">
        <v>2012</v>
      </c>
      <c r="C12" s="133">
        <v>13905</v>
      </c>
      <c r="D12" s="134">
        <v>4376</v>
      </c>
      <c r="E12" s="135">
        <v>1378</v>
      </c>
      <c r="F12" s="134">
        <v>268</v>
      </c>
      <c r="G12" s="135">
        <v>2415</v>
      </c>
      <c r="H12" s="134">
        <f t="shared" si="0"/>
        <v>22342</v>
      </c>
      <c r="I12" s="136">
        <f t="shared" si="1"/>
        <v>0.62237042341777815</v>
      </c>
      <c r="J12" s="137">
        <f t="shared" si="2"/>
        <v>0.37762957658222185</v>
      </c>
      <c r="L12" s="128"/>
      <c r="M12" s="128"/>
    </row>
    <row r="13" spans="1:13" x14ac:dyDescent="0.35">
      <c r="A13" s="281"/>
      <c r="B13" s="132">
        <v>2013</v>
      </c>
      <c r="C13" s="133">
        <v>12700</v>
      </c>
      <c r="D13" s="134">
        <v>4978</v>
      </c>
      <c r="E13" s="135">
        <v>1343</v>
      </c>
      <c r="F13" s="134">
        <v>331</v>
      </c>
      <c r="G13" s="135">
        <v>2470</v>
      </c>
      <c r="H13" s="134">
        <f t="shared" si="0"/>
        <v>21822</v>
      </c>
      <c r="I13" s="136">
        <f t="shared" si="1"/>
        <v>0.58198148657318305</v>
      </c>
      <c r="J13" s="137">
        <f t="shared" si="2"/>
        <v>0.41801851342681695</v>
      </c>
      <c r="L13" s="128"/>
      <c r="M13" s="128"/>
    </row>
    <row r="14" spans="1:13" x14ac:dyDescent="0.35">
      <c r="A14" s="281"/>
      <c r="B14" s="138">
        <v>2014</v>
      </c>
      <c r="C14" s="140">
        <v>13942.206162424489</v>
      </c>
      <c r="D14" s="141">
        <v>4478.7794350748854</v>
      </c>
      <c r="E14" s="142">
        <v>1303</v>
      </c>
      <c r="F14" s="141">
        <v>330</v>
      </c>
      <c r="G14" s="142">
        <v>2299</v>
      </c>
      <c r="H14" s="134">
        <f t="shared" si="0"/>
        <v>22352.985597499373</v>
      </c>
      <c r="I14" s="136">
        <f t="shared" si="1"/>
        <v>0.62372903617779818</v>
      </c>
      <c r="J14" s="137">
        <f t="shared" si="2"/>
        <v>0.37627096382220182</v>
      </c>
      <c r="L14" s="128"/>
      <c r="M14" s="128"/>
    </row>
    <row r="15" spans="1:13" x14ac:dyDescent="0.35">
      <c r="A15" s="281"/>
      <c r="B15" s="138">
        <v>2015</v>
      </c>
      <c r="C15" s="140">
        <v>12891.099178205259</v>
      </c>
      <c r="D15" s="141">
        <v>3974.6185567010311</v>
      </c>
      <c r="E15" s="142">
        <v>1284</v>
      </c>
      <c r="F15" s="141">
        <v>288</v>
      </c>
      <c r="G15" s="142">
        <v>2225</v>
      </c>
      <c r="H15" s="134">
        <f t="shared" si="0"/>
        <v>20662.717734906291</v>
      </c>
      <c r="I15" s="143">
        <f t="shared" si="1"/>
        <v>0.62388207319058753</v>
      </c>
      <c r="J15" s="144">
        <f t="shared" si="2"/>
        <v>0.37611792680941236</v>
      </c>
      <c r="L15" s="128"/>
      <c r="M15" s="128"/>
    </row>
    <row r="16" spans="1:13" x14ac:dyDescent="0.35">
      <c r="A16" s="281"/>
      <c r="B16" s="138">
        <v>2016</v>
      </c>
      <c r="C16" s="140">
        <v>13039.13632701624</v>
      </c>
      <c r="D16" s="141">
        <v>4268.9186813186816</v>
      </c>
      <c r="E16" s="142">
        <v>1478</v>
      </c>
      <c r="F16" s="141">
        <v>310</v>
      </c>
      <c r="G16" s="142">
        <v>2417</v>
      </c>
      <c r="H16" s="134">
        <f t="shared" si="0"/>
        <v>21513.055008334923</v>
      </c>
      <c r="I16" s="143">
        <f t="shared" si="1"/>
        <v>0.60610342519760285</v>
      </c>
      <c r="J16" s="144">
        <f t="shared" si="2"/>
        <v>0.3938965748023972</v>
      </c>
      <c r="L16" s="128"/>
      <c r="M16" s="128"/>
    </row>
    <row r="17" spans="1:13" x14ac:dyDescent="0.35">
      <c r="A17" s="281"/>
      <c r="B17" s="138">
        <v>2017</v>
      </c>
      <c r="C17" s="140">
        <v>12938.672238067731</v>
      </c>
      <c r="D17" s="141">
        <v>4724.5119485276618</v>
      </c>
      <c r="E17" s="142">
        <v>1510</v>
      </c>
      <c r="F17" s="141">
        <v>345</v>
      </c>
      <c r="G17" s="142">
        <v>2419</v>
      </c>
      <c r="H17" s="134">
        <f t="shared" si="0"/>
        <v>21937.184186595394</v>
      </c>
      <c r="I17" s="143">
        <f t="shared" si="1"/>
        <v>0.58980551596835484</v>
      </c>
      <c r="J17" s="144">
        <f t="shared" si="2"/>
        <v>0.41019448403164516</v>
      </c>
      <c r="L17" s="128"/>
      <c r="M17" s="128"/>
    </row>
    <row r="18" spans="1:13" x14ac:dyDescent="0.35">
      <c r="A18" s="281"/>
      <c r="B18" s="138">
        <v>2018</v>
      </c>
      <c r="C18" s="140">
        <v>13085.946741876976</v>
      </c>
      <c r="D18" s="141">
        <v>3828.2330097087379</v>
      </c>
      <c r="E18" s="142">
        <v>1418</v>
      </c>
      <c r="F18" s="141">
        <v>396</v>
      </c>
      <c r="G18" s="142">
        <v>2578</v>
      </c>
      <c r="H18" s="134">
        <v>21306.179751585714</v>
      </c>
      <c r="I18" s="143">
        <v>0.61418550366369895</v>
      </c>
      <c r="J18" s="144">
        <v>0.38581449633630105</v>
      </c>
      <c r="L18" s="128"/>
      <c r="M18" s="128"/>
    </row>
    <row r="19" spans="1:13" x14ac:dyDescent="0.35">
      <c r="A19" s="281"/>
      <c r="B19" s="138">
        <v>2019</v>
      </c>
      <c r="C19" s="140">
        <v>13274.171075907732</v>
      </c>
      <c r="D19" s="141">
        <v>3717.5372168284789</v>
      </c>
      <c r="E19" s="142">
        <v>1672</v>
      </c>
      <c r="F19" s="141">
        <v>307</v>
      </c>
      <c r="G19" s="142">
        <v>2393</v>
      </c>
      <c r="H19" s="134">
        <v>22214.429975584109</v>
      </c>
      <c r="I19" s="143">
        <v>0.59754722900823387</v>
      </c>
      <c r="J19" s="144">
        <v>0.40245277099176618</v>
      </c>
      <c r="L19" s="128"/>
      <c r="M19" s="128"/>
    </row>
    <row r="20" spans="1:13" ht="15" thickBot="1" x14ac:dyDescent="0.4">
      <c r="A20" s="281"/>
      <c r="B20" s="145" t="s">
        <v>117</v>
      </c>
      <c r="C20" s="146">
        <v>9238.4134052212576</v>
      </c>
      <c r="D20" s="147">
        <v>1997.7464788732395</v>
      </c>
      <c r="E20" s="148">
        <v>397</v>
      </c>
      <c r="F20" s="147">
        <v>205</v>
      </c>
      <c r="G20" s="148">
        <v>1413</v>
      </c>
      <c r="H20" s="134">
        <v>13708.976785502948</v>
      </c>
      <c r="I20" s="149">
        <f t="shared" si="1"/>
        <v>0.67389518195046849</v>
      </c>
      <c r="J20" s="150">
        <f t="shared" si="2"/>
        <v>0.29270940797833017</v>
      </c>
      <c r="L20" s="128"/>
      <c r="M20" s="128"/>
    </row>
    <row r="21" spans="1:13" ht="15" thickBot="1" x14ac:dyDescent="0.4">
      <c r="A21" s="282"/>
      <c r="B21" s="151" t="s">
        <v>116</v>
      </c>
      <c r="C21" s="152">
        <f>C20/C3</f>
        <v>0.53201344112993132</v>
      </c>
      <c r="D21" s="152">
        <f t="shared" ref="D21:H21" si="3">D20/D3</f>
        <v>0.33779953988387545</v>
      </c>
      <c r="E21" s="152">
        <f t="shared" si="3"/>
        <v>0.64763458401305052</v>
      </c>
      <c r="F21" s="152">
        <f t="shared" si="3"/>
        <v>1.5073529411764706</v>
      </c>
      <c r="G21" s="152">
        <f t="shared" si="3"/>
        <v>0.70791583166332661</v>
      </c>
      <c r="H21" s="152">
        <f t="shared" si="3"/>
        <v>0.52678207752470596</v>
      </c>
      <c r="I21" s="153"/>
      <c r="J21" s="154"/>
    </row>
    <row r="22" spans="1:13" x14ac:dyDescent="0.35">
      <c r="A22" s="283" t="s">
        <v>61</v>
      </c>
      <c r="B22" s="129">
        <v>2003</v>
      </c>
      <c r="C22" s="130">
        <v>12494</v>
      </c>
      <c r="D22" s="125">
        <v>5904</v>
      </c>
      <c r="E22" s="131">
        <v>357</v>
      </c>
      <c r="F22" s="125">
        <v>38</v>
      </c>
      <c r="G22" s="131">
        <v>1507</v>
      </c>
      <c r="H22" s="141">
        <f t="shared" ref="H22:H32" si="4">SUM(C22:G22)</f>
        <v>20300</v>
      </c>
      <c r="I22" s="126">
        <f t="shared" ref="I22:I39" si="5">(C22/H22)</f>
        <v>0.61546798029556649</v>
      </c>
      <c r="J22" s="127">
        <f t="shared" ref="J22:J39" si="6">(SUM(D22:G22))/H22</f>
        <v>0.38453201970443351</v>
      </c>
      <c r="L22" s="128"/>
      <c r="M22" s="128"/>
    </row>
    <row r="23" spans="1:13" x14ac:dyDescent="0.35">
      <c r="A23" s="283"/>
      <c r="B23" s="129">
        <v>2004</v>
      </c>
      <c r="C23" s="130">
        <v>13033</v>
      </c>
      <c r="D23" s="125">
        <v>5024</v>
      </c>
      <c r="E23" s="131">
        <v>356</v>
      </c>
      <c r="F23" s="125">
        <v>41</v>
      </c>
      <c r="G23" s="131">
        <v>1343</v>
      </c>
      <c r="H23" s="141">
        <f t="shared" si="4"/>
        <v>19797</v>
      </c>
      <c r="I23" s="126">
        <f t="shared" si="5"/>
        <v>0.65833207051573472</v>
      </c>
      <c r="J23" s="127">
        <f t="shared" si="6"/>
        <v>0.34166792948426528</v>
      </c>
      <c r="L23" s="128"/>
      <c r="M23" s="128"/>
    </row>
    <row r="24" spans="1:13" x14ac:dyDescent="0.35">
      <c r="A24" s="283"/>
      <c r="B24" s="129">
        <v>2005</v>
      </c>
      <c r="C24" s="130">
        <v>12414</v>
      </c>
      <c r="D24" s="125">
        <v>5368</v>
      </c>
      <c r="E24" s="131">
        <v>535</v>
      </c>
      <c r="F24" s="125">
        <v>77</v>
      </c>
      <c r="G24" s="131">
        <v>1782</v>
      </c>
      <c r="H24" s="141">
        <f t="shared" si="4"/>
        <v>20176</v>
      </c>
      <c r="I24" s="126">
        <f t="shared" si="5"/>
        <v>0.61528548770816816</v>
      </c>
      <c r="J24" s="127">
        <f t="shared" si="6"/>
        <v>0.3847145122918319</v>
      </c>
      <c r="L24" s="128"/>
      <c r="M24" s="128"/>
    </row>
    <row r="25" spans="1:13" x14ac:dyDescent="0.35">
      <c r="A25" s="284"/>
      <c r="B25" s="132">
        <v>2006</v>
      </c>
      <c r="C25" s="133">
        <v>11925</v>
      </c>
      <c r="D25" s="134">
        <v>5020</v>
      </c>
      <c r="E25" s="135">
        <v>594</v>
      </c>
      <c r="F25" s="134">
        <v>45</v>
      </c>
      <c r="G25" s="135">
        <v>1589</v>
      </c>
      <c r="H25" s="141">
        <f t="shared" si="4"/>
        <v>19173</v>
      </c>
      <c r="I25" s="126">
        <f t="shared" si="5"/>
        <v>0.62196839305273044</v>
      </c>
      <c r="J25" s="127">
        <f t="shared" si="6"/>
        <v>0.37803160694726962</v>
      </c>
      <c r="L25" s="128"/>
      <c r="M25" s="128"/>
    </row>
    <row r="26" spans="1:13" x14ac:dyDescent="0.35">
      <c r="A26" s="284"/>
      <c r="B26" s="132">
        <v>2007</v>
      </c>
      <c r="C26" s="133">
        <v>12554</v>
      </c>
      <c r="D26" s="134">
        <v>6572</v>
      </c>
      <c r="E26" s="135">
        <v>459</v>
      </c>
      <c r="F26" s="134">
        <v>82</v>
      </c>
      <c r="G26" s="133">
        <v>1314</v>
      </c>
      <c r="H26" s="141">
        <f t="shared" si="4"/>
        <v>20981</v>
      </c>
      <c r="I26" s="126">
        <f t="shared" si="5"/>
        <v>0.59835088889948052</v>
      </c>
      <c r="J26" s="127">
        <f t="shared" si="6"/>
        <v>0.40164911110051954</v>
      </c>
      <c r="L26" s="128"/>
      <c r="M26" s="128"/>
    </row>
    <row r="27" spans="1:13" x14ac:dyDescent="0.35">
      <c r="A27" s="284"/>
      <c r="B27" s="132">
        <v>2008</v>
      </c>
      <c r="C27" s="133">
        <v>11931</v>
      </c>
      <c r="D27" s="134">
        <v>5398</v>
      </c>
      <c r="E27" s="133">
        <v>606</v>
      </c>
      <c r="F27" s="134">
        <v>83</v>
      </c>
      <c r="G27" s="133">
        <v>1489</v>
      </c>
      <c r="H27" s="141">
        <f t="shared" si="4"/>
        <v>19507</v>
      </c>
      <c r="I27" s="126">
        <f t="shared" si="5"/>
        <v>0.61162659558107346</v>
      </c>
      <c r="J27" s="127">
        <f t="shared" si="6"/>
        <v>0.38837340441892654</v>
      </c>
      <c r="L27" s="128"/>
      <c r="M27" s="128"/>
    </row>
    <row r="28" spans="1:13" x14ac:dyDescent="0.35">
      <c r="A28" s="284"/>
      <c r="B28" s="132">
        <v>2009</v>
      </c>
      <c r="C28" s="133">
        <v>11812</v>
      </c>
      <c r="D28" s="134">
        <v>4651.2202589583585</v>
      </c>
      <c r="E28" s="135">
        <v>461</v>
      </c>
      <c r="F28" s="134">
        <v>70</v>
      </c>
      <c r="G28" s="135">
        <v>1673</v>
      </c>
      <c r="H28" s="141">
        <f t="shared" si="4"/>
        <v>18667.220258958358</v>
      </c>
      <c r="I28" s="126">
        <f t="shared" si="5"/>
        <v>0.6327669484872257</v>
      </c>
      <c r="J28" s="127">
        <f t="shared" si="6"/>
        <v>0.3672330515127743</v>
      </c>
      <c r="L28" s="128"/>
      <c r="M28" s="128"/>
    </row>
    <row r="29" spans="1:13" x14ac:dyDescent="0.35">
      <c r="A29" s="285"/>
      <c r="B29" s="138">
        <v>2010</v>
      </c>
      <c r="C29" s="140">
        <v>11609</v>
      </c>
      <c r="D29" s="141">
        <v>4291.9435215946851</v>
      </c>
      <c r="E29" s="142">
        <v>541</v>
      </c>
      <c r="F29" s="141">
        <v>71.258221448880789</v>
      </c>
      <c r="G29" s="140">
        <v>1491.5738797832205</v>
      </c>
      <c r="H29" s="141">
        <f t="shared" si="4"/>
        <v>18004.775622826786</v>
      </c>
      <c r="I29" s="126">
        <f t="shared" si="5"/>
        <v>0.64477337808541724</v>
      </c>
      <c r="J29" s="127">
        <f t="shared" si="6"/>
        <v>0.35522662191458271</v>
      </c>
      <c r="L29" s="128"/>
      <c r="M29" s="128"/>
    </row>
    <row r="30" spans="1:13" x14ac:dyDescent="0.35">
      <c r="A30" s="285"/>
      <c r="B30" s="138">
        <v>2011</v>
      </c>
      <c r="C30" s="139">
        <v>12184</v>
      </c>
      <c r="D30" s="134">
        <v>4210</v>
      </c>
      <c r="E30" s="135">
        <v>443</v>
      </c>
      <c r="F30" s="134">
        <v>62</v>
      </c>
      <c r="G30" s="135">
        <v>1265</v>
      </c>
      <c r="H30" s="134">
        <f t="shared" si="4"/>
        <v>18164</v>
      </c>
      <c r="I30" s="136">
        <f t="shared" si="5"/>
        <v>0.67077736181457825</v>
      </c>
      <c r="J30" s="137">
        <f t="shared" si="6"/>
        <v>0.32922263818542169</v>
      </c>
      <c r="L30" s="128"/>
      <c r="M30" s="128"/>
    </row>
    <row r="31" spans="1:13" x14ac:dyDescent="0.35">
      <c r="A31" s="285"/>
      <c r="B31" s="132">
        <v>2012</v>
      </c>
      <c r="C31" s="133">
        <v>11406</v>
      </c>
      <c r="D31" s="134">
        <v>3840</v>
      </c>
      <c r="E31" s="135">
        <v>722</v>
      </c>
      <c r="F31" s="134">
        <v>86</v>
      </c>
      <c r="G31" s="135">
        <v>1506</v>
      </c>
      <c r="H31" s="134">
        <f t="shared" si="4"/>
        <v>17560</v>
      </c>
      <c r="I31" s="136">
        <f t="shared" si="5"/>
        <v>0.64954441913439631</v>
      </c>
      <c r="J31" s="137">
        <f t="shared" si="6"/>
        <v>0.35045558086560363</v>
      </c>
      <c r="L31" s="128"/>
      <c r="M31" s="128"/>
    </row>
    <row r="32" spans="1:13" x14ac:dyDescent="0.35">
      <c r="A32" s="285"/>
      <c r="B32" s="132">
        <v>2013</v>
      </c>
      <c r="C32" s="133">
        <v>10830</v>
      </c>
      <c r="D32" s="134">
        <v>4176</v>
      </c>
      <c r="E32" s="135">
        <v>704</v>
      </c>
      <c r="F32" s="134">
        <v>106</v>
      </c>
      <c r="G32" s="135">
        <v>1618</v>
      </c>
      <c r="H32" s="134">
        <f t="shared" si="4"/>
        <v>17434</v>
      </c>
      <c r="I32" s="136">
        <f t="shared" si="5"/>
        <v>0.62119995411265339</v>
      </c>
      <c r="J32" s="137">
        <f t="shared" si="6"/>
        <v>0.37880004588734656</v>
      </c>
      <c r="L32" s="128"/>
      <c r="M32" s="128"/>
    </row>
    <row r="33" spans="1:13" x14ac:dyDescent="0.35">
      <c r="A33" s="285"/>
      <c r="B33" s="138">
        <v>2014</v>
      </c>
      <c r="C33" s="140">
        <v>11207.974169230018</v>
      </c>
      <c r="D33" s="141">
        <v>4121.7329876006343</v>
      </c>
      <c r="E33" s="142">
        <v>686</v>
      </c>
      <c r="F33" s="141">
        <v>108</v>
      </c>
      <c r="G33" s="142">
        <v>1534</v>
      </c>
      <c r="H33" s="141">
        <f>SUM(C33:G33)</f>
        <v>17657.707156830653</v>
      </c>
      <c r="I33" s="136">
        <f t="shared" si="5"/>
        <v>0.63473553331041399</v>
      </c>
      <c r="J33" s="137">
        <f t="shared" si="6"/>
        <v>0.36526446668958601</v>
      </c>
      <c r="L33" s="128"/>
      <c r="M33" s="128"/>
    </row>
    <row r="34" spans="1:13" x14ac:dyDescent="0.35">
      <c r="A34" s="285"/>
      <c r="B34" s="138">
        <v>2015</v>
      </c>
      <c r="C34" s="140">
        <v>11222.19135036403</v>
      </c>
      <c r="D34" s="141">
        <v>3282.8460045292786</v>
      </c>
      <c r="E34" s="142">
        <v>614</v>
      </c>
      <c r="F34" s="141">
        <v>92</v>
      </c>
      <c r="G34" s="142">
        <v>1647</v>
      </c>
      <c r="H34" s="141">
        <f t="shared" ref="H34:H36" si="7">SUM(C34:G34)</f>
        <v>16858.037354893309</v>
      </c>
      <c r="I34" s="143">
        <f t="shared" si="5"/>
        <v>0.66568789201944756</v>
      </c>
      <c r="J34" s="144">
        <f t="shared" si="6"/>
        <v>0.33431210798055244</v>
      </c>
      <c r="L34" s="128"/>
      <c r="M34" s="128"/>
    </row>
    <row r="35" spans="1:13" x14ac:dyDescent="0.35">
      <c r="A35" s="285"/>
      <c r="B35" s="138">
        <v>2016</v>
      </c>
      <c r="C35" s="140">
        <v>10990.091837656613</v>
      </c>
      <c r="D35" s="141">
        <v>3649.8763636363642</v>
      </c>
      <c r="E35" s="142">
        <v>635</v>
      </c>
      <c r="F35" s="141">
        <v>102</v>
      </c>
      <c r="G35" s="142">
        <v>1591</v>
      </c>
      <c r="H35" s="141">
        <f t="shared" si="7"/>
        <v>16967.968201292977</v>
      </c>
      <c r="I35" s="143">
        <f t="shared" si="5"/>
        <v>0.64769639518885691</v>
      </c>
      <c r="J35" s="144">
        <f t="shared" si="6"/>
        <v>0.35230360481114309</v>
      </c>
      <c r="L35" s="128"/>
      <c r="M35" s="128"/>
    </row>
    <row r="36" spans="1:13" x14ac:dyDescent="0.35">
      <c r="A36" s="285"/>
      <c r="B36" s="138">
        <v>2017</v>
      </c>
      <c r="C36" s="140">
        <v>11178.285218540355</v>
      </c>
      <c r="D36" s="141">
        <v>3683.3798757047357</v>
      </c>
      <c r="E36" s="142">
        <v>757</v>
      </c>
      <c r="F36" s="141">
        <v>79</v>
      </c>
      <c r="G36" s="142">
        <v>1579</v>
      </c>
      <c r="H36" s="141">
        <f t="shared" si="7"/>
        <v>17276.665094245091</v>
      </c>
      <c r="I36" s="143">
        <f t="shared" si="5"/>
        <v>0.64701637483636099</v>
      </c>
      <c r="J36" s="144">
        <f t="shared" si="6"/>
        <v>0.35298362516363901</v>
      </c>
      <c r="L36" s="128"/>
      <c r="M36" s="128"/>
    </row>
    <row r="37" spans="1:13" x14ac:dyDescent="0.35">
      <c r="A37" s="285"/>
      <c r="B37" s="138">
        <v>2018</v>
      </c>
      <c r="C37" s="140">
        <v>10248.23007047166</v>
      </c>
      <c r="D37" s="141">
        <v>3103.2919708029199</v>
      </c>
      <c r="E37" s="142">
        <v>792</v>
      </c>
      <c r="F37" s="141">
        <v>96</v>
      </c>
      <c r="G37" s="142">
        <v>1454</v>
      </c>
      <c r="H37" s="141">
        <v>15693.52204127458</v>
      </c>
      <c r="I37" s="143">
        <v>0.65302295071293825</v>
      </c>
      <c r="J37" s="144">
        <v>0.3469770492870618</v>
      </c>
      <c r="L37" s="128"/>
      <c r="M37" s="128"/>
    </row>
    <row r="38" spans="1:13" x14ac:dyDescent="0.35">
      <c r="A38" s="285"/>
      <c r="B38" s="138">
        <v>2019</v>
      </c>
      <c r="C38" s="140">
        <v>10252.811529299688</v>
      </c>
      <c r="D38" s="141">
        <v>3378.3673469387759</v>
      </c>
      <c r="E38" s="142">
        <v>668</v>
      </c>
      <c r="F38" s="141">
        <v>60</v>
      </c>
      <c r="G38" s="142">
        <v>1478</v>
      </c>
      <c r="H38" s="141">
        <v>16458.362549707854</v>
      </c>
      <c r="I38" s="143">
        <v>0.62295453137175438</v>
      </c>
      <c r="J38" s="144">
        <v>0.37704546862824556</v>
      </c>
      <c r="L38" s="128"/>
      <c r="M38" s="128"/>
    </row>
    <row r="39" spans="1:13" ht="15" thickBot="1" x14ac:dyDescent="0.4">
      <c r="A39" s="285"/>
      <c r="B39" s="145" t="s">
        <v>117</v>
      </c>
      <c r="C39" s="146">
        <v>8656.5022383987762</v>
      </c>
      <c r="D39" s="147">
        <v>1431.1733333333334</v>
      </c>
      <c r="E39" s="148">
        <v>233</v>
      </c>
      <c r="F39" s="147">
        <v>94</v>
      </c>
      <c r="G39" s="148">
        <v>1332</v>
      </c>
      <c r="H39" s="141">
        <v>12044.062238398776</v>
      </c>
      <c r="I39" s="149">
        <f t="shared" si="5"/>
        <v>0.71873609310986375</v>
      </c>
      <c r="J39" s="150">
        <f t="shared" si="6"/>
        <v>0.2565723484457984</v>
      </c>
      <c r="L39" s="128"/>
      <c r="M39" s="128"/>
    </row>
    <row r="40" spans="1:13" ht="15" thickBot="1" x14ac:dyDescent="0.4">
      <c r="A40" s="285"/>
      <c r="B40" s="155" t="s">
        <v>116</v>
      </c>
      <c r="C40" s="152">
        <f t="shared" ref="C40:H40" si="8">C39/C22</f>
        <v>0.69285274839112987</v>
      </c>
      <c r="D40" s="152">
        <f t="shared" si="8"/>
        <v>0.24240740740740743</v>
      </c>
      <c r="E40" s="152">
        <f t="shared" si="8"/>
        <v>0.65266106442577032</v>
      </c>
      <c r="F40" s="152">
        <f t="shared" si="8"/>
        <v>2.4736842105263159</v>
      </c>
      <c r="G40" s="152">
        <f t="shared" si="8"/>
        <v>0.88387524883875246</v>
      </c>
      <c r="H40" s="152">
        <f t="shared" si="8"/>
        <v>0.5933035585418116</v>
      </c>
      <c r="I40" s="153"/>
      <c r="J40" s="154"/>
    </row>
    <row r="41" spans="1:13" x14ac:dyDescent="0.35">
      <c r="A41" s="286" t="s">
        <v>62</v>
      </c>
      <c r="B41" s="121">
        <v>2003</v>
      </c>
      <c r="C41" s="122">
        <v>14780</v>
      </c>
      <c r="D41" s="123">
        <v>4540</v>
      </c>
      <c r="E41" s="124">
        <v>691</v>
      </c>
      <c r="F41" s="123">
        <v>105</v>
      </c>
      <c r="G41" s="124">
        <v>1657</v>
      </c>
      <c r="H41" s="156">
        <f t="shared" ref="H41:H55" si="9">SUM(C41:G41)</f>
        <v>21773</v>
      </c>
      <c r="I41" s="126">
        <f t="shared" ref="I41:I58" si="10">(C41/H41)</f>
        <v>0.67882239470904326</v>
      </c>
      <c r="J41" s="127">
        <f t="shared" ref="J41:J58" si="11">(SUM(D41:G41))/H41</f>
        <v>0.32117760529095668</v>
      </c>
      <c r="L41" s="128"/>
      <c r="M41" s="128"/>
    </row>
    <row r="42" spans="1:13" x14ac:dyDescent="0.35">
      <c r="A42" s="283"/>
      <c r="B42" s="129">
        <v>2004</v>
      </c>
      <c r="C42" s="130">
        <v>15150</v>
      </c>
      <c r="D42" s="125">
        <v>3953</v>
      </c>
      <c r="E42" s="131">
        <v>997</v>
      </c>
      <c r="F42" s="125">
        <v>107</v>
      </c>
      <c r="G42" s="131">
        <v>1392</v>
      </c>
      <c r="H42" s="141">
        <f t="shared" si="9"/>
        <v>21599</v>
      </c>
      <c r="I42" s="126">
        <f t="shared" si="10"/>
        <v>0.7014213621000972</v>
      </c>
      <c r="J42" s="127">
        <f t="shared" si="11"/>
        <v>0.2985786378999028</v>
      </c>
      <c r="L42" s="128"/>
      <c r="M42" s="128"/>
    </row>
    <row r="43" spans="1:13" x14ac:dyDescent="0.35">
      <c r="A43" s="283"/>
      <c r="B43" s="129">
        <v>2005</v>
      </c>
      <c r="C43" s="130">
        <v>14923</v>
      </c>
      <c r="D43" s="125">
        <v>3556</v>
      </c>
      <c r="E43" s="131">
        <v>1166</v>
      </c>
      <c r="F43" s="125">
        <v>152</v>
      </c>
      <c r="G43" s="131">
        <v>1264</v>
      </c>
      <c r="H43" s="134">
        <f t="shared" si="9"/>
        <v>21061</v>
      </c>
      <c r="I43" s="126">
        <f t="shared" si="10"/>
        <v>0.70856084706329237</v>
      </c>
      <c r="J43" s="127">
        <f t="shared" si="11"/>
        <v>0.29143915293670763</v>
      </c>
      <c r="L43" s="128"/>
      <c r="M43" s="128"/>
    </row>
    <row r="44" spans="1:13" x14ac:dyDescent="0.35">
      <c r="A44" s="283"/>
      <c r="B44" s="129">
        <v>2006</v>
      </c>
      <c r="C44" s="130">
        <v>13978</v>
      </c>
      <c r="D44" s="125">
        <v>3360</v>
      </c>
      <c r="E44" s="131">
        <v>1236</v>
      </c>
      <c r="F44" s="125">
        <v>125</v>
      </c>
      <c r="G44" s="131">
        <v>1389</v>
      </c>
      <c r="H44" s="134">
        <f t="shared" si="9"/>
        <v>20088</v>
      </c>
      <c r="I44" s="126">
        <f t="shared" si="10"/>
        <v>0.69583831142970931</v>
      </c>
      <c r="J44" s="127">
        <f t="shared" si="11"/>
        <v>0.30416168857029074</v>
      </c>
      <c r="L44" s="128"/>
      <c r="M44" s="128"/>
    </row>
    <row r="45" spans="1:13" x14ac:dyDescent="0.35">
      <c r="A45" s="284"/>
      <c r="B45" s="132">
        <v>2007</v>
      </c>
      <c r="C45" s="133">
        <v>13678</v>
      </c>
      <c r="D45" s="134">
        <v>3542</v>
      </c>
      <c r="E45" s="135">
        <v>1415</v>
      </c>
      <c r="F45" s="134">
        <v>181</v>
      </c>
      <c r="G45" s="135">
        <v>1590</v>
      </c>
      <c r="H45" s="141">
        <f t="shared" si="9"/>
        <v>20406</v>
      </c>
      <c r="I45" s="126">
        <f t="shared" si="10"/>
        <v>0.67029305106341275</v>
      </c>
      <c r="J45" s="127">
        <f t="shared" si="11"/>
        <v>0.32970694893658725</v>
      </c>
      <c r="L45" s="128"/>
      <c r="M45" s="128"/>
    </row>
    <row r="46" spans="1:13" x14ac:dyDescent="0.35">
      <c r="A46" s="284"/>
      <c r="B46" s="132">
        <v>2008</v>
      </c>
      <c r="C46" s="133">
        <v>12881</v>
      </c>
      <c r="D46" s="134">
        <v>4042</v>
      </c>
      <c r="E46" s="135">
        <v>1636</v>
      </c>
      <c r="F46" s="134">
        <v>196</v>
      </c>
      <c r="G46" s="133">
        <v>1484</v>
      </c>
      <c r="H46" s="141">
        <f t="shared" si="9"/>
        <v>20239</v>
      </c>
      <c r="I46" s="126">
        <f t="shared" si="10"/>
        <v>0.63644448836404965</v>
      </c>
      <c r="J46" s="127">
        <f t="shared" si="11"/>
        <v>0.3635555116359504</v>
      </c>
      <c r="L46" s="128"/>
      <c r="M46" s="128"/>
    </row>
    <row r="47" spans="1:13" x14ac:dyDescent="0.35">
      <c r="A47" s="284"/>
      <c r="B47" s="132">
        <v>2009</v>
      </c>
      <c r="C47" s="133">
        <v>13189</v>
      </c>
      <c r="D47" s="134">
        <v>4022.887578214275</v>
      </c>
      <c r="E47" s="133">
        <v>1140</v>
      </c>
      <c r="F47" s="134">
        <v>194</v>
      </c>
      <c r="G47" s="133">
        <v>1387</v>
      </c>
      <c r="H47" s="141">
        <f t="shared" si="9"/>
        <v>19932.887578214275</v>
      </c>
      <c r="I47" s="126">
        <f t="shared" si="10"/>
        <v>0.661670314862708</v>
      </c>
      <c r="J47" s="127">
        <f t="shared" si="11"/>
        <v>0.338329685137292</v>
      </c>
      <c r="L47" s="128"/>
      <c r="M47" s="128"/>
    </row>
    <row r="48" spans="1:13" x14ac:dyDescent="0.35">
      <c r="A48" s="284"/>
      <c r="B48" s="132">
        <v>2010</v>
      </c>
      <c r="C48" s="133">
        <v>13730</v>
      </c>
      <c r="D48" s="134">
        <v>3367.0645161290322</v>
      </c>
      <c r="E48" s="135">
        <v>1578</v>
      </c>
      <c r="F48" s="134">
        <v>219.41782097887361</v>
      </c>
      <c r="G48" s="133">
        <v>1493.2239772667403</v>
      </c>
      <c r="H48" s="141">
        <f t="shared" si="9"/>
        <v>20387.706314374645</v>
      </c>
      <c r="I48" s="126">
        <f t="shared" si="10"/>
        <v>0.67344505498980367</v>
      </c>
      <c r="J48" s="127">
        <f t="shared" si="11"/>
        <v>0.32655494501019638</v>
      </c>
      <c r="L48" s="128"/>
      <c r="M48" s="128"/>
    </row>
    <row r="49" spans="1:13" x14ac:dyDescent="0.35">
      <c r="A49" s="285"/>
      <c r="B49" s="138">
        <v>2011</v>
      </c>
      <c r="C49" s="139">
        <v>13168</v>
      </c>
      <c r="D49" s="134">
        <v>3622</v>
      </c>
      <c r="E49" s="135">
        <v>1379</v>
      </c>
      <c r="F49" s="134">
        <v>169</v>
      </c>
      <c r="G49" s="135">
        <v>1291</v>
      </c>
      <c r="H49" s="134">
        <f t="shared" si="9"/>
        <v>19629</v>
      </c>
      <c r="I49" s="136">
        <f t="shared" si="10"/>
        <v>0.67084415915227469</v>
      </c>
      <c r="J49" s="137">
        <f t="shared" si="11"/>
        <v>0.32915584084772531</v>
      </c>
      <c r="L49" s="128"/>
      <c r="M49" s="128"/>
    </row>
    <row r="50" spans="1:13" x14ac:dyDescent="0.35">
      <c r="A50" s="285"/>
      <c r="B50" s="132">
        <v>2012</v>
      </c>
      <c r="C50" s="133">
        <v>12316</v>
      </c>
      <c r="D50" s="134">
        <v>3056</v>
      </c>
      <c r="E50" s="135">
        <v>1703</v>
      </c>
      <c r="F50" s="134">
        <v>193</v>
      </c>
      <c r="G50" s="135">
        <v>1530</v>
      </c>
      <c r="H50" s="134">
        <f t="shared" si="9"/>
        <v>18798</v>
      </c>
      <c r="I50" s="136">
        <f t="shared" si="10"/>
        <v>0.65517608256197468</v>
      </c>
      <c r="J50" s="137">
        <f t="shared" si="11"/>
        <v>0.34482391743802532</v>
      </c>
      <c r="L50" s="128"/>
      <c r="M50" s="128"/>
    </row>
    <row r="51" spans="1:13" x14ac:dyDescent="0.35">
      <c r="A51" s="285"/>
      <c r="B51" s="132">
        <v>2013</v>
      </c>
      <c r="C51" s="133">
        <v>12783</v>
      </c>
      <c r="D51" s="134">
        <v>3414</v>
      </c>
      <c r="E51" s="135">
        <v>1708</v>
      </c>
      <c r="F51" s="134">
        <v>218</v>
      </c>
      <c r="G51" s="135">
        <v>1569</v>
      </c>
      <c r="H51" s="134">
        <f t="shared" si="9"/>
        <v>19692</v>
      </c>
      <c r="I51" s="136">
        <f t="shared" si="10"/>
        <v>0.64914686166971358</v>
      </c>
      <c r="J51" s="137">
        <f t="shared" si="11"/>
        <v>0.35085313833028642</v>
      </c>
      <c r="L51" s="128"/>
      <c r="M51" s="128"/>
    </row>
    <row r="52" spans="1:13" x14ac:dyDescent="0.35">
      <c r="A52" s="285"/>
      <c r="B52" s="138">
        <v>2014</v>
      </c>
      <c r="C52" s="140">
        <v>12802.702053064306</v>
      </c>
      <c r="D52" s="141">
        <v>3230.1717230332351</v>
      </c>
      <c r="E52" s="142">
        <v>1751</v>
      </c>
      <c r="F52" s="141">
        <v>199</v>
      </c>
      <c r="G52" s="142">
        <v>1315</v>
      </c>
      <c r="H52" s="141">
        <f t="shared" si="9"/>
        <v>19297.873776097542</v>
      </c>
      <c r="I52" s="136">
        <f t="shared" si="10"/>
        <v>0.6634255256100704</v>
      </c>
      <c r="J52" s="137">
        <f t="shared" si="11"/>
        <v>0.33657447438992955</v>
      </c>
      <c r="L52" s="128"/>
      <c r="M52" s="128"/>
    </row>
    <row r="53" spans="1:13" x14ac:dyDescent="0.35">
      <c r="A53" s="285"/>
      <c r="B53" s="132">
        <v>2015</v>
      </c>
      <c r="C53" s="140">
        <v>12998.879574443103</v>
      </c>
      <c r="D53" s="141">
        <v>2977.8947368421054</v>
      </c>
      <c r="E53" s="142">
        <v>1660</v>
      </c>
      <c r="F53" s="141">
        <v>258</v>
      </c>
      <c r="G53" s="142">
        <v>1634</v>
      </c>
      <c r="H53" s="141">
        <f t="shared" si="9"/>
        <v>19528.774311285208</v>
      </c>
      <c r="I53" s="143">
        <f t="shared" si="10"/>
        <v>0.66562700593715007</v>
      </c>
      <c r="J53" s="144">
        <f t="shared" si="11"/>
        <v>0.33437299406284993</v>
      </c>
      <c r="L53" s="128"/>
      <c r="M53" s="128"/>
    </row>
    <row r="54" spans="1:13" x14ac:dyDescent="0.35">
      <c r="A54" s="285"/>
      <c r="B54" s="138">
        <v>2016</v>
      </c>
      <c r="C54" s="140">
        <v>12359.629206517948</v>
      </c>
      <c r="D54" s="141">
        <v>3158.7999999999997</v>
      </c>
      <c r="E54" s="142">
        <v>1929</v>
      </c>
      <c r="F54" s="141">
        <v>251</v>
      </c>
      <c r="G54" s="142">
        <v>1781</v>
      </c>
      <c r="H54" s="141">
        <f t="shared" si="9"/>
        <v>19479.429206517947</v>
      </c>
      <c r="I54" s="143">
        <f t="shared" si="10"/>
        <v>0.63449647705192169</v>
      </c>
      <c r="J54" s="144">
        <f t="shared" si="11"/>
        <v>0.36550352294807831</v>
      </c>
      <c r="L54" s="128"/>
      <c r="M54" s="128"/>
    </row>
    <row r="55" spans="1:13" x14ac:dyDescent="0.35">
      <c r="A55" s="285"/>
      <c r="B55" s="138">
        <v>2017</v>
      </c>
      <c r="C55" s="140">
        <v>11866.625674764529</v>
      </c>
      <c r="D55" s="141">
        <v>3207.6002560208735</v>
      </c>
      <c r="E55" s="142">
        <v>1980</v>
      </c>
      <c r="F55" s="141">
        <v>243</v>
      </c>
      <c r="G55" s="142">
        <v>1643</v>
      </c>
      <c r="H55" s="141">
        <f t="shared" si="9"/>
        <v>18940.225930785404</v>
      </c>
      <c r="I55" s="143">
        <f t="shared" si="10"/>
        <v>0.6265303126863202</v>
      </c>
      <c r="J55" s="144">
        <f t="shared" si="11"/>
        <v>0.37346968731367974</v>
      </c>
      <c r="L55" s="128"/>
      <c r="M55" s="128"/>
    </row>
    <row r="56" spans="1:13" x14ac:dyDescent="0.35">
      <c r="A56" s="285"/>
      <c r="B56" s="138">
        <v>2018</v>
      </c>
      <c r="C56" s="140">
        <v>11727.725656540062</v>
      </c>
      <c r="D56" s="141">
        <v>2544.2461538461544</v>
      </c>
      <c r="E56" s="142">
        <v>2091</v>
      </c>
      <c r="F56" s="141">
        <v>267</v>
      </c>
      <c r="G56" s="142">
        <v>1417</v>
      </c>
      <c r="H56" s="141">
        <v>18046.971810386218</v>
      </c>
      <c r="I56" s="143">
        <v>0.64984451573147772</v>
      </c>
      <c r="J56" s="144">
        <v>0.35015548426852217</v>
      </c>
      <c r="L56" s="128"/>
      <c r="M56" s="128"/>
    </row>
    <row r="57" spans="1:13" x14ac:dyDescent="0.35">
      <c r="A57" s="285"/>
      <c r="B57" s="138">
        <v>2019</v>
      </c>
      <c r="C57" s="140">
        <v>12173.62477571053</v>
      </c>
      <c r="D57" s="141">
        <v>3092.8401486988846</v>
      </c>
      <c r="E57" s="142">
        <v>2132</v>
      </c>
      <c r="F57" s="141">
        <v>208</v>
      </c>
      <c r="G57" s="142">
        <v>1365</v>
      </c>
      <c r="H57" s="141">
        <v>19641.94076084064</v>
      </c>
      <c r="I57" s="143">
        <v>0.61977708434904788</v>
      </c>
      <c r="J57" s="144">
        <v>0.38022291565095223</v>
      </c>
      <c r="L57" s="128"/>
      <c r="M57" s="128"/>
    </row>
    <row r="58" spans="1:13" ht="15" thickBot="1" x14ac:dyDescent="0.4">
      <c r="A58" s="285"/>
      <c r="B58" s="145" t="s">
        <v>117</v>
      </c>
      <c r="C58" s="146">
        <v>9473.3672115481295</v>
      </c>
      <c r="D58" s="147">
        <v>1501.204918032787</v>
      </c>
      <c r="E58" s="148">
        <v>562</v>
      </c>
      <c r="F58" s="147">
        <v>203</v>
      </c>
      <c r="G58" s="148">
        <v>1145</v>
      </c>
      <c r="H58" s="141">
        <v>13232.412293515343</v>
      </c>
      <c r="I58" s="149">
        <f t="shared" si="10"/>
        <v>0.71592140581884944</v>
      </c>
      <c r="J58" s="150">
        <f t="shared" si="11"/>
        <v>0.25779161368063458</v>
      </c>
      <c r="L58" s="128"/>
      <c r="M58" s="128"/>
    </row>
    <row r="59" spans="1:13" ht="15" thickBot="1" x14ac:dyDescent="0.4">
      <c r="A59" s="287"/>
      <c r="B59" s="155" t="s">
        <v>116</v>
      </c>
      <c r="C59" s="157">
        <f t="shared" ref="C59:H59" si="12">C58/C41</f>
        <v>0.64095853934696412</v>
      </c>
      <c r="D59" s="157">
        <f t="shared" si="12"/>
        <v>0.33066187621867554</v>
      </c>
      <c r="E59" s="157">
        <f t="shared" si="12"/>
        <v>0.81331403762662813</v>
      </c>
      <c r="F59" s="157">
        <f t="shared" si="12"/>
        <v>1.9333333333333333</v>
      </c>
      <c r="G59" s="157">
        <f t="shared" si="12"/>
        <v>0.6910078455039228</v>
      </c>
      <c r="H59" s="157">
        <f t="shared" si="12"/>
        <v>0.60774410019360414</v>
      </c>
      <c r="I59" s="158"/>
      <c r="J59" s="159"/>
    </row>
    <row r="60" spans="1:13" ht="10.5" customHeight="1" thickTop="1" x14ac:dyDescent="0.35"/>
    <row r="61" spans="1:13" x14ac:dyDescent="0.35">
      <c r="A61" s="186" t="s">
        <v>115</v>
      </c>
      <c r="B61" s="160"/>
      <c r="D61" s="161"/>
      <c r="E61" s="161"/>
      <c r="F61" s="162"/>
      <c r="G61" s="161"/>
      <c r="H61" s="162"/>
    </row>
    <row r="62" spans="1:13" x14ac:dyDescent="0.35">
      <c r="B62" s="160"/>
      <c r="D62" s="161"/>
      <c r="E62" s="161"/>
      <c r="F62" s="162"/>
      <c r="G62" s="161"/>
      <c r="H62" s="162"/>
    </row>
    <row r="63" spans="1:13" x14ac:dyDescent="0.35">
      <c r="A63" s="24" t="s">
        <v>120</v>
      </c>
      <c r="B63" s="160"/>
      <c r="D63" s="161"/>
      <c r="E63" s="161"/>
      <c r="F63" s="162"/>
      <c r="G63" s="161"/>
      <c r="H63" s="161"/>
    </row>
    <row r="64" spans="1:13" x14ac:dyDescent="0.35">
      <c r="B64" s="160"/>
      <c r="D64" s="161"/>
      <c r="E64" s="161"/>
      <c r="F64" s="161"/>
      <c r="G64" s="161"/>
      <c r="H64" s="161"/>
    </row>
    <row r="65" spans="2:8" x14ac:dyDescent="0.35">
      <c r="B65" s="160"/>
      <c r="D65" s="161"/>
      <c r="E65" s="161"/>
      <c r="F65" s="162"/>
      <c r="G65" s="161"/>
      <c r="H65" s="162"/>
    </row>
    <row r="66" spans="2:8" x14ac:dyDescent="0.35">
      <c r="B66" s="160"/>
      <c r="D66" s="161"/>
      <c r="E66" s="161"/>
      <c r="F66" s="162"/>
      <c r="G66" s="161"/>
      <c r="H66" s="162"/>
    </row>
    <row r="67" spans="2:8" x14ac:dyDescent="0.35">
      <c r="B67" s="160"/>
      <c r="D67" s="161"/>
      <c r="E67" s="161"/>
      <c r="F67" s="162"/>
      <c r="G67" s="161"/>
      <c r="H67" s="162"/>
    </row>
    <row r="68" spans="2:8" x14ac:dyDescent="0.35">
      <c r="B68" s="160"/>
      <c r="D68" s="161"/>
      <c r="E68" s="161"/>
      <c r="F68" s="162"/>
      <c r="G68" s="161"/>
      <c r="H68" s="162"/>
    </row>
    <row r="69" spans="2:8" x14ac:dyDescent="0.35">
      <c r="B69" s="160"/>
      <c r="D69" s="161"/>
      <c r="E69" s="161"/>
      <c r="F69" s="162"/>
      <c r="G69" s="161"/>
      <c r="H69" s="161"/>
    </row>
    <row r="70" spans="2:8" x14ac:dyDescent="0.35">
      <c r="B70" s="160"/>
      <c r="D70" s="161"/>
      <c r="E70" s="161"/>
      <c r="F70" s="161"/>
      <c r="G70" s="161"/>
      <c r="H70" s="161"/>
    </row>
    <row r="71" spans="2:8" x14ac:dyDescent="0.35">
      <c r="B71" s="160"/>
      <c r="D71" s="161"/>
      <c r="E71" s="161"/>
      <c r="F71" s="162"/>
      <c r="G71" s="161"/>
      <c r="H71" s="162"/>
    </row>
    <row r="72" spans="2:8" x14ac:dyDescent="0.35">
      <c r="B72" s="160"/>
      <c r="D72" s="161"/>
      <c r="E72" s="161"/>
      <c r="F72" s="162"/>
      <c r="G72" s="161"/>
      <c r="H72" s="162"/>
    </row>
    <row r="73" spans="2:8" x14ac:dyDescent="0.35">
      <c r="B73" s="160"/>
      <c r="D73" s="161"/>
      <c r="E73" s="161"/>
      <c r="F73" s="162"/>
      <c r="G73" s="161"/>
      <c r="H73" s="162"/>
    </row>
    <row r="74" spans="2:8" x14ac:dyDescent="0.35">
      <c r="B74" s="160"/>
      <c r="D74" s="161"/>
      <c r="E74" s="161"/>
      <c r="F74" s="162"/>
      <c r="G74" s="161"/>
      <c r="H74" s="162"/>
    </row>
    <row r="75" spans="2:8" x14ac:dyDescent="0.35">
      <c r="B75" s="160"/>
      <c r="D75" s="161"/>
      <c r="E75" s="161"/>
      <c r="F75" s="162"/>
      <c r="G75" s="161"/>
      <c r="H75" s="161"/>
    </row>
    <row r="76" spans="2:8" x14ac:dyDescent="0.35">
      <c r="B76" s="160"/>
      <c r="D76" s="161"/>
      <c r="E76" s="161"/>
      <c r="F76" s="161"/>
      <c r="G76" s="161"/>
      <c r="H76" s="161"/>
    </row>
    <row r="77" spans="2:8" x14ac:dyDescent="0.35">
      <c r="B77" s="160"/>
      <c r="D77" s="161"/>
      <c r="E77" s="161"/>
      <c r="F77" s="162"/>
      <c r="G77" s="161"/>
      <c r="H77" s="162"/>
    </row>
    <row r="78" spans="2:8" x14ac:dyDescent="0.35">
      <c r="B78" s="160"/>
      <c r="D78" s="161"/>
      <c r="E78" s="161"/>
      <c r="F78" s="162"/>
      <c r="G78" s="161"/>
      <c r="H78" s="162"/>
    </row>
    <row r="87" spans="2:10" x14ac:dyDescent="0.35">
      <c r="B87" s="163"/>
      <c r="C87" s="164"/>
      <c r="D87" s="164"/>
      <c r="E87" s="164"/>
      <c r="F87" s="164"/>
      <c r="G87" s="164"/>
      <c r="H87" s="164"/>
      <c r="I87" s="164"/>
      <c r="J87" s="164"/>
    </row>
    <row r="88" spans="2:10" x14ac:dyDescent="0.35">
      <c r="B88" s="163"/>
      <c r="C88" s="164"/>
      <c r="D88" s="164"/>
      <c r="E88" s="164"/>
      <c r="F88" s="164"/>
      <c r="G88" s="164"/>
      <c r="H88" s="164"/>
      <c r="I88" s="164"/>
      <c r="J88" s="164"/>
    </row>
    <row r="89" spans="2:10" x14ac:dyDescent="0.35">
      <c r="B89" s="163"/>
      <c r="C89" s="164"/>
      <c r="D89" s="164"/>
      <c r="E89" s="164"/>
      <c r="F89" s="164"/>
      <c r="G89" s="164"/>
      <c r="H89" s="164"/>
      <c r="I89" s="164"/>
      <c r="J89" s="164"/>
    </row>
    <row r="90" spans="2:10" x14ac:dyDescent="0.35">
      <c r="B90" s="163"/>
    </row>
    <row r="91" spans="2:10" x14ac:dyDescent="0.35">
      <c r="B91" s="163"/>
    </row>
    <row r="92" spans="2:10" x14ac:dyDescent="0.35">
      <c r="B92" s="163"/>
    </row>
    <row r="93" spans="2:10" x14ac:dyDescent="0.35">
      <c r="B93" s="163"/>
    </row>
    <row r="94" spans="2:10" x14ac:dyDescent="0.35">
      <c r="B94" s="163"/>
    </row>
  </sheetData>
  <mergeCells count="4">
    <mergeCell ref="A1:J1"/>
    <mergeCell ref="A3:A21"/>
    <mergeCell ref="A22:A40"/>
    <mergeCell ref="A41:A59"/>
  </mergeCells>
  <pageMargins left="0.70866141732283472" right="0.70866141732283472" top="0.74803149606299213" bottom="0.74803149606299213" header="0.31496062992125984" footer="0.31496062992125984"/>
  <pageSetup paperSize="9" scale="54" orientation="landscape" r:id="rId1"/>
  <headerFooter>
    <oddHeader>&amp;C&amp;"Calibri,Regular"&amp;13SRAD Report 2094 Transport Statistics Stockport 2020</oddHead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C638BE-EDB9-4740-A67B-DDB9D5B17D12}">
  <sheetPr>
    <pageSetUpPr fitToPage="1"/>
  </sheetPr>
  <dimension ref="A5:A6"/>
  <sheetViews>
    <sheetView zoomScaleNormal="100" zoomScalePageLayoutView="90" workbookViewId="0"/>
  </sheetViews>
  <sheetFormatPr defaultColWidth="9.1796875" defaultRowHeight="12.5" x14ac:dyDescent="0.25"/>
  <cols>
    <col min="1" max="1" width="2.7265625" style="1" customWidth="1"/>
    <col min="2" max="12" width="9.1796875" style="1"/>
    <col min="13" max="13" width="4.1796875" style="1" customWidth="1"/>
    <col min="14" max="16384" width="9.1796875" style="1"/>
  </cols>
  <sheetData>
    <row r="5" ht="26.25" customHeight="1" x14ac:dyDescent="0.25"/>
    <row r="6" ht="26.25" customHeight="1" x14ac:dyDescent="0.25"/>
  </sheetData>
  <pageMargins left="0.25" right="0.25" top="0.75" bottom="0.75" header="0.3" footer="0.3"/>
  <pageSetup paperSize="9" scale="85" orientation="portrait" r:id="rId1"/>
  <headerFooter>
    <oddHeader>&amp;C&amp;"Calibri,Regular"&amp;13SRAD Report 2094 Transport Statistics Stockport 2020</oddHead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D56237-89E3-4249-AF3A-0519CEFC63CC}">
  <sheetPr>
    <pageSetUpPr fitToPage="1"/>
  </sheetPr>
  <dimension ref="A1:Q47"/>
  <sheetViews>
    <sheetView zoomScaleNormal="100" workbookViewId="0">
      <selection activeCell="K8" sqref="K8"/>
    </sheetView>
  </sheetViews>
  <sheetFormatPr defaultColWidth="9.1796875" defaultRowHeight="14.5" x14ac:dyDescent="0.35"/>
  <cols>
    <col min="1" max="1" width="7.1796875" style="24" customWidth="1"/>
    <col min="2" max="2" width="47.26953125" style="2" customWidth="1"/>
    <col min="3" max="3" width="6.816406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0.54296875" style="2" customWidth="1"/>
    <col min="14" max="14" width="27.7265625" style="2" customWidth="1"/>
    <col min="15" max="17" width="9.1796875" style="10"/>
    <col min="18" max="16384" width="9.1796875" style="23"/>
  </cols>
  <sheetData>
    <row r="1" spans="1:17" ht="15" thickTop="1" x14ac:dyDescent="0.35">
      <c r="A1" s="229" t="s">
        <v>92</v>
      </c>
      <c r="B1" s="230"/>
      <c r="C1" s="230"/>
      <c r="D1" s="230"/>
      <c r="E1" s="230"/>
      <c r="F1" s="230"/>
      <c r="G1" s="230"/>
      <c r="H1" s="230"/>
      <c r="I1" s="230"/>
      <c r="J1" s="230"/>
      <c r="K1" s="230"/>
      <c r="L1" s="230"/>
      <c r="M1" s="230"/>
      <c r="N1" s="231"/>
    </row>
    <row r="2" spans="1:17" x14ac:dyDescent="0.35">
      <c r="A2" s="3" t="s">
        <v>7</v>
      </c>
      <c r="B2" s="4" t="s">
        <v>8</v>
      </c>
      <c r="C2" s="5" t="s">
        <v>9</v>
      </c>
      <c r="D2" s="5" t="s">
        <v>10</v>
      </c>
      <c r="E2" s="5" t="s">
        <v>11</v>
      </c>
      <c r="F2" s="5" t="s">
        <v>12</v>
      </c>
      <c r="G2" s="6" t="s">
        <v>13</v>
      </c>
      <c r="H2" s="6" t="s">
        <v>14</v>
      </c>
      <c r="I2" s="6" t="s">
        <v>15</v>
      </c>
      <c r="J2" s="6" t="s">
        <v>16</v>
      </c>
      <c r="K2" s="6" t="s">
        <v>118</v>
      </c>
      <c r="L2" s="6" t="s">
        <v>17</v>
      </c>
      <c r="M2" s="6" t="s">
        <v>18</v>
      </c>
      <c r="N2" s="7" t="s">
        <v>19</v>
      </c>
    </row>
    <row r="3" spans="1:17" x14ac:dyDescent="0.35">
      <c r="A3" s="3">
        <v>85701</v>
      </c>
      <c r="B3" s="4" t="s">
        <v>20</v>
      </c>
      <c r="C3" s="179">
        <v>1118</v>
      </c>
      <c r="D3" s="179">
        <v>141</v>
      </c>
      <c r="E3" s="179">
        <v>53</v>
      </c>
      <c r="F3" s="179">
        <v>56</v>
      </c>
      <c r="G3" s="179">
        <v>6</v>
      </c>
      <c r="H3" s="8">
        <v>1.2648114901256733</v>
      </c>
      <c r="I3" s="179">
        <v>1414.0592459605027</v>
      </c>
      <c r="J3" s="179">
        <v>41</v>
      </c>
      <c r="K3" s="180">
        <v>539</v>
      </c>
      <c r="L3" s="179">
        <v>156</v>
      </c>
      <c r="M3" s="179"/>
      <c r="N3" s="9">
        <f t="shared" ref="N3:N27" si="0">SUM(I3:M3)</f>
        <v>2150.0592459605027</v>
      </c>
      <c r="P3" s="10">
        <v>85701</v>
      </c>
      <c r="Q3" s="10">
        <f>A3-P3</f>
        <v>0</v>
      </c>
    </row>
    <row r="4" spans="1:17" x14ac:dyDescent="0.35">
      <c r="A4" s="3">
        <v>85702</v>
      </c>
      <c r="B4" s="4" t="s">
        <v>21</v>
      </c>
      <c r="C4" s="181">
        <v>652</v>
      </c>
      <c r="D4" s="181">
        <v>118</v>
      </c>
      <c r="E4" s="181">
        <v>25</v>
      </c>
      <c r="F4" s="181">
        <v>29</v>
      </c>
      <c r="G4" s="181">
        <v>2</v>
      </c>
      <c r="H4" s="8">
        <v>1.4066767830045523</v>
      </c>
      <c r="I4" s="181">
        <v>917.15326251896818</v>
      </c>
      <c r="J4" s="179">
        <v>23</v>
      </c>
      <c r="K4" s="180">
        <v>166</v>
      </c>
      <c r="L4" s="179">
        <v>218</v>
      </c>
      <c r="M4" s="181"/>
      <c r="N4" s="9">
        <f t="shared" si="0"/>
        <v>1324.1532625189682</v>
      </c>
      <c r="P4" s="10">
        <v>85702</v>
      </c>
      <c r="Q4" s="10">
        <f t="shared" ref="Q4:Q27" si="1">A4-P4</f>
        <v>0</v>
      </c>
    </row>
    <row r="5" spans="1:17" x14ac:dyDescent="0.35">
      <c r="A5" s="3">
        <v>85703</v>
      </c>
      <c r="B5" s="4" t="s">
        <v>22</v>
      </c>
      <c r="C5" s="181">
        <v>661</v>
      </c>
      <c r="D5" s="181">
        <v>68</v>
      </c>
      <c r="E5" s="181">
        <v>26</v>
      </c>
      <c r="F5" s="181">
        <v>35</v>
      </c>
      <c r="G5" s="181">
        <v>3</v>
      </c>
      <c r="H5" s="11">
        <v>1.2608725815778978</v>
      </c>
      <c r="I5" s="181">
        <v>833.43677642299042</v>
      </c>
      <c r="J5" s="179">
        <v>9</v>
      </c>
      <c r="K5" s="180">
        <v>401</v>
      </c>
      <c r="L5" s="179">
        <v>19</v>
      </c>
      <c r="M5" s="181"/>
      <c r="N5" s="9">
        <f t="shared" si="0"/>
        <v>1262.4367764229905</v>
      </c>
      <c r="P5" s="10">
        <v>85703</v>
      </c>
      <c r="Q5" s="10">
        <f t="shared" si="1"/>
        <v>0</v>
      </c>
    </row>
    <row r="6" spans="1:17" ht="15.75" customHeight="1" x14ac:dyDescent="0.35">
      <c r="A6" s="3">
        <v>85704</v>
      </c>
      <c r="B6" s="4" t="s">
        <v>23</v>
      </c>
      <c r="C6" s="182">
        <v>344</v>
      </c>
      <c r="D6" s="182">
        <v>37</v>
      </c>
      <c r="E6" s="182">
        <v>7</v>
      </c>
      <c r="F6" s="182">
        <v>12</v>
      </c>
      <c r="G6" s="182">
        <v>1</v>
      </c>
      <c r="H6" s="8">
        <v>1.3965014577259476</v>
      </c>
      <c r="I6" s="181">
        <v>480.39650145772595</v>
      </c>
      <c r="J6" s="179">
        <v>11</v>
      </c>
      <c r="K6" s="180">
        <v>60</v>
      </c>
      <c r="L6" s="179">
        <v>34</v>
      </c>
      <c r="M6" s="181"/>
      <c r="N6" s="9">
        <f t="shared" si="0"/>
        <v>585.39650145772589</v>
      </c>
      <c r="P6" s="10">
        <v>85704</v>
      </c>
      <c r="Q6" s="10">
        <f t="shared" si="1"/>
        <v>0</v>
      </c>
    </row>
    <row r="7" spans="1:17" x14ac:dyDescent="0.35">
      <c r="A7" s="3">
        <v>85705</v>
      </c>
      <c r="B7" s="4" t="s">
        <v>24</v>
      </c>
      <c r="C7" s="181">
        <v>940</v>
      </c>
      <c r="D7" s="181">
        <v>136</v>
      </c>
      <c r="E7" s="181">
        <v>41</v>
      </c>
      <c r="F7" s="181">
        <v>22</v>
      </c>
      <c r="G7" s="181">
        <v>5</v>
      </c>
      <c r="H7" s="8">
        <v>1.2340884573894282</v>
      </c>
      <c r="I7" s="181">
        <v>1160.0431499460624</v>
      </c>
      <c r="J7" s="179">
        <v>20</v>
      </c>
      <c r="K7" s="180">
        <v>79</v>
      </c>
      <c r="L7" s="179">
        <v>104</v>
      </c>
      <c r="M7" s="181"/>
      <c r="N7" s="9">
        <f t="shared" si="0"/>
        <v>1363.0431499460624</v>
      </c>
      <c r="P7" s="10">
        <v>85705</v>
      </c>
      <c r="Q7" s="10">
        <f t="shared" si="1"/>
        <v>0</v>
      </c>
    </row>
    <row r="8" spans="1:17" x14ac:dyDescent="0.35">
      <c r="A8" s="3">
        <v>85706</v>
      </c>
      <c r="B8" s="4" t="s">
        <v>25</v>
      </c>
      <c r="C8" s="181">
        <v>591</v>
      </c>
      <c r="D8" s="181">
        <v>78</v>
      </c>
      <c r="E8" s="181">
        <v>7</v>
      </c>
      <c r="F8" s="181">
        <v>0</v>
      </c>
      <c r="G8" s="181">
        <v>0</v>
      </c>
      <c r="H8" s="11">
        <v>1.2608725815778978</v>
      </c>
      <c r="I8" s="183">
        <v>745.17569571253762</v>
      </c>
      <c r="J8" s="179">
        <v>4</v>
      </c>
      <c r="K8" s="180">
        <v>0</v>
      </c>
      <c r="L8" s="179">
        <v>20</v>
      </c>
      <c r="M8" s="181"/>
      <c r="N8" s="9">
        <f t="shared" si="0"/>
        <v>769.17569571253762</v>
      </c>
      <c r="P8" s="10">
        <v>85706</v>
      </c>
      <c r="Q8" s="10">
        <f t="shared" si="1"/>
        <v>0</v>
      </c>
    </row>
    <row r="9" spans="1:17" x14ac:dyDescent="0.35">
      <c r="A9" s="3">
        <v>85707</v>
      </c>
      <c r="B9" s="4" t="s">
        <v>26</v>
      </c>
      <c r="C9" s="181">
        <v>1068</v>
      </c>
      <c r="D9" s="181">
        <v>157</v>
      </c>
      <c r="E9" s="181">
        <v>61</v>
      </c>
      <c r="F9" s="181">
        <v>66</v>
      </c>
      <c r="G9" s="181">
        <v>8</v>
      </c>
      <c r="H9" s="8">
        <v>1.2186311787072244</v>
      </c>
      <c r="I9" s="183">
        <v>1301.4980988593156</v>
      </c>
      <c r="J9" s="179">
        <v>32</v>
      </c>
      <c r="K9" s="180">
        <v>353</v>
      </c>
      <c r="L9" s="179">
        <v>151</v>
      </c>
      <c r="M9" s="181"/>
      <c r="N9" s="9">
        <f t="shared" si="0"/>
        <v>1837.4980988593156</v>
      </c>
      <c r="P9" s="10">
        <v>85707</v>
      </c>
      <c r="Q9" s="10">
        <f t="shared" si="1"/>
        <v>0</v>
      </c>
    </row>
    <row r="10" spans="1:17" x14ac:dyDescent="0.35">
      <c r="A10" s="3">
        <v>85708</v>
      </c>
      <c r="B10" s="4" t="s">
        <v>27</v>
      </c>
      <c r="C10" s="181">
        <v>777</v>
      </c>
      <c r="D10" s="181">
        <v>106</v>
      </c>
      <c r="E10" s="181">
        <v>37</v>
      </c>
      <c r="F10" s="181">
        <v>31</v>
      </c>
      <c r="G10" s="181">
        <v>2</v>
      </c>
      <c r="H10" s="8">
        <v>1.2166018158236056</v>
      </c>
      <c r="I10" s="181">
        <v>945.29961089494157</v>
      </c>
      <c r="J10" s="179">
        <v>9</v>
      </c>
      <c r="K10" s="180">
        <v>173</v>
      </c>
      <c r="L10" s="179">
        <v>110</v>
      </c>
      <c r="M10" s="181"/>
      <c r="N10" s="9">
        <f t="shared" si="0"/>
        <v>1237.2996108949415</v>
      </c>
      <c r="P10" s="10">
        <v>85708</v>
      </c>
      <c r="Q10" s="10">
        <f t="shared" si="1"/>
        <v>0</v>
      </c>
    </row>
    <row r="11" spans="1:17" x14ac:dyDescent="0.35">
      <c r="A11" s="3">
        <v>85709</v>
      </c>
      <c r="B11" s="4" t="s">
        <v>28</v>
      </c>
      <c r="C11" s="181">
        <v>253</v>
      </c>
      <c r="D11" s="181">
        <v>44</v>
      </c>
      <c r="E11" s="181">
        <v>16</v>
      </c>
      <c r="F11" s="181">
        <v>52</v>
      </c>
      <c r="G11" s="181">
        <v>1</v>
      </c>
      <c r="H11" s="11">
        <v>1.2608725815778978</v>
      </c>
      <c r="I11" s="183">
        <v>319.00076313920817</v>
      </c>
      <c r="J11" s="179">
        <v>12</v>
      </c>
      <c r="K11" s="180">
        <v>52</v>
      </c>
      <c r="L11" s="179">
        <v>143</v>
      </c>
      <c r="M11" s="181"/>
      <c r="N11" s="9">
        <f t="shared" si="0"/>
        <v>526.00076313920817</v>
      </c>
      <c r="P11" s="10">
        <v>85709</v>
      </c>
      <c r="Q11" s="10">
        <f t="shared" si="1"/>
        <v>0</v>
      </c>
    </row>
    <row r="12" spans="1:17" x14ac:dyDescent="0.35">
      <c r="A12" s="3">
        <v>85710</v>
      </c>
      <c r="B12" s="4" t="s">
        <v>29</v>
      </c>
      <c r="C12" s="181">
        <v>170</v>
      </c>
      <c r="D12" s="181">
        <v>30</v>
      </c>
      <c r="E12" s="181">
        <v>21</v>
      </c>
      <c r="F12" s="181">
        <v>0</v>
      </c>
      <c r="G12" s="181">
        <v>0</v>
      </c>
      <c r="H12" s="8">
        <v>1.1588235294117648</v>
      </c>
      <c r="I12" s="183">
        <v>197.00000000000003</v>
      </c>
      <c r="J12" s="179">
        <v>8</v>
      </c>
      <c r="K12" s="180">
        <v>0</v>
      </c>
      <c r="L12" s="179">
        <v>22</v>
      </c>
      <c r="M12" s="181"/>
      <c r="N12" s="9">
        <f t="shared" si="0"/>
        <v>227.00000000000003</v>
      </c>
      <c r="P12" s="10">
        <v>85710</v>
      </c>
      <c r="Q12" s="10">
        <f t="shared" si="1"/>
        <v>0</v>
      </c>
    </row>
    <row r="13" spans="1:17" x14ac:dyDescent="0.35">
      <c r="A13" s="3">
        <v>85711</v>
      </c>
      <c r="B13" s="4" t="s">
        <v>30</v>
      </c>
      <c r="C13" s="181">
        <v>580</v>
      </c>
      <c r="D13" s="181">
        <v>97</v>
      </c>
      <c r="E13" s="181">
        <v>23</v>
      </c>
      <c r="F13" s="181">
        <v>19</v>
      </c>
      <c r="G13" s="181">
        <v>4</v>
      </c>
      <c r="H13" s="8">
        <v>1.2193436960276338</v>
      </c>
      <c r="I13" s="183">
        <v>707.21934369602764</v>
      </c>
      <c r="J13" s="179">
        <v>1</v>
      </c>
      <c r="K13" s="180">
        <v>147</v>
      </c>
      <c r="L13" s="179">
        <v>1</v>
      </c>
      <c r="M13" s="181"/>
      <c r="N13" s="9">
        <f t="shared" si="0"/>
        <v>856.21934369602764</v>
      </c>
      <c r="P13" s="10">
        <v>85711</v>
      </c>
      <c r="Q13" s="10">
        <f t="shared" si="1"/>
        <v>0</v>
      </c>
    </row>
    <row r="14" spans="1:17" x14ac:dyDescent="0.35">
      <c r="A14" s="3">
        <v>85712</v>
      </c>
      <c r="B14" s="4" t="s">
        <v>31</v>
      </c>
      <c r="C14" s="181" t="s">
        <v>32</v>
      </c>
      <c r="D14" s="181" t="s">
        <v>32</v>
      </c>
      <c r="E14" s="181" t="s">
        <v>32</v>
      </c>
      <c r="F14" s="181" t="s">
        <v>32</v>
      </c>
      <c r="G14" s="181" t="s">
        <v>32</v>
      </c>
      <c r="H14" s="8"/>
      <c r="I14" s="181"/>
      <c r="J14" s="179">
        <v>0</v>
      </c>
      <c r="K14" s="180" t="s">
        <v>32</v>
      </c>
      <c r="L14" s="179">
        <v>33</v>
      </c>
      <c r="M14" s="181">
        <v>397</v>
      </c>
      <c r="N14" s="9">
        <f t="shared" si="0"/>
        <v>430</v>
      </c>
      <c r="P14" s="10">
        <v>85712</v>
      </c>
      <c r="Q14" s="10">
        <f t="shared" si="1"/>
        <v>0</v>
      </c>
    </row>
    <row r="15" spans="1:17" x14ac:dyDescent="0.35">
      <c r="A15" s="3">
        <v>85713</v>
      </c>
      <c r="B15" s="4" t="s">
        <v>33</v>
      </c>
      <c r="C15" s="181" t="s">
        <v>32</v>
      </c>
      <c r="D15" s="181" t="s">
        <v>32</v>
      </c>
      <c r="E15" s="181" t="s">
        <v>32</v>
      </c>
      <c r="F15" s="181" t="s">
        <v>32</v>
      </c>
      <c r="G15" s="181" t="s">
        <v>32</v>
      </c>
      <c r="H15" s="8"/>
      <c r="I15" s="181"/>
      <c r="J15" s="179">
        <v>0</v>
      </c>
      <c r="K15" s="180" t="s">
        <v>32</v>
      </c>
      <c r="L15" s="179">
        <v>6</v>
      </c>
      <c r="M15" s="181"/>
      <c r="N15" s="9">
        <f t="shared" si="0"/>
        <v>6</v>
      </c>
      <c r="P15" s="10">
        <v>85713</v>
      </c>
      <c r="Q15" s="10">
        <f t="shared" si="1"/>
        <v>0</v>
      </c>
    </row>
    <row r="16" spans="1:17" x14ac:dyDescent="0.35">
      <c r="A16" s="3">
        <v>85714</v>
      </c>
      <c r="B16" s="4" t="s">
        <v>34</v>
      </c>
      <c r="C16" s="181" t="s">
        <v>32</v>
      </c>
      <c r="D16" s="181" t="s">
        <v>32</v>
      </c>
      <c r="E16" s="181" t="s">
        <v>32</v>
      </c>
      <c r="F16" s="181" t="s">
        <v>32</v>
      </c>
      <c r="G16" s="181" t="s">
        <v>32</v>
      </c>
      <c r="H16" s="8"/>
      <c r="I16" s="181"/>
      <c r="J16" s="179">
        <v>0</v>
      </c>
      <c r="K16" s="180" t="s">
        <v>32</v>
      </c>
      <c r="L16" s="179">
        <v>3</v>
      </c>
      <c r="M16" s="181"/>
      <c r="N16" s="9">
        <f t="shared" si="0"/>
        <v>3</v>
      </c>
      <c r="P16" s="10">
        <v>85714</v>
      </c>
      <c r="Q16" s="10">
        <f t="shared" si="1"/>
        <v>0</v>
      </c>
    </row>
    <row r="17" spans="1:17" x14ac:dyDescent="0.35">
      <c r="A17" s="3">
        <v>85716</v>
      </c>
      <c r="B17" s="4" t="s">
        <v>35</v>
      </c>
      <c r="C17" s="181" t="s">
        <v>32</v>
      </c>
      <c r="D17" s="181" t="s">
        <v>32</v>
      </c>
      <c r="E17" s="181" t="s">
        <v>32</v>
      </c>
      <c r="F17" s="181" t="s">
        <v>32</v>
      </c>
      <c r="G17" s="181" t="s">
        <v>32</v>
      </c>
      <c r="H17" s="8"/>
      <c r="I17" s="181"/>
      <c r="J17" s="179">
        <v>10</v>
      </c>
      <c r="K17" s="180" t="s">
        <v>32</v>
      </c>
      <c r="L17" s="179">
        <v>24</v>
      </c>
      <c r="M17" s="181"/>
      <c r="N17" s="9">
        <f t="shared" si="0"/>
        <v>34</v>
      </c>
      <c r="P17" s="10">
        <v>85716</v>
      </c>
      <c r="Q17" s="10">
        <f t="shared" si="1"/>
        <v>0</v>
      </c>
    </row>
    <row r="18" spans="1:17" x14ac:dyDescent="0.35">
      <c r="A18" s="3">
        <v>85717</v>
      </c>
      <c r="B18" s="4" t="s">
        <v>36</v>
      </c>
      <c r="C18" s="181">
        <v>94</v>
      </c>
      <c r="D18" s="181">
        <v>14</v>
      </c>
      <c r="E18" s="181">
        <v>11</v>
      </c>
      <c r="F18" s="181">
        <v>0</v>
      </c>
      <c r="G18" s="181">
        <v>0</v>
      </c>
      <c r="H18" s="11">
        <v>1.2608725815778978</v>
      </c>
      <c r="I18" s="183">
        <v>118.52202266832239</v>
      </c>
      <c r="J18" s="179">
        <v>2</v>
      </c>
      <c r="K18" s="180">
        <v>0</v>
      </c>
      <c r="L18" s="179">
        <v>23</v>
      </c>
      <c r="M18" s="181"/>
      <c r="N18" s="9">
        <f t="shared" si="0"/>
        <v>143.52202266832239</v>
      </c>
      <c r="P18" s="10">
        <v>85717</v>
      </c>
      <c r="Q18" s="10">
        <f t="shared" si="1"/>
        <v>0</v>
      </c>
    </row>
    <row r="19" spans="1:17" x14ac:dyDescent="0.35">
      <c r="A19" s="3">
        <v>85718</v>
      </c>
      <c r="B19" s="4" t="s">
        <v>37</v>
      </c>
      <c r="C19" s="181" t="s">
        <v>32</v>
      </c>
      <c r="D19" s="181" t="s">
        <v>32</v>
      </c>
      <c r="E19" s="181" t="s">
        <v>32</v>
      </c>
      <c r="F19" s="181" t="s">
        <v>32</v>
      </c>
      <c r="G19" s="181" t="s">
        <v>32</v>
      </c>
      <c r="H19" s="8"/>
      <c r="I19" s="181"/>
      <c r="J19" s="179">
        <v>4</v>
      </c>
      <c r="K19" s="180" t="s">
        <v>32</v>
      </c>
      <c r="L19" s="179">
        <v>97</v>
      </c>
      <c r="M19" s="181"/>
      <c r="N19" s="9">
        <f t="shared" si="0"/>
        <v>101</v>
      </c>
      <c r="P19" s="10">
        <v>85718</v>
      </c>
      <c r="Q19" s="10">
        <f t="shared" si="1"/>
        <v>0</v>
      </c>
    </row>
    <row r="20" spans="1:17" x14ac:dyDescent="0.35">
      <c r="A20" s="3">
        <v>85719</v>
      </c>
      <c r="B20" s="4" t="s">
        <v>38</v>
      </c>
      <c r="C20" s="181" t="s">
        <v>32</v>
      </c>
      <c r="D20" s="181" t="s">
        <v>32</v>
      </c>
      <c r="E20" s="181" t="s">
        <v>32</v>
      </c>
      <c r="F20" s="181" t="s">
        <v>32</v>
      </c>
      <c r="G20" s="181" t="s">
        <v>32</v>
      </c>
      <c r="H20" s="8"/>
      <c r="I20" s="181"/>
      <c r="J20" s="179">
        <v>5</v>
      </c>
      <c r="K20" s="180" t="s">
        <v>32</v>
      </c>
      <c r="L20" s="179">
        <v>31</v>
      </c>
      <c r="M20" s="181"/>
      <c r="N20" s="9">
        <f t="shared" si="0"/>
        <v>36</v>
      </c>
      <c r="P20" s="10">
        <v>85719</v>
      </c>
      <c r="Q20" s="10">
        <f t="shared" si="1"/>
        <v>0</v>
      </c>
    </row>
    <row r="21" spans="1:17" x14ac:dyDescent="0.35">
      <c r="A21" s="3">
        <v>85720</v>
      </c>
      <c r="B21" s="4" t="s">
        <v>39</v>
      </c>
      <c r="C21" s="181" t="s">
        <v>32</v>
      </c>
      <c r="D21" s="181" t="s">
        <v>32</v>
      </c>
      <c r="E21" s="181" t="s">
        <v>32</v>
      </c>
      <c r="F21" s="181" t="s">
        <v>32</v>
      </c>
      <c r="G21" s="181" t="s">
        <v>32</v>
      </c>
      <c r="H21" s="8"/>
      <c r="I21" s="181"/>
      <c r="J21" s="179">
        <v>4</v>
      </c>
      <c r="K21" s="180" t="s">
        <v>32</v>
      </c>
      <c r="L21" s="179">
        <v>43</v>
      </c>
      <c r="M21" s="181"/>
      <c r="N21" s="9">
        <f t="shared" si="0"/>
        <v>47</v>
      </c>
      <c r="P21" s="10">
        <v>85720</v>
      </c>
      <c r="Q21" s="10">
        <f t="shared" si="1"/>
        <v>0</v>
      </c>
    </row>
    <row r="22" spans="1:17" x14ac:dyDescent="0.35">
      <c r="A22" s="3">
        <v>85721</v>
      </c>
      <c r="B22" s="4" t="s">
        <v>40</v>
      </c>
      <c r="C22" s="181">
        <v>36</v>
      </c>
      <c r="D22" s="181">
        <v>12</v>
      </c>
      <c r="E22" s="181">
        <v>1</v>
      </c>
      <c r="F22" s="181">
        <v>1</v>
      </c>
      <c r="G22" s="181">
        <v>1</v>
      </c>
      <c r="H22" s="11">
        <v>1.2608725815778978</v>
      </c>
      <c r="I22" s="183">
        <v>45.391412936804322</v>
      </c>
      <c r="J22" s="179">
        <v>4</v>
      </c>
      <c r="K22" s="180" t="s">
        <v>32</v>
      </c>
      <c r="L22" s="179">
        <v>35</v>
      </c>
      <c r="M22" s="181"/>
      <c r="N22" s="9">
        <f t="shared" si="0"/>
        <v>84.391412936804329</v>
      </c>
      <c r="P22" s="10">
        <v>85721</v>
      </c>
      <c r="Q22" s="10">
        <f t="shared" si="1"/>
        <v>0</v>
      </c>
    </row>
    <row r="23" spans="1:17" x14ac:dyDescent="0.35">
      <c r="A23" s="3">
        <v>85722</v>
      </c>
      <c r="B23" s="4" t="s">
        <v>41</v>
      </c>
      <c r="C23" s="235" t="s">
        <v>94</v>
      </c>
      <c r="D23" s="236"/>
      <c r="E23" s="236"/>
      <c r="F23" s="236"/>
      <c r="G23" s="236"/>
      <c r="H23" s="236"/>
      <c r="I23" s="236"/>
      <c r="J23" s="236"/>
      <c r="K23" s="236"/>
      <c r="L23" s="236"/>
      <c r="M23" s="237"/>
      <c r="N23" s="9">
        <f t="shared" si="0"/>
        <v>0</v>
      </c>
      <c r="P23" s="10">
        <v>85722</v>
      </c>
      <c r="Q23" s="10">
        <f t="shared" si="1"/>
        <v>0</v>
      </c>
    </row>
    <row r="24" spans="1:17" x14ac:dyDescent="0.35">
      <c r="A24" s="3">
        <v>85723</v>
      </c>
      <c r="B24" s="4" t="s">
        <v>42</v>
      </c>
      <c r="C24" s="181">
        <v>0</v>
      </c>
      <c r="D24" s="181">
        <v>0</v>
      </c>
      <c r="E24" s="181">
        <v>0</v>
      </c>
      <c r="F24" s="181">
        <v>4</v>
      </c>
      <c r="G24" s="181">
        <v>0</v>
      </c>
      <c r="H24" s="11">
        <v>1.2608725815778978</v>
      </c>
      <c r="I24" s="183">
        <v>0</v>
      </c>
      <c r="J24" s="179">
        <v>5</v>
      </c>
      <c r="K24" s="180">
        <v>27.746478873239436</v>
      </c>
      <c r="L24" s="179">
        <v>58</v>
      </c>
      <c r="M24" s="181"/>
      <c r="N24" s="9">
        <f t="shared" si="0"/>
        <v>90.74647887323944</v>
      </c>
      <c r="P24" s="10">
        <v>85723</v>
      </c>
      <c r="Q24" s="10">
        <f t="shared" si="1"/>
        <v>0</v>
      </c>
    </row>
    <row r="25" spans="1:17" x14ac:dyDescent="0.35">
      <c r="A25" s="3">
        <v>85724</v>
      </c>
      <c r="B25" s="4" t="s">
        <v>43</v>
      </c>
      <c r="C25" s="181">
        <v>43</v>
      </c>
      <c r="D25" s="181">
        <v>6</v>
      </c>
      <c r="E25" s="181">
        <v>3</v>
      </c>
      <c r="F25" s="181">
        <v>0</v>
      </c>
      <c r="G25" s="181">
        <v>0</v>
      </c>
      <c r="H25" s="11">
        <v>1.2608725815778978</v>
      </c>
      <c r="I25" s="183">
        <v>54.217521007849605</v>
      </c>
      <c r="J25" s="179">
        <v>0</v>
      </c>
      <c r="K25" s="180">
        <v>0</v>
      </c>
      <c r="L25" s="179">
        <v>43</v>
      </c>
      <c r="M25" s="181"/>
      <c r="N25" s="9">
        <f t="shared" si="0"/>
        <v>97.217521007849598</v>
      </c>
      <c r="P25" s="10">
        <v>85724</v>
      </c>
      <c r="Q25" s="10">
        <f t="shared" si="1"/>
        <v>0</v>
      </c>
    </row>
    <row r="26" spans="1:17" x14ac:dyDescent="0.35">
      <c r="A26" s="3">
        <v>85727</v>
      </c>
      <c r="B26" s="4" t="s">
        <v>44</v>
      </c>
      <c r="C26" s="181" t="s">
        <v>32</v>
      </c>
      <c r="D26" s="181" t="s">
        <v>32</v>
      </c>
      <c r="E26" s="181" t="s">
        <v>32</v>
      </c>
      <c r="F26" s="181" t="s">
        <v>32</v>
      </c>
      <c r="G26" s="181" t="s">
        <v>32</v>
      </c>
      <c r="H26" s="8"/>
      <c r="I26" s="181"/>
      <c r="J26" s="179">
        <v>0</v>
      </c>
      <c r="K26" s="180" t="s">
        <v>32</v>
      </c>
      <c r="L26" s="179">
        <v>25</v>
      </c>
      <c r="M26" s="181"/>
      <c r="N26" s="9">
        <f t="shared" si="0"/>
        <v>25</v>
      </c>
      <c r="P26" s="10">
        <v>85727</v>
      </c>
      <c r="Q26" s="10">
        <f t="shared" si="1"/>
        <v>0</v>
      </c>
    </row>
    <row r="27" spans="1:17" x14ac:dyDescent="0.35">
      <c r="A27" s="3">
        <v>85728</v>
      </c>
      <c r="B27" s="4" t="s">
        <v>45</v>
      </c>
      <c r="C27" s="181"/>
      <c r="D27" s="181"/>
      <c r="E27" s="181"/>
      <c r="F27" s="181"/>
      <c r="G27" s="181"/>
      <c r="H27" s="8"/>
      <c r="I27" s="179"/>
      <c r="J27" s="179">
        <v>1</v>
      </c>
      <c r="K27" s="180" t="s">
        <v>32</v>
      </c>
      <c r="L27" s="179">
        <v>14</v>
      </c>
      <c r="M27" s="181"/>
      <c r="N27" s="9">
        <f t="shared" si="0"/>
        <v>15</v>
      </c>
      <c r="P27" s="10">
        <v>85728</v>
      </c>
      <c r="Q27" s="10">
        <f t="shared" si="1"/>
        <v>0</v>
      </c>
    </row>
    <row r="28" spans="1:17" x14ac:dyDescent="0.35">
      <c r="A28" s="3"/>
      <c r="B28" s="4" t="s">
        <v>46</v>
      </c>
      <c r="C28" s="179">
        <f>SUM(C3:C27)</f>
        <v>7327</v>
      </c>
      <c r="D28" s="179">
        <f t="shared" ref="D28:N28" si="2">SUM(D3:D27)</f>
        <v>1044</v>
      </c>
      <c r="E28" s="179">
        <f t="shared" si="2"/>
        <v>332</v>
      </c>
      <c r="F28" s="179">
        <f t="shared" si="2"/>
        <v>327</v>
      </c>
      <c r="G28" s="179">
        <f t="shared" si="2"/>
        <v>33</v>
      </c>
      <c r="H28" s="8"/>
      <c r="I28" s="179">
        <f t="shared" si="2"/>
        <v>9238.4134052212576</v>
      </c>
      <c r="J28" s="179">
        <f t="shared" si="2"/>
        <v>205</v>
      </c>
      <c r="K28" s="179">
        <f t="shared" si="2"/>
        <v>1997.7464788732395</v>
      </c>
      <c r="L28" s="179">
        <f t="shared" si="2"/>
        <v>1413</v>
      </c>
      <c r="M28" s="179">
        <f t="shared" si="2"/>
        <v>397</v>
      </c>
      <c r="N28" s="13">
        <f t="shared" si="2"/>
        <v>13251.159884094497</v>
      </c>
      <c r="O28" s="14">
        <f>SUM(I28:M28)</f>
        <v>13251.159884094497</v>
      </c>
    </row>
    <row r="29" spans="1:17" ht="15.75" customHeight="1" thickBot="1" x14ac:dyDescent="0.4">
      <c r="A29" s="15"/>
      <c r="B29" s="16"/>
      <c r="C29" s="17"/>
      <c r="D29" s="17"/>
      <c r="E29" s="232" t="s">
        <v>47</v>
      </c>
      <c r="F29" s="233"/>
      <c r="G29" s="234"/>
      <c r="H29" s="18">
        <v>1.2608725815778978</v>
      </c>
      <c r="I29" s="19">
        <f t="shared" ref="I29:N29" si="3">(I28/$N$28)</f>
        <v>0.69717771772644743</v>
      </c>
      <c r="J29" s="19">
        <f t="shared" si="3"/>
        <v>1.547034386371442E-2</v>
      </c>
      <c r="K29" s="19">
        <f t="shared" si="3"/>
        <v>0.15076012185704249</v>
      </c>
      <c r="L29" s="19">
        <f t="shared" si="3"/>
        <v>0.10663217502160233</v>
      </c>
      <c r="M29" s="19">
        <f>(M28/$N$28)</f>
        <v>2.9959641531193293E-2</v>
      </c>
      <c r="N29" s="20">
        <f t="shared" si="3"/>
        <v>1</v>
      </c>
      <c r="P29" s="173"/>
    </row>
    <row r="30" spans="1:17" s="171" customFormat="1" ht="15" thickTop="1" x14ac:dyDescent="0.35">
      <c r="A30" s="22" t="s">
        <v>48</v>
      </c>
      <c r="B30" s="2"/>
      <c r="C30" s="2"/>
      <c r="D30" s="2"/>
      <c r="E30" s="2"/>
      <c r="F30" s="2"/>
      <c r="G30" s="2"/>
      <c r="H30" s="2"/>
      <c r="I30" s="2"/>
      <c r="J30" s="2"/>
      <c r="K30" s="2"/>
      <c r="L30" s="2"/>
      <c r="M30" s="2"/>
      <c r="N30" s="2"/>
      <c r="O30" s="10"/>
      <c r="P30" s="10"/>
      <c r="Q30" s="10"/>
    </row>
    <row r="31" spans="1:17" s="171" customFormat="1" x14ac:dyDescent="0.35">
      <c r="A31" s="24" t="s">
        <v>93</v>
      </c>
      <c r="B31" s="2"/>
      <c r="C31" s="2"/>
      <c r="D31" s="2"/>
      <c r="E31" s="2"/>
      <c r="F31" s="2"/>
      <c r="G31" s="2"/>
      <c r="H31" s="2"/>
      <c r="I31" s="2"/>
      <c r="J31" s="2"/>
      <c r="K31" s="2"/>
      <c r="L31" s="2"/>
      <c r="M31" s="2"/>
      <c r="N31" s="2"/>
      <c r="O31" s="10"/>
      <c r="P31" s="10"/>
      <c r="Q31" s="10"/>
    </row>
    <row r="32" spans="1:17" s="171" customFormat="1" x14ac:dyDescent="0.35">
      <c r="A32" s="2" t="s">
        <v>49</v>
      </c>
      <c r="B32" s="2"/>
      <c r="C32" s="2"/>
      <c r="D32" s="2"/>
      <c r="E32" s="2"/>
      <c r="F32" s="2"/>
      <c r="G32" s="2"/>
      <c r="H32" s="2"/>
      <c r="I32" s="2"/>
      <c r="J32" s="2"/>
      <c r="K32" s="2"/>
      <c r="L32" s="2"/>
      <c r="M32" s="2"/>
      <c r="N32" s="2"/>
      <c r="O32" s="10"/>
      <c r="P32" s="10"/>
      <c r="Q32" s="10"/>
    </row>
    <row r="33" spans="1:17" s="25" customFormat="1" x14ac:dyDescent="0.35">
      <c r="A33" s="2" t="s">
        <v>95</v>
      </c>
      <c r="B33" s="175"/>
      <c r="C33" s="175"/>
      <c r="D33" s="175"/>
      <c r="E33" s="175"/>
      <c r="F33" s="175"/>
      <c r="G33" s="175"/>
      <c r="H33" s="175"/>
      <c r="I33" s="175"/>
      <c r="J33" s="175"/>
      <c r="K33" s="175"/>
      <c r="L33" s="175"/>
      <c r="M33" s="175"/>
      <c r="N33" s="175"/>
      <c r="O33" s="174"/>
      <c r="P33" s="174"/>
      <c r="Q33" s="174"/>
    </row>
    <row r="34" spans="1:17" x14ac:dyDescent="0.35">
      <c r="A34" s="2" t="s">
        <v>96</v>
      </c>
      <c r="B34" s="175"/>
      <c r="C34" s="175"/>
      <c r="D34" s="175"/>
      <c r="E34" s="175"/>
      <c r="F34" s="175"/>
      <c r="G34" s="175"/>
      <c r="H34" s="175"/>
      <c r="I34" s="175"/>
    </row>
    <row r="35" spans="1:17" x14ac:dyDescent="0.35">
      <c r="A35" s="2" t="s">
        <v>97</v>
      </c>
      <c r="B35" s="172"/>
      <c r="C35" s="175"/>
      <c r="D35" s="175"/>
      <c r="E35" s="175"/>
      <c r="F35" s="175"/>
      <c r="G35" s="175"/>
      <c r="H35" s="175"/>
      <c r="I35" s="175"/>
    </row>
    <row r="36" spans="1:17" x14ac:dyDescent="0.35">
      <c r="A36" s="2" t="s">
        <v>98</v>
      </c>
      <c r="B36" s="172"/>
      <c r="C36" s="175"/>
      <c r="D36" s="175"/>
      <c r="E36" s="175"/>
      <c r="F36" s="175"/>
      <c r="G36" s="175"/>
      <c r="H36" s="175"/>
      <c r="I36" s="175"/>
      <c r="J36" s="175"/>
      <c r="K36" s="175"/>
      <c r="L36" s="175"/>
      <c r="M36" s="175"/>
      <c r="N36" s="175"/>
    </row>
    <row r="37" spans="1:17" x14ac:dyDescent="0.35">
      <c r="A37" s="238" t="s">
        <v>99</v>
      </c>
      <c r="B37" s="239"/>
      <c r="C37" s="239"/>
      <c r="D37" s="239"/>
      <c r="E37" s="239"/>
      <c r="F37" s="239"/>
      <c r="G37" s="239"/>
      <c r="H37" s="239"/>
      <c r="I37" s="239"/>
      <c r="J37" s="240"/>
      <c r="K37" s="240"/>
      <c r="L37" s="240"/>
    </row>
    <row r="38" spans="1:17" x14ac:dyDescent="0.35">
      <c r="A38" s="241"/>
      <c r="B38" s="241"/>
      <c r="C38" s="241"/>
      <c r="D38" s="241"/>
      <c r="E38" s="241"/>
      <c r="F38" s="241"/>
      <c r="G38" s="241"/>
      <c r="H38" s="241"/>
      <c r="I38" s="241"/>
      <c r="J38" s="240"/>
      <c r="K38" s="240"/>
      <c r="L38" s="240"/>
    </row>
    <row r="39" spans="1:17" x14ac:dyDescent="0.35">
      <c r="A39" s="2" t="s">
        <v>100</v>
      </c>
      <c r="B39" s="172"/>
      <c r="C39" s="175"/>
      <c r="D39" s="175"/>
      <c r="E39" s="175"/>
      <c r="F39" s="175"/>
      <c r="G39" s="175"/>
      <c r="H39" s="175"/>
      <c r="I39" s="175"/>
    </row>
    <row r="40" spans="1:17" x14ac:dyDescent="0.35">
      <c r="A40" s="2" t="s">
        <v>101</v>
      </c>
      <c r="B40" s="172"/>
      <c r="C40" s="175"/>
      <c r="D40" s="175"/>
      <c r="E40" s="175"/>
      <c r="F40" s="175"/>
      <c r="G40" s="175"/>
      <c r="H40" s="175"/>
      <c r="I40" s="175"/>
    </row>
    <row r="41" spans="1:17" x14ac:dyDescent="0.35">
      <c r="A41" s="24" t="s">
        <v>119</v>
      </c>
    </row>
    <row r="46" spans="1:17" x14ac:dyDescent="0.35">
      <c r="C46" s="176"/>
    </row>
    <row r="47" spans="1:17" x14ac:dyDescent="0.35">
      <c r="B47" s="176"/>
    </row>
  </sheetData>
  <mergeCells count="4">
    <mergeCell ref="A1:N1"/>
    <mergeCell ref="E29:G29"/>
    <mergeCell ref="C23:M23"/>
    <mergeCell ref="A37:L38"/>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2094 Transport Statistics Stockport 2020</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76B3EF-78BC-405C-A34D-296ED213E3FE}">
  <sheetPr>
    <pageSetUpPr fitToPage="1"/>
  </sheetPr>
  <dimension ref="A1:Q41"/>
  <sheetViews>
    <sheetView zoomScaleNormal="100" zoomScalePageLayoutView="75" workbookViewId="0">
      <selection activeCell="K8" sqref="K8"/>
    </sheetView>
  </sheetViews>
  <sheetFormatPr defaultColWidth="9.1796875" defaultRowHeight="14.5" x14ac:dyDescent="0.35"/>
  <cols>
    <col min="1" max="1" width="7.1796875" style="24"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0.54296875" style="2" customWidth="1"/>
    <col min="14" max="14" width="27.7265625" style="2" customWidth="1"/>
    <col min="15" max="16384" width="9.1796875" style="2"/>
  </cols>
  <sheetData>
    <row r="1" spans="1:14" ht="15" thickTop="1" x14ac:dyDescent="0.35">
      <c r="A1" s="229" t="s">
        <v>103</v>
      </c>
      <c r="B1" s="230"/>
      <c r="C1" s="230"/>
      <c r="D1" s="230"/>
      <c r="E1" s="230"/>
      <c r="F1" s="230"/>
      <c r="G1" s="230"/>
      <c r="H1" s="230"/>
      <c r="I1" s="230"/>
      <c r="J1" s="230"/>
      <c r="K1" s="230"/>
      <c r="L1" s="230"/>
      <c r="M1" s="230"/>
      <c r="N1" s="231"/>
    </row>
    <row r="2" spans="1:14" x14ac:dyDescent="0.35">
      <c r="A2" s="3" t="s">
        <v>7</v>
      </c>
      <c r="B2" s="4" t="s">
        <v>8</v>
      </c>
      <c r="C2" s="5" t="s">
        <v>9</v>
      </c>
      <c r="D2" s="5" t="s">
        <v>10</v>
      </c>
      <c r="E2" s="5" t="s">
        <v>11</v>
      </c>
      <c r="F2" s="5" t="s">
        <v>12</v>
      </c>
      <c r="G2" s="6" t="s">
        <v>13</v>
      </c>
      <c r="H2" s="6" t="s">
        <v>14</v>
      </c>
      <c r="I2" s="6" t="s">
        <v>15</v>
      </c>
      <c r="J2" s="6" t="s">
        <v>16</v>
      </c>
      <c r="K2" s="6" t="s">
        <v>118</v>
      </c>
      <c r="L2" s="6" t="s">
        <v>17</v>
      </c>
      <c r="M2" s="6" t="s">
        <v>18</v>
      </c>
      <c r="N2" s="7" t="s">
        <v>19</v>
      </c>
    </row>
    <row r="3" spans="1:14" ht="15.5" customHeight="1" x14ac:dyDescent="0.35">
      <c r="A3" s="3">
        <v>85701</v>
      </c>
      <c r="B3" s="4" t="s">
        <v>20</v>
      </c>
      <c r="C3" s="181">
        <v>920</v>
      </c>
      <c r="D3" s="181">
        <v>159</v>
      </c>
      <c r="E3" s="181">
        <v>56</v>
      </c>
      <c r="F3" s="181">
        <v>48</v>
      </c>
      <c r="G3" s="181">
        <v>4</v>
      </c>
      <c r="H3" s="8">
        <v>1.3304157549234135</v>
      </c>
      <c r="I3" s="181">
        <v>1223.9824945295404</v>
      </c>
      <c r="J3" s="181">
        <v>22</v>
      </c>
      <c r="K3" s="180">
        <v>237</v>
      </c>
      <c r="L3" s="181">
        <v>148</v>
      </c>
      <c r="M3" s="181"/>
      <c r="N3" s="9">
        <f>SUM(I3:M3)</f>
        <v>1630.9824945295404</v>
      </c>
    </row>
    <row r="4" spans="1:14" x14ac:dyDescent="0.35">
      <c r="A4" s="3">
        <v>85702</v>
      </c>
      <c r="B4" s="4" t="s">
        <v>21</v>
      </c>
      <c r="C4" s="181">
        <v>573</v>
      </c>
      <c r="D4" s="181">
        <v>93</v>
      </c>
      <c r="E4" s="181">
        <v>30</v>
      </c>
      <c r="F4" s="181">
        <v>16</v>
      </c>
      <c r="G4" s="181">
        <v>2</v>
      </c>
      <c r="H4" s="8">
        <v>1.4895104895104896</v>
      </c>
      <c r="I4" s="181">
        <v>853.48951048951051</v>
      </c>
      <c r="J4" s="181">
        <v>7</v>
      </c>
      <c r="K4" s="180">
        <v>110</v>
      </c>
      <c r="L4" s="181">
        <v>130</v>
      </c>
      <c r="M4" s="181"/>
      <c r="N4" s="9">
        <f t="shared" ref="N4:N27" si="0">SUM(I4:M4)</f>
        <v>1100.4895104895104</v>
      </c>
    </row>
    <row r="5" spans="1:14" x14ac:dyDescent="0.35">
      <c r="A5" s="3">
        <v>85703</v>
      </c>
      <c r="B5" s="4" t="s">
        <v>22</v>
      </c>
      <c r="C5" s="181">
        <v>874</v>
      </c>
      <c r="D5" s="181">
        <v>84</v>
      </c>
      <c r="E5" s="181">
        <v>31</v>
      </c>
      <c r="F5" s="181">
        <v>35</v>
      </c>
      <c r="G5" s="181">
        <v>4</v>
      </c>
      <c r="H5" s="177">
        <v>1.3530012876522002</v>
      </c>
      <c r="I5" s="181">
        <v>1182.5231254080229</v>
      </c>
      <c r="J5" s="181">
        <v>2</v>
      </c>
      <c r="K5" s="180">
        <v>334</v>
      </c>
      <c r="L5" s="181">
        <v>36</v>
      </c>
      <c r="M5" s="181"/>
      <c r="N5" s="9">
        <f t="shared" si="0"/>
        <v>1554.5231254080229</v>
      </c>
    </row>
    <row r="6" spans="1:14" ht="15.75" customHeight="1" x14ac:dyDescent="0.35">
      <c r="A6" s="3">
        <v>85704</v>
      </c>
      <c r="B6" s="4" t="s">
        <v>23</v>
      </c>
      <c r="C6" s="182">
        <v>287</v>
      </c>
      <c r="D6" s="182">
        <v>32</v>
      </c>
      <c r="E6" s="182">
        <v>15</v>
      </c>
      <c r="F6" s="182">
        <v>7</v>
      </c>
      <c r="G6" s="182">
        <v>2</v>
      </c>
      <c r="H6" s="8">
        <v>1.3379310344827586</v>
      </c>
      <c r="I6" s="181">
        <v>383.98620689655172</v>
      </c>
      <c r="J6" s="181">
        <v>0</v>
      </c>
      <c r="K6" s="180">
        <v>50</v>
      </c>
      <c r="L6" s="181">
        <v>11</v>
      </c>
      <c r="M6" s="181"/>
      <c r="N6" s="9">
        <f t="shared" si="0"/>
        <v>444.98620689655172</v>
      </c>
    </row>
    <row r="7" spans="1:14" x14ac:dyDescent="0.35">
      <c r="A7" s="3">
        <v>85705</v>
      </c>
      <c r="B7" s="4" t="s">
        <v>24</v>
      </c>
      <c r="C7" s="181">
        <v>685</v>
      </c>
      <c r="D7" s="181">
        <v>111</v>
      </c>
      <c r="E7" s="181">
        <v>25</v>
      </c>
      <c r="F7" s="181">
        <v>14</v>
      </c>
      <c r="G7" s="181">
        <v>0</v>
      </c>
      <c r="H7" s="8">
        <v>1.3696612665684831</v>
      </c>
      <c r="I7" s="181">
        <v>938.21796759941094</v>
      </c>
      <c r="J7" s="181">
        <v>6</v>
      </c>
      <c r="K7" s="180">
        <v>57</v>
      </c>
      <c r="L7" s="181">
        <v>67</v>
      </c>
      <c r="M7" s="181"/>
      <c r="N7" s="9">
        <f t="shared" si="0"/>
        <v>1068.2179675994109</v>
      </c>
    </row>
    <row r="8" spans="1:14" x14ac:dyDescent="0.35">
      <c r="A8" s="3">
        <v>85706</v>
      </c>
      <c r="B8" s="4" t="s">
        <v>25</v>
      </c>
      <c r="C8" s="181">
        <v>366</v>
      </c>
      <c r="D8" s="181">
        <v>81</v>
      </c>
      <c r="E8" s="181">
        <v>16</v>
      </c>
      <c r="F8" s="181">
        <v>0</v>
      </c>
      <c r="G8" s="181">
        <v>0</v>
      </c>
      <c r="H8" s="177">
        <v>1.3530012876522002</v>
      </c>
      <c r="I8" s="181">
        <v>495.19847128070529</v>
      </c>
      <c r="J8" s="181">
        <v>4</v>
      </c>
      <c r="K8" s="180">
        <v>0</v>
      </c>
      <c r="L8" s="181">
        <v>33</v>
      </c>
      <c r="M8" s="181"/>
      <c r="N8" s="9">
        <f t="shared" si="0"/>
        <v>532.19847128070523</v>
      </c>
    </row>
    <row r="9" spans="1:14" x14ac:dyDescent="0.35">
      <c r="A9" s="3">
        <v>85707</v>
      </c>
      <c r="B9" s="4" t="s">
        <v>26</v>
      </c>
      <c r="C9" s="181">
        <v>765</v>
      </c>
      <c r="D9" s="181">
        <v>120</v>
      </c>
      <c r="E9" s="181">
        <v>68</v>
      </c>
      <c r="F9" s="181">
        <v>48</v>
      </c>
      <c r="G9" s="181">
        <v>4</v>
      </c>
      <c r="H9" s="8">
        <v>1.3328947368421054</v>
      </c>
      <c r="I9" s="181">
        <v>1019.6644736842106</v>
      </c>
      <c r="J9" s="181">
        <v>11</v>
      </c>
      <c r="K9" s="180">
        <v>308</v>
      </c>
      <c r="L9" s="181">
        <v>140</v>
      </c>
      <c r="M9" s="181"/>
      <c r="N9" s="9">
        <f t="shared" si="0"/>
        <v>1478.6644736842106</v>
      </c>
    </row>
    <row r="10" spans="1:14" x14ac:dyDescent="0.35">
      <c r="A10" s="3">
        <v>85708</v>
      </c>
      <c r="B10" s="4" t="s">
        <v>27</v>
      </c>
      <c r="C10" s="181">
        <v>586</v>
      </c>
      <c r="D10" s="181">
        <v>99</v>
      </c>
      <c r="E10" s="181">
        <v>46</v>
      </c>
      <c r="F10" s="181">
        <v>27</v>
      </c>
      <c r="G10" s="181">
        <v>6</v>
      </c>
      <c r="H10" s="8">
        <v>1.3079584775086506</v>
      </c>
      <c r="I10" s="181">
        <v>766.46366782006919</v>
      </c>
      <c r="J10" s="181">
        <v>9</v>
      </c>
      <c r="K10" s="180">
        <v>166</v>
      </c>
      <c r="L10" s="181">
        <v>73</v>
      </c>
      <c r="M10" s="181"/>
      <c r="N10" s="9">
        <f t="shared" si="0"/>
        <v>1014.4636678200692</v>
      </c>
    </row>
    <row r="11" spans="1:14" x14ac:dyDescent="0.35">
      <c r="A11" s="3">
        <v>85709</v>
      </c>
      <c r="B11" s="4" t="s">
        <v>28</v>
      </c>
      <c r="C11" s="181">
        <v>226</v>
      </c>
      <c r="D11" s="181">
        <v>45</v>
      </c>
      <c r="E11" s="181">
        <v>14</v>
      </c>
      <c r="F11" s="181">
        <v>29</v>
      </c>
      <c r="G11" s="181">
        <v>1</v>
      </c>
      <c r="H11" s="177">
        <v>1.3530012876522002</v>
      </c>
      <c r="I11" s="181">
        <v>305.77829100939726</v>
      </c>
      <c r="J11" s="181">
        <v>4</v>
      </c>
      <c r="K11" s="180">
        <v>37</v>
      </c>
      <c r="L11" s="181">
        <v>117</v>
      </c>
      <c r="M11" s="181"/>
      <c r="N11" s="9">
        <f t="shared" si="0"/>
        <v>463.77829100939726</v>
      </c>
    </row>
    <row r="12" spans="1:14" x14ac:dyDescent="0.35">
      <c r="A12" s="3">
        <v>85710</v>
      </c>
      <c r="B12" s="4" t="s">
        <v>29</v>
      </c>
      <c r="C12" s="181">
        <v>145</v>
      </c>
      <c r="D12" s="181">
        <v>25</v>
      </c>
      <c r="E12" s="181">
        <v>14</v>
      </c>
      <c r="F12" s="181">
        <v>0</v>
      </c>
      <c r="G12" s="181">
        <v>1</v>
      </c>
      <c r="H12" s="8">
        <v>1.3450704225352113</v>
      </c>
      <c r="I12" s="181">
        <v>195.03521126760563</v>
      </c>
      <c r="J12" s="181">
        <v>3</v>
      </c>
      <c r="K12" s="180">
        <v>0</v>
      </c>
      <c r="L12" s="181">
        <v>33</v>
      </c>
      <c r="M12" s="181"/>
      <c r="N12" s="9">
        <f t="shared" si="0"/>
        <v>231.03521126760563</v>
      </c>
    </row>
    <row r="13" spans="1:14" x14ac:dyDescent="0.35">
      <c r="A13" s="3">
        <v>85711</v>
      </c>
      <c r="B13" s="4" t="s">
        <v>30</v>
      </c>
      <c r="C13" s="181">
        <v>589</v>
      </c>
      <c r="D13" s="181">
        <v>77</v>
      </c>
      <c r="E13" s="181">
        <v>39</v>
      </c>
      <c r="F13" s="181">
        <v>20</v>
      </c>
      <c r="G13" s="181">
        <v>2</v>
      </c>
      <c r="H13" s="8">
        <v>1.3163265306122449</v>
      </c>
      <c r="I13" s="181">
        <v>775.31632653061229</v>
      </c>
      <c r="J13" s="181">
        <v>4</v>
      </c>
      <c r="K13" s="180">
        <v>95</v>
      </c>
      <c r="L13" s="181">
        <v>11</v>
      </c>
      <c r="M13" s="181"/>
      <c r="N13" s="9">
        <f t="shared" si="0"/>
        <v>885.31632653061229</v>
      </c>
    </row>
    <row r="14" spans="1:14" x14ac:dyDescent="0.35">
      <c r="A14" s="3">
        <v>85712</v>
      </c>
      <c r="B14" s="4" t="s">
        <v>31</v>
      </c>
      <c r="C14" s="181" t="s">
        <v>32</v>
      </c>
      <c r="D14" s="181" t="s">
        <v>32</v>
      </c>
      <c r="E14" s="181" t="s">
        <v>32</v>
      </c>
      <c r="F14" s="181" t="s">
        <v>32</v>
      </c>
      <c r="G14" s="181" t="s">
        <v>32</v>
      </c>
      <c r="H14" s="8"/>
      <c r="I14" s="181"/>
      <c r="J14" s="181">
        <v>0</v>
      </c>
      <c r="K14" s="180" t="s">
        <v>32</v>
      </c>
      <c r="L14" s="181">
        <v>42</v>
      </c>
      <c r="M14" s="181">
        <v>233</v>
      </c>
      <c r="N14" s="9">
        <f t="shared" si="0"/>
        <v>275</v>
      </c>
    </row>
    <row r="15" spans="1:14" x14ac:dyDescent="0.35">
      <c r="A15" s="3">
        <v>85713</v>
      </c>
      <c r="B15" s="4" t="s">
        <v>33</v>
      </c>
      <c r="C15" s="181" t="s">
        <v>32</v>
      </c>
      <c r="D15" s="181" t="s">
        <v>32</v>
      </c>
      <c r="E15" s="181" t="s">
        <v>32</v>
      </c>
      <c r="F15" s="181" t="s">
        <v>32</v>
      </c>
      <c r="G15" s="181" t="s">
        <v>32</v>
      </c>
      <c r="H15" s="8"/>
      <c r="I15" s="181"/>
      <c r="J15" s="181">
        <v>0</v>
      </c>
      <c r="K15" s="180" t="s">
        <v>32</v>
      </c>
      <c r="L15" s="181">
        <v>10</v>
      </c>
      <c r="M15" s="181"/>
      <c r="N15" s="9">
        <f t="shared" si="0"/>
        <v>10</v>
      </c>
    </row>
    <row r="16" spans="1:14" x14ac:dyDescent="0.35">
      <c r="A16" s="3">
        <v>85714</v>
      </c>
      <c r="B16" s="4" t="s">
        <v>34</v>
      </c>
      <c r="C16" s="181" t="s">
        <v>32</v>
      </c>
      <c r="D16" s="181" t="s">
        <v>32</v>
      </c>
      <c r="E16" s="181" t="s">
        <v>32</v>
      </c>
      <c r="F16" s="181" t="s">
        <v>32</v>
      </c>
      <c r="G16" s="181" t="s">
        <v>32</v>
      </c>
      <c r="H16" s="8"/>
      <c r="I16" s="181"/>
      <c r="J16" s="181">
        <v>1</v>
      </c>
      <c r="K16" s="180" t="s">
        <v>32</v>
      </c>
      <c r="L16" s="181">
        <v>19</v>
      </c>
      <c r="M16" s="181"/>
      <c r="N16" s="9">
        <f t="shared" si="0"/>
        <v>20</v>
      </c>
    </row>
    <row r="17" spans="1:17" x14ac:dyDescent="0.35">
      <c r="A17" s="3">
        <v>85716</v>
      </c>
      <c r="B17" s="4" t="s">
        <v>35</v>
      </c>
      <c r="C17" s="181" t="s">
        <v>32</v>
      </c>
      <c r="D17" s="181" t="s">
        <v>32</v>
      </c>
      <c r="E17" s="181" t="s">
        <v>32</v>
      </c>
      <c r="F17" s="181" t="s">
        <v>32</v>
      </c>
      <c r="G17" s="181" t="s">
        <v>32</v>
      </c>
      <c r="H17" s="8"/>
      <c r="I17" s="181"/>
      <c r="J17" s="181">
        <v>13</v>
      </c>
      <c r="K17" s="180" t="s">
        <v>32</v>
      </c>
      <c r="L17" s="181">
        <v>14</v>
      </c>
      <c r="M17" s="181"/>
      <c r="N17" s="9">
        <f t="shared" si="0"/>
        <v>27</v>
      </c>
    </row>
    <row r="18" spans="1:17" x14ac:dyDescent="0.35">
      <c r="A18" s="3">
        <v>85717</v>
      </c>
      <c r="B18" s="4" t="s">
        <v>36</v>
      </c>
      <c r="C18" s="181">
        <v>214</v>
      </c>
      <c r="D18" s="181">
        <v>23</v>
      </c>
      <c r="E18" s="181">
        <v>9</v>
      </c>
      <c r="F18" s="181">
        <v>0</v>
      </c>
      <c r="G18" s="181">
        <v>0</v>
      </c>
      <c r="H18" s="177">
        <v>1.3530012876522002</v>
      </c>
      <c r="I18" s="181">
        <v>289.54227555757086</v>
      </c>
      <c r="J18" s="181">
        <v>2</v>
      </c>
      <c r="K18" s="180">
        <v>0</v>
      </c>
      <c r="L18" s="181">
        <v>58</v>
      </c>
      <c r="M18" s="181"/>
      <c r="N18" s="9">
        <f t="shared" si="0"/>
        <v>349.54227555757086</v>
      </c>
    </row>
    <row r="19" spans="1:17" x14ac:dyDescent="0.35">
      <c r="A19" s="3">
        <v>85718</v>
      </c>
      <c r="B19" s="4" t="s">
        <v>37</v>
      </c>
      <c r="C19" s="181" t="s">
        <v>32</v>
      </c>
      <c r="D19" s="181" t="s">
        <v>32</v>
      </c>
      <c r="E19" s="181" t="s">
        <v>32</v>
      </c>
      <c r="F19" s="181" t="s">
        <v>32</v>
      </c>
      <c r="G19" s="181" t="s">
        <v>32</v>
      </c>
      <c r="H19" s="8"/>
      <c r="I19" s="181"/>
      <c r="J19" s="181">
        <v>1</v>
      </c>
      <c r="K19" s="180" t="s">
        <v>32</v>
      </c>
      <c r="L19" s="181">
        <v>12</v>
      </c>
      <c r="M19" s="181"/>
      <c r="N19" s="9">
        <f t="shared" si="0"/>
        <v>13</v>
      </c>
    </row>
    <row r="20" spans="1:17" x14ac:dyDescent="0.35">
      <c r="A20" s="3">
        <v>85719</v>
      </c>
      <c r="B20" s="4" t="s">
        <v>38</v>
      </c>
      <c r="C20" s="181" t="s">
        <v>32</v>
      </c>
      <c r="D20" s="181" t="s">
        <v>32</v>
      </c>
      <c r="E20" s="181" t="s">
        <v>32</v>
      </c>
      <c r="F20" s="181" t="s">
        <v>32</v>
      </c>
      <c r="G20" s="181" t="s">
        <v>32</v>
      </c>
      <c r="H20" s="8"/>
      <c r="I20" s="181"/>
      <c r="J20" s="181">
        <v>1</v>
      </c>
      <c r="K20" s="180" t="s">
        <v>32</v>
      </c>
      <c r="L20" s="181">
        <v>19</v>
      </c>
      <c r="M20" s="181"/>
      <c r="N20" s="9">
        <f t="shared" si="0"/>
        <v>20</v>
      </c>
    </row>
    <row r="21" spans="1:17" x14ac:dyDescent="0.35">
      <c r="A21" s="3">
        <v>85720</v>
      </c>
      <c r="B21" s="4" t="s">
        <v>39</v>
      </c>
      <c r="C21" s="181" t="s">
        <v>32</v>
      </c>
      <c r="D21" s="181" t="s">
        <v>32</v>
      </c>
      <c r="E21" s="181" t="s">
        <v>32</v>
      </c>
      <c r="F21" s="181" t="s">
        <v>32</v>
      </c>
      <c r="G21" s="181" t="s">
        <v>32</v>
      </c>
      <c r="H21" s="8"/>
      <c r="I21" s="181"/>
      <c r="J21" s="181">
        <v>1</v>
      </c>
      <c r="K21" s="180" t="s">
        <v>32</v>
      </c>
      <c r="L21" s="181">
        <v>22</v>
      </c>
      <c r="M21" s="181"/>
      <c r="N21" s="9">
        <f t="shared" si="0"/>
        <v>23</v>
      </c>
    </row>
    <row r="22" spans="1:17" x14ac:dyDescent="0.35">
      <c r="A22" s="3">
        <v>85721</v>
      </c>
      <c r="B22" s="4" t="s">
        <v>40</v>
      </c>
      <c r="C22" s="181">
        <v>46</v>
      </c>
      <c r="D22" s="181">
        <v>9</v>
      </c>
      <c r="E22" s="181">
        <v>0</v>
      </c>
      <c r="F22" s="181">
        <v>0</v>
      </c>
      <c r="G22" s="181">
        <v>0</v>
      </c>
      <c r="H22" s="177">
        <v>1.3530012876522002</v>
      </c>
      <c r="I22" s="181">
        <v>62.238059232001206</v>
      </c>
      <c r="J22" s="181">
        <v>0</v>
      </c>
      <c r="K22" s="180" t="s">
        <v>32</v>
      </c>
      <c r="L22" s="181">
        <v>18</v>
      </c>
      <c r="M22" s="181"/>
      <c r="N22" s="9">
        <f t="shared" si="0"/>
        <v>80.238059232001206</v>
      </c>
    </row>
    <row r="23" spans="1:17" ht="15.5" customHeight="1" x14ac:dyDescent="0.35">
      <c r="A23" s="3">
        <v>85722</v>
      </c>
      <c r="B23" s="4" t="s">
        <v>41</v>
      </c>
      <c r="C23" s="235" t="s">
        <v>94</v>
      </c>
      <c r="D23" s="244"/>
      <c r="E23" s="244"/>
      <c r="F23" s="244"/>
      <c r="G23" s="244"/>
      <c r="H23" s="244"/>
      <c r="I23" s="244"/>
      <c r="J23" s="244"/>
      <c r="K23" s="244"/>
      <c r="L23" s="244"/>
      <c r="M23" s="245"/>
      <c r="N23" s="9">
        <f t="shared" si="0"/>
        <v>0</v>
      </c>
    </row>
    <row r="24" spans="1:17" x14ac:dyDescent="0.35">
      <c r="A24" s="3">
        <v>85723</v>
      </c>
      <c r="B24" s="4" t="s">
        <v>42</v>
      </c>
      <c r="C24" s="181">
        <v>2</v>
      </c>
      <c r="D24" s="181">
        <v>0</v>
      </c>
      <c r="E24" s="181">
        <v>0</v>
      </c>
      <c r="F24" s="181">
        <v>6</v>
      </c>
      <c r="G24" s="181">
        <v>0</v>
      </c>
      <c r="H24" s="177">
        <v>1.3530012876522002</v>
      </c>
      <c r="I24" s="181">
        <v>2.7060025753044004</v>
      </c>
      <c r="J24" s="181">
        <v>1</v>
      </c>
      <c r="K24" s="180">
        <v>37.173333333333332</v>
      </c>
      <c r="L24" s="181">
        <v>99</v>
      </c>
      <c r="M24" s="181"/>
      <c r="N24" s="9">
        <f t="shared" si="0"/>
        <v>139.87933590863773</v>
      </c>
    </row>
    <row r="25" spans="1:17" x14ac:dyDescent="0.35">
      <c r="A25" s="3">
        <v>85724</v>
      </c>
      <c r="B25" s="4" t="s">
        <v>43</v>
      </c>
      <c r="C25" s="181">
        <v>120</v>
      </c>
      <c r="D25" s="181">
        <v>8</v>
      </c>
      <c r="E25" s="181">
        <v>13</v>
      </c>
      <c r="F25" s="181">
        <v>0</v>
      </c>
      <c r="G25" s="181">
        <v>0</v>
      </c>
      <c r="H25" s="177">
        <v>1.3530012876522002</v>
      </c>
      <c r="I25" s="181">
        <v>162.36015451826401</v>
      </c>
      <c r="J25" s="181">
        <v>2</v>
      </c>
      <c r="K25" s="180">
        <v>0</v>
      </c>
      <c r="L25" s="181">
        <v>200</v>
      </c>
      <c r="M25" s="181"/>
      <c r="N25" s="9">
        <f t="shared" si="0"/>
        <v>364.36015451826404</v>
      </c>
    </row>
    <row r="26" spans="1:17" x14ac:dyDescent="0.35">
      <c r="A26" s="3">
        <v>85727</v>
      </c>
      <c r="B26" s="4" t="s">
        <v>44</v>
      </c>
      <c r="C26" s="181" t="s">
        <v>32</v>
      </c>
      <c r="D26" s="181" t="s">
        <v>32</v>
      </c>
      <c r="E26" s="181" t="s">
        <v>32</v>
      </c>
      <c r="F26" s="181" t="s">
        <v>32</v>
      </c>
      <c r="G26" s="181" t="s">
        <v>32</v>
      </c>
      <c r="H26" s="178"/>
      <c r="I26" s="181"/>
      <c r="J26" s="181">
        <v>0</v>
      </c>
      <c r="K26" s="180" t="s">
        <v>32</v>
      </c>
      <c r="L26" s="181">
        <v>16</v>
      </c>
      <c r="M26" s="181"/>
      <c r="N26" s="9">
        <f t="shared" si="0"/>
        <v>16</v>
      </c>
    </row>
    <row r="27" spans="1:17" x14ac:dyDescent="0.35">
      <c r="A27" s="3">
        <v>85728</v>
      </c>
      <c r="B27" s="4" t="s">
        <v>45</v>
      </c>
      <c r="C27" s="181" t="s">
        <v>32</v>
      </c>
      <c r="D27" s="181" t="s">
        <v>32</v>
      </c>
      <c r="E27" s="181" t="s">
        <v>32</v>
      </c>
      <c r="F27" s="181" t="s">
        <v>32</v>
      </c>
      <c r="G27" s="181" t="s">
        <v>32</v>
      </c>
      <c r="H27" s="8"/>
      <c r="I27" s="181"/>
      <c r="J27" s="181">
        <v>0</v>
      </c>
      <c r="K27" s="180" t="s">
        <v>32</v>
      </c>
      <c r="L27" s="181">
        <v>4</v>
      </c>
      <c r="M27" s="181"/>
      <c r="N27" s="9">
        <f t="shared" si="0"/>
        <v>4</v>
      </c>
    </row>
    <row r="28" spans="1:17" x14ac:dyDescent="0.35">
      <c r="A28" s="3"/>
      <c r="B28" s="4" t="s">
        <v>46</v>
      </c>
      <c r="C28" s="181">
        <f>SUM(C3:C27)</f>
        <v>6398</v>
      </c>
      <c r="D28" s="181">
        <f>SUM(D3:D27)</f>
        <v>966</v>
      </c>
      <c r="E28" s="181">
        <f>SUM(E3:E27)</f>
        <v>376</v>
      </c>
      <c r="F28" s="181">
        <f>SUM(F3:F27)</f>
        <v>250</v>
      </c>
      <c r="G28" s="181">
        <f>SUM(G3:G27)</f>
        <v>26</v>
      </c>
      <c r="H28" s="8"/>
      <c r="I28" s="181">
        <f t="shared" ref="I28:N28" si="1">SUM(I3:I27)</f>
        <v>8656.5022383987762</v>
      </c>
      <c r="J28" s="181">
        <f t="shared" si="1"/>
        <v>94</v>
      </c>
      <c r="K28" s="180">
        <f t="shared" si="1"/>
        <v>1431.1733333333334</v>
      </c>
      <c r="L28" s="181">
        <f t="shared" si="1"/>
        <v>1332</v>
      </c>
      <c r="M28" s="181">
        <f t="shared" si="1"/>
        <v>233</v>
      </c>
      <c r="N28" s="13">
        <f t="shared" si="1"/>
        <v>11746.67557173211</v>
      </c>
    </row>
    <row r="29" spans="1:17" ht="15.75" customHeight="1" thickBot="1" x14ac:dyDescent="0.4">
      <c r="A29" s="15"/>
      <c r="B29" s="16"/>
      <c r="C29" s="17"/>
      <c r="D29" s="17"/>
      <c r="E29" s="232" t="s">
        <v>47</v>
      </c>
      <c r="F29" s="242"/>
      <c r="G29" s="243"/>
      <c r="H29" s="18">
        <v>1.3530012876522002</v>
      </c>
      <c r="I29" s="19">
        <f t="shared" ref="I29:N29" si="2">(I28/$N$28)</f>
        <v>0.73693209500314216</v>
      </c>
      <c r="J29" s="19">
        <f t="shared" si="2"/>
        <v>8.0022640810994312E-3</v>
      </c>
      <c r="K29" s="19">
        <f t="shared" si="2"/>
        <v>0.12183645701234765</v>
      </c>
      <c r="L29" s="19">
        <f t="shared" si="2"/>
        <v>0.11339378463855791</v>
      </c>
      <c r="M29" s="19">
        <f t="shared" si="2"/>
        <v>1.9835399264852848E-2</v>
      </c>
      <c r="N29" s="20">
        <f t="shared" si="2"/>
        <v>1</v>
      </c>
    </row>
    <row r="30" spans="1:17" s="171" customFormat="1" ht="15" thickTop="1" x14ac:dyDescent="0.35">
      <c r="A30" s="22" t="s">
        <v>48</v>
      </c>
      <c r="B30" s="2"/>
      <c r="C30" s="2"/>
      <c r="D30" s="2"/>
      <c r="E30" s="2"/>
      <c r="F30" s="2"/>
      <c r="G30" s="2"/>
      <c r="H30" s="2"/>
      <c r="I30" s="2"/>
      <c r="J30" s="2"/>
      <c r="K30" s="2"/>
      <c r="L30" s="2"/>
      <c r="M30" s="2"/>
      <c r="N30" s="2"/>
      <c r="O30" s="10"/>
      <c r="P30" s="10"/>
      <c r="Q30" s="10"/>
    </row>
    <row r="31" spans="1:17" s="171" customFormat="1" x14ac:dyDescent="0.35">
      <c r="A31" s="24" t="s">
        <v>102</v>
      </c>
      <c r="B31" s="2"/>
      <c r="C31" s="2"/>
      <c r="D31" s="2"/>
      <c r="E31" s="2"/>
      <c r="F31" s="2"/>
      <c r="G31" s="2"/>
      <c r="H31" s="2"/>
      <c r="I31" s="2"/>
      <c r="J31" s="2"/>
      <c r="K31" s="2"/>
      <c r="L31" s="2"/>
      <c r="M31" s="2"/>
      <c r="N31" s="2"/>
      <c r="O31" s="10"/>
      <c r="P31" s="10"/>
      <c r="Q31" s="10"/>
    </row>
    <row r="32" spans="1:17" s="171" customFormat="1" x14ac:dyDescent="0.35">
      <c r="A32" s="2" t="s">
        <v>49</v>
      </c>
      <c r="B32" s="2"/>
      <c r="C32" s="2"/>
      <c r="D32" s="2"/>
      <c r="E32" s="2"/>
      <c r="F32" s="2"/>
      <c r="G32" s="2"/>
      <c r="H32" s="2"/>
      <c r="I32" s="2"/>
      <c r="J32" s="2"/>
      <c r="K32" s="2"/>
      <c r="L32" s="2"/>
      <c r="M32" s="2"/>
      <c r="N32" s="2"/>
      <c r="O32" s="10"/>
      <c r="P32" s="10"/>
      <c r="Q32" s="10"/>
    </row>
    <row r="33" spans="1:17" s="25" customFormat="1" x14ac:dyDescent="0.35">
      <c r="A33" s="2" t="s">
        <v>95</v>
      </c>
      <c r="B33" s="175"/>
      <c r="C33" s="175"/>
      <c r="D33" s="175"/>
      <c r="E33" s="175"/>
      <c r="F33" s="175"/>
      <c r="G33" s="175"/>
      <c r="H33" s="175"/>
      <c r="I33" s="175"/>
      <c r="J33" s="175"/>
      <c r="K33" s="175"/>
      <c r="L33" s="175"/>
      <c r="M33" s="175"/>
      <c r="N33" s="175"/>
      <c r="O33" s="174"/>
      <c r="P33" s="174"/>
      <c r="Q33" s="174"/>
    </row>
    <row r="34" spans="1:17" s="23" customFormat="1" x14ac:dyDescent="0.35">
      <c r="A34" s="2" t="s">
        <v>96</v>
      </c>
      <c r="B34" s="175"/>
      <c r="C34" s="175"/>
      <c r="D34" s="175"/>
      <c r="E34" s="175"/>
      <c r="F34" s="175"/>
      <c r="G34" s="175"/>
      <c r="H34" s="175"/>
      <c r="I34" s="175"/>
      <c r="J34" s="2"/>
      <c r="K34" s="2"/>
      <c r="L34" s="2"/>
      <c r="M34" s="2"/>
      <c r="N34" s="2"/>
      <c r="O34" s="10"/>
      <c r="P34" s="10"/>
      <c r="Q34" s="10"/>
    </row>
    <row r="35" spans="1:17" s="23" customFormat="1" x14ac:dyDescent="0.35">
      <c r="A35" s="2" t="s">
        <v>97</v>
      </c>
      <c r="B35" s="172"/>
      <c r="C35" s="175"/>
      <c r="D35" s="175"/>
      <c r="E35" s="175"/>
      <c r="F35" s="175"/>
      <c r="G35" s="175"/>
      <c r="H35" s="175"/>
      <c r="I35" s="175"/>
      <c r="J35" s="2"/>
      <c r="K35" s="2"/>
      <c r="L35" s="2"/>
      <c r="M35" s="2"/>
      <c r="N35" s="2"/>
      <c r="O35" s="10"/>
      <c r="P35" s="10"/>
      <c r="Q35" s="10"/>
    </row>
    <row r="36" spans="1:17" s="23" customFormat="1" x14ac:dyDescent="0.35">
      <c r="A36" s="2" t="s">
        <v>98</v>
      </c>
      <c r="B36" s="172"/>
      <c r="C36" s="175"/>
      <c r="D36" s="175"/>
      <c r="E36" s="175"/>
      <c r="F36" s="175"/>
      <c r="G36" s="175"/>
      <c r="H36" s="175"/>
      <c r="I36" s="175"/>
      <c r="J36" s="175"/>
      <c r="K36" s="175"/>
      <c r="L36" s="175"/>
      <c r="M36" s="175"/>
      <c r="N36" s="175"/>
      <c r="O36" s="10"/>
      <c r="P36" s="10"/>
      <c r="Q36" s="10"/>
    </row>
    <row r="37" spans="1:17" s="23" customFormat="1" x14ac:dyDescent="0.35">
      <c r="A37" s="238" t="s">
        <v>99</v>
      </c>
      <c r="B37" s="239"/>
      <c r="C37" s="239"/>
      <c r="D37" s="239"/>
      <c r="E37" s="239"/>
      <c r="F37" s="239"/>
      <c r="G37" s="239"/>
      <c r="H37" s="239"/>
      <c r="I37" s="239"/>
      <c r="J37" s="240"/>
      <c r="K37" s="240"/>
      <c r="L37" s="240"/>
      <c r="M37" s="2"/>
      <c r="N37" s="2"/>
      <c r="O37" s="10"/>
      <c r="P37" s="10"/>
      <c r="Q37" s="10"/>
    </row>
    <row r="38" spans="1:17" s="23" customFormat="1" x14ac:dyDescent="0.35">
      <c r="A38" s="241"/>
      <c r="B38" s="241"/>
      <c r="C38" s="241"/>
      <c r="D38" s="241"/>
      <c r="E38" s="241"/>
      <c r="F38" s="241"/>
      <c r="G38" s="241"/>
      <c r="H38" s="241"/>
      <c r="I38" s="241"/>
      <c r="J38" s="240"/>
      <c r="K38" s="240"/>
      <c r="L38" s="240"/>
      <c r="M38" s="2"/>
      <c r="N38" s="2"/>
      <c r="O38" s="10"/>
      <c r="P38" s="10"/>
      <c r="Q38" s="10"/>
    </row>
    <row r="39" spans="1:17" s="23" customFormat="1" x14ac:dyDescent="0.35">
      <c r="A39" s="2" t="s">
        <v>100</v>
      </c>
      <c r="B39" s="172"/>
      <c r="C39" s="175"/>
      <c r="D39" s="175"/>
      <c r="E39" s="175"/>
      <c r="F39" s="175"/>
      <c r="G39" s="175"/>
      <c r="H39" s="175"/>
      <c r="I39" s="175"/>
      <c r="J39" s="2"/>
      <c r="K39" s="2"/>
      <c r="L39" s="2"/>
      <c r="M39" s="2"/>
      <c r="N39" s="2"/>
      <c r="O39" s="10"/>
      <c r="P39" s="10"/>
      <c r="Q39" s="10"/>
    </row>
    <row r="40" spans="1:17" s="23" customFormat="1" x14ac:dyDescent="0.35">
      <c r="A40" s="2" t="s">
        <v>101</v>
      </c>
      <c r="B40" s="172"/>
      <c r="C40" s="175"/>
      <c r="D40" s="175"/>
      <c r="E40" s="175"/>
      <c r="F40" s="175"/>
      <c r="G40" s="175"/>
      <c r="H40" s="175"/>
      <c r="I40" s="175"/>
      <c r="J40" s="2"/>
      <c r="K40" s="2"/>
      <c r="L40" s="2"/>
      <c r="M40" s="2"/>
      <c r="N40" s="2"/>
      <c r="O40" s="10"/>
      <c r="P40" s="10"/>
      <c r="Q40" s="10"/>
    </row>
    <row r="41" spans="1:17" x14ac:dyDescent="0.35">
      <c r="A41" s="24" t="s">
        <v>119</v>
      </c>
    </row>
  </sheetData>
  <mergeCells count="4">
    <mergeCell ref="A37:L38"/>
    <mergeCell ref="A1:N1"/>
    <mergeCell ref="E29:G29"/>
    <mergeCell ref="C23:M23"/>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2094 Transport Statistics Stockport 2020</oddHead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4F9CBB-CABC-488B-A258-5A9935ED818A}">
  <sheetPr>
    <pageSetUpPr fitToPage="1"/>
  </sheetPr>
  <dimension ref="A1:Q41"/>
  <sheetViews>
    <sheetView zoomScaleNormal="100" workbookViewId="0">
      <selection sqref="A1:N1"/>
    </sheetView>
  </sheetViews>
  <sheetFormatPr defaultColWidth="9.1796875" defaultRowHeight="14.5" x14ac:dyDescent="0.35"/>
  <cols>
    <col min="1" max="1" width="7.1796875" style="24" customWidth="1"/>
    <col min="2" max="2" width="48.7265625" style="2" customWidth="1"/>
    <col min="3" max="3" width="6.453125" style="2" customWidth="1"/>
    <col min="4" max="4" width="5.81640625" style="2" customWidth="1"/>
    <col min="5" max="5" width="6.26953125" style="2" customWidth="1"/>
    <col min="6" max="6" width="6.7265625" style="2" customWidth="1"/>
    <col min="7" max="7" width="13.1796875" style="2" customWidth="1"/>
    <col min="8" max="8" width="14.7265625" style="2" customWidth="1"/>
    <col min="9" max="9" width="9.453125" style="2" customWidth="1"/>
    <col min="10" max="10" width="12.453125" style="2" customWidth="1"/>
    <col min="11" max="11" width="9.453125" style="2" customWidth="1"/>
    <col min="12" max="12" width="8.26953125" style="2" customWidth="1"/>
    <col min="13" max="13" width="10.54296875" style="2" customWidth="1"/>
    <col min="14" max="14" width="27.7265625" style="2" customWidth="1"/>
    <col min="15" max="16384" width="9.1796875" style="2"/>
  </cols>
  <sheetData>
    <row r="1" spans="1:14" ht="15" thickTop="1" x14ac:dyDescent="0.35">
      <c r="A1" s="229" t="s">
        <v>104</v>
      </c>
      <c r="B1" s="230"/>
      <c r="C1" s="230"/>
      <c r="D1" s="230"/>
      <c r="E1" s="230"/>
      <c r="F1" s="230"/>
      <c r="G1" s="230"/>
      <c r="H1" s="230"/>
      <c r="I1" s="230"/>
      <c r="J1" s="230"/>
      <c r="K1" s="230"/>
      <c r="L1" s="230"/>
      <c r="M1" s="230"/>
      <c r="N1" s="231"/>
    </row>
    <row r="2" spans="1:14" x14ac:dyDescent="0.35">
      <c r="A2" s="3" t="s">
        <v>7</v>
      </c>
      <c r="B2" s="4" t="s">
        <v>8</v>
      </c>
      <c r="C2" s="5" t="s">
        <v>9</v>
      </c>
      <c r="D2" s="5" t="s">
        <v>10</v>
      </c>
      <c r="E2" s="5" t="s">
        <v>11</v>
      </c>
      <c r="F2" s="5" t="s">
        <v>12</v>
      </c>
      <c r="G2" s="6" t="s">
        <v>13</v>
      </c>
      <c r="H2" s="6" t="s">
        <v>14</v>
      </c>
      <c r="I2" s="6" t="s">
        <v>15</v>
      </c>
      <c r="J2" s="6" t="s">
        <v>16</v>
      </c>
      <c r="K2" s="6" t="s">
        <v>118</v>
      </c>
      <c r="L2" s="6" t="s">
        <v>17</v>
      </c>
      <c r="M2" s="6" t="s">
        <v>18</v>
      </c>
      <c r="N2" s="7" t="s">
        <v>19</v>
      </c>
    </row>
    <row r="3" spans="1:14" x14ac:dyDescent="0.35">
      <c r="A3" s="3">
        <v>85701</v>
      </c>
      <c r="B3" s="4" t="s">
        <v>20</v>
      </c>
      <c r="C3" s="181">
        <v>1256</v>
      </c>
      <c r="D3" s="181">
        <v>145</v>
      </c>
      <c r="E3" s="181">
        <v>20</v>
      </c>
      <c r="F3" s="181">
        <v>52</v>
      </c>
      <c r="G3" s="181">
        <v>11</v>
      </c>
      <c r="H3" s="8">
        <v>1.2814229249011857</v>
      </c>
      <c r="I3" s="181">
        <v>1609.4671936758893</v>
      </c>
      <c r="J3" s="181">
        <v>51</v>
      </c>
      <c r="K3" s="180">
        <v>309</v>
      </c>
      <c r="L3" s="181">
        <v>150</v>
      </c>
      <c r="M3" s="181"/>
      <c r="N3" s="9">
        <f>SUM(I3:M3)</f>
        <v>2119.4671936758896</v>
      </c>
    </row>
    <row r="4" spans="1:14" x14ac:dyDescent="0.35">
      <c r="A4" s="3">
        <v>85702</v>
      </c>
      <c r="B4" s="4" t="s">
        <v>21</v>
      </c>
      <c r="C4" s="181">
        <v>789</v>
      </c>
      <c r="D4" s="181">
        <v>83</v>
      </c>
      <c r="E4" s="181">
        <v>13</v>
      </c>
      <c r="F4" s="181">
        <v>19</v>
      </c>
      <c r="G4" s="181">
        <v>4</v>
      </c>
      <c r="H4" s="8">
        <v>1.3463035019455254</v>
      </c>
      <c r="I4" s="181">
        <v>1062.2334630350194</v>
      </c>
      <c r="J4" s="181">
        <v>9</v>
      </c>
      <c r="K4" s="180">
        <v>89</v>
      </c>
      <c r="L4" s="181">
        <v>97</v>
      </c>
      <c r="M4" s="181"/>
      <c r="N4" s="9">
        <f t="shared" ref="N4:N27" si="0">SUM(I4:M4)</f>
        <v>1257.2334630350194</v>
      </c>
    </row>
    <row r="5" spans="1:14" x14ac:dyDescent="0.35">
      <c r="A5" s="3">
        <v>85703</v>
      </c>
      <c r="B5" s="4" t="s">
        <v>22</v>
      </c>
      <c r="C5" s="181">
        <v>782</v>
      </c>
      <c r="D5" s="181">
        <v>65</v>
      </c>
      <c r="E5" s="181">
        <v>7</v>
      </c>
      <c r="F5" s="181">
        <v>37</v>
      </c>
      <c r="G5" s="181">
        <v>4</v>
      </c>
      <c r="H5" s="11">
        <v>1.3320257609038428</v>
      </c>
      <c r="I5" s="181">
        <v>1041.6441450268051</v>
      </c>
      <c r="J5" s="181">
        <v>5</v>
      </c>
      <c r="K5" s="180">
        <v>210</v>
      </c>
      <c r="L5" s="181">
        <v>28</v>
      </c>
      <c r="M5" s="181"/>
      <c r="N5" s="9">
        <f t="shared" si="0"/>
        <v>1284.6441450268051</v>
      </c>
    </row>
    <row r="6" spans="1:14" ht="15.75" customHeight="1" x14ac:dyDescent="0.35">
      <c r="A6" s="3">
        <v>85704</v>
      </c>
      <c r="B6" s="4" t="s">
        <v>23</v>
      </c>
      <c r="C6" s="181">
        <v>163</v>
      </c>
      <c r="D6" s="181">
        <v>10</v>
      </c>
      <c r="E6" s="181">
        <v>3</v>
      </c>
      <c r="F6" s="181">
        <v>7</v>
      </c>
      <c r="G6" s="181">
        <v>3</v>
      </c>
      <c r="H6" s="8">
        <v>1.3913043478260869</v>
      </c>
      <c r="I6" s="181">
        <v>226.78260869565216</v>
      </c>
      <c r="J6" s="181">
        <v>4</v>
      </c>
      <c r="K6" s="180">
        <v>69</v>
      </c>
      <c r="L6" s="181">
        <v>10</v>
      </c>
      <c r="M6" s="181"/>
      <c r="N6" s="9">
        <f t="shared" si="0"/>
        <v>309.78260869565213</v>
      </c>
    </row>
    <row r="7" spans="1:14" x14ac:dyDescent="0.35">
      <c r="A7" s="3">
        <v>85705</v>
      </c>
      <c r="B7" s="4" t="s">
        <v>24</v>
      </c>
      <c r="C7" s="181">
        <v>595</v>
      </c>
      <c r="D7" s="181">
        <v>78</v>
      </c>
      <c r="E7" s="181">
        <v>11</v>
      </c>
      <c r="F7" s="181">
        <v>13</v>
      </c>
      <c r="G7" s="181">
        <v>7</v>
      </c>
      <c r="H7" s="8">
        <v>1.295415959252971</v>
      </c>
      <c r="I7" s="181">
        <v>770.77249575551775</v>
      </c>
      <c r="J7" s="181">
        <v>16</v>
      </c>
      <c r="K7" s="180">
        <v>24</v>
      </c>
      <c r="L7" s="181">
        <v>45</v>
      </c>
      <c r="M7" s="181"/>
      <c r="N7" s="9">
        <f t="shared" si="0"/>
        <v>855.77249575551775</v>
      </c>
    </row>
    <row r="8" spans="1:14" x14ac:dyDescent="0.35">
      <c r="A8" s="3">
        <v>85706</v>
      </c>
      <c r="B8" s="4" t="s">
        <v>25</v>
      </c>
      <c r="C8" s="181">
        <v>365</v>
      </c>
      <c r="D8" s="181">
        <v>61</v>
      </c>
      <c r="E8" s="181">
        <v>3</v>
      </c>
      <c r="F8" s="181">
        <v>0</v>
      </c>
      <c r="G8" s="181">
        <v>2</v>
      </c>
      <c r="H8" s="11">
        <v>1.3320257609038428</v>
      </c>
      <c r="I8" s="181">
        <v>486.18940272990261</v>
      </c>
      <c r="J8" s="181">
        <v>8</v>
      </c>
      <c r="K8" s="180">
        <v>0</v>
      </c>
      <c r="L8" s="181">
        <v>39</v>
      </c>
      <c r="M8" s="181"/>
      <c r="N8" s="9">
        <f t="shared" si="0"/>
        <v>533.18940272990267</v>
      </c>
    </row>
    <row r="9" spans="1:14" x14ac:dyDescent="0.35">
      <c r="A9" s="3">
        <v>85707</v>
      </c>
      <c r="B9" s="4" t="s">
        <v>26</v>
      </c>
      <c r="C9" s="181">
        <v>1016</v>
      </c>
      <c r="D9" s="181">
        <v>129</v>
      </c>
      <c r="E9" s="181">
        <v>41</v>
      </c>
      <c r="F9" s="181">
        <v>57</v>
      </c>
      <c r="G9" s="181">
        <v>10</v>
      </c>
      <c r="H9" s="8">
        <v>1.4134520276953511</v>
      </c>
      <c r="I9" s="181">
        <v>1436.0672601384767</v>
      </c>
      <c r="J9" s="181">
        <v>25</v>
      </c>
      <c r="K9" s="180">
        <v>447</v>
      </c>
      <c r="L9" s="181">
        <v>139</v>
      </c>
      <c r="M9" s="181"/>
      <c r="N9" s="9">
        <f t="shared" si="0"/>
        <v>2047.0672601384767</v>
      </c>
    </row>
    <row r="10" spans="1:14" x14ac:dyDescent="0.35">
      <c r="A10" s="3">
        <v>85708</v>
      </c>
      <c r="B10" s="4" t="s">
        <v>27</v>
      </c>
      <c r="C10" s="181">
        <v>742</v>
      </c>
      <c r="D10" s="181">
        <v>88</v>
      </c>
      <c r="E10" s="181">
        <v>5</v>
      </c>
      <c r="F10" s="181">
        <v>34</v>
      </c>
      <c r="G10" s="181">
        <v>1</v>
      </c>
      <c r="H10" s="8">
        <v>1.3472409152086138</v>
      </c>
      <c r="I10" s="181">
        <v>999.65275908479146</v>
      </c>
      <c r="J10" s="181">
        <v>10</v>
      </c>
      <c r="K10" s="180">
        <v>191</v>
      </c>
      <c r="L10" s="181">
        <v>69</v>
      </c>
      <c r="M10" s="181"/>
      <c r="N10" s="9">
        <f t="shared" si="0"/>
        <v>1269.6527590847913</v>
      </c>
    </row>
    <row r="11" spans="1:14" x14ac:dyDescent="0.35">
      <c r="A11" s="3">
        <v>85709</v>
      </c>
      <c r="B11" s="4" t="s">
        <v>28</v>
      </c>
      <c r="C11" s="181">
        <v>247</v>
      </c>
      <c r="D11" s="181">
        <v>26</v>
      </c>
      <c r="E11" s="181">
        <v>2</v>
      </c>
      <c r="F11" s="181">
        <v>29</v>
      </c>
      <c r="G11" s="181">
        <v>1</v>
      </c>
      <c r="H11" s="11">
        <v>1.3320257609038428</v>
      </c>
      <c r="I11" s="181">
        <v>329.01036294324916</v>
      </c>
      <c r="J11" s="181">
        <v>18</v>
      </c>
      <c r="K11" s="180">
        <v>48</v>
      </c>
      <c r="L11" s="181">
        <v>111</v>
      </c>
      <c r="M11" s="181"/>
      <c r="N11" s="9">
        <f t="shared" si="0"/>
        <v>506.01036294324916</v>
      </c>
    </row>
    <row r="12" spans="1:14" x14ac:dyDescent="0.35">
      <c r="A12" s="3">
        <v>85710</v>
      </c>
      <c r="B12" s="4" t="s">
        <v>29</v>
      </c>
      <c r="C12" s="181">
        <v>151</v>
      </c>
      <c r="D12" s="181">
        <v>21</v>
      </c>
      <c r="E12" s="181">
        <v>4</v>
      </c>
      <c r="F12" s="181">
        <v>3</v>
      </c>
      <c r="G12" s="181">
        <v>0</v>
      </c>
      <c r="H12" s="8">
        <v>1.2666666666666666</v>
      </c>
      <c r="I12" s="181">
        <v>191.26666666666665</v>
      </c>
      <c r="J12" s="181">
        <v>16</v>
      </c>
      <c r="K12" s="180">
        <v>13</v>
      </c>
      <c r="L12" s="181">
        <v>20</v>
      </c>
      <c r="M12" s="181"/>
      <c r="N12" s="9">
        <f t="shared" si="0"/>
        <v>240.26666666666665</v>
      </c>
    </row>
    <row r="13" spans="1:14" x14ac:dyDescent="0.35">
      <c r="A13" s="3">
        <v>85711</v>
      </c>
      <c r="B13" s="4" t="s">
        <v>30</v>
      </c>
      <c r="C13" s="181">
        <v>688</v>
      </c>
      <c r="D13" s="181">
        <v>90</v>
      </c>
      <c r="E13" s="181">
        <v>11</v>
      </c>
      <c r="F13" s="181">
        <v>15</v>
      </c>
      <c r="G13" s="181">
        <v>5</v>
      </c>
      <c r="H13" s="8">
        <v>1.3033381712626995</v>
      </c>
      <c r="I13" s="181">
        <v>896.69666182873721</v>
      </c>
      <c r="J13" s="181">
        <v>9</v>
      </c>
      <c r="K13" s="180">
        <v>89</v>
      </c>
      <c r="L13" s="181">
        <v>4</v>
      </c>
      <c r="M13" s="181"/>
      <c r="N13" s="9">
        <f t="shared" si="0"/>
        <v>998.69666182873721</v>
      </c>
    </row>
    <row r="14" spans="1:14" x14ac:dyDescent="0.35">
      <c r="A14" s="3">
        <v>85712</v>
      </c>
      <c r="B14" s="4" t="s">
        <v>31</v>
      </c>
      <c r="C14" s="181" t="s">
        <v>32</v>
      </c>
      <c r="D14" s="181" t="s">
        <v>32</v>
      </c>
      <c r="E14" s="181" t="s">
        <v>32</v>
      </c>
      <c r="F14" s="181" t="s">
        <v>32</v>
      </c>
      <c r="G14" s="181" t="s">
        <v>32</v>
      </c>
      <c r="H14" s="8"/>
      <c r="I14" s="181"/>
      <c r="J14" s="181">
        <v>0</v>
      </c>
      <c r="K14" s="180" t="s">
        <v>32</v>
      </c>
      <c r="L14" s="181">
        <v>31</v>
      </c>
      <c r="M14" s="181">
        <v>562</v>
      </c>
      <c r="N14" s="9">
        <f t="shared" si="0"/>
        <v>593</v>
      </c>
    </row>
    <row r="15" spans="1:14" x14ac:dyDescent="0.35">
      <c r="A15" s="3">
        <v>85713</v>
      </c>
      <c r="B15" s="4" t="s">
        <v>33</v>
      </c>
      <c r="C15" s="181" t="s">
        <v>32</v>
      </c>
      <c r="D15" s="181" t="s">
        <v>32</v>
      </c>
      <c r="E15" s="181" t="s">
        <v>32</v>
      </c>
      <c r="F15" s="181" t="s">
        <v>32</v>
      </c>
      <c r="G15" s="181" t="s">
        <v>32</v>
      </c>
      <c r="H15" s="8"/>
      <c r="I15" s="181"/>
      <c r="J15" s="181">
        <v>0</v>
      </c>
      <c r="K15" s="180" t="s">
        <v>32</v>
      </c>
      <c r="L15" s="181">
        <v>12</v>
      </c>
      <c r="M15" s="181"/>
      <c r="N15" s="9">
        <f t="shared" si="0"/>
        <v>12</v>
      </c>
    </row>
    <row r="16" spans="1:14" x14ac:dyDescent="0.35">
      <c r="A16" s="3">
        <v>85714</v>
      </c>
      <c r="B16" s="4" t="s">
        <v>34</v>
      </c>
      <c r="C16" s="181" t="s">
        <v>32</v>
      </c>
      <c r="D16" s="181" t="s">
        <v>32</v>
      </c>
      <c r="E16" s="181" t="s">
        <v>32</v>
      </c>
      <c r="F16" s="181" t="s">
        <v>32</v>
      </c>
      <c r="G16" s="181" t="s">
        <v>32</v>
      </c>
      <c r="H16" s="8"/>
      <c r="I16" s="181"/>
      <c r="J16" s="181">
        <v>3</v>
      </c>
      <c r="K16" s="180" t="s">
        <v>32</v>
      </c>
      <c r="L16" s="181">
        <v>2</v>
      </c>
      <c r="M16" s="181"/>
      <c r="N16" s="9">
        <f t="shared" si="0"/>
        <v>5</v>
      </c>
    </row>
    <row r="17" spans="1:17" x14ac:dyDescent="0.35">
      <c r="A17" s="3">
        <v>85716</v>
      </c>
      <c r="B17" s="4" t="s">
        <v>35</v>
      </c>
      <c r="C17" s="181" t="s">
        <v>32</v>
      </c>
      <c r="D17" s="181" t="s">
        <v>32</v>
      </c>
      <c r="E17" s="181" t="s">
        <v>32</v>
      </c>
      <c r="F17" s="181" t="s">
        <v>32</v>
      </c>
      <c r="G17" s="181" t="s">
        <v>32</v>
      </c>
      <c r="H17" s="8"/>
      <c r="I17" s="181"/>
      <c r="J17" s="181">
        <v>5</v>
      </c>
      <c r="K17" s="180" t="s">
        <v>32</v>
      </c>
      <c r="L17" s="181">
        <v>35</v>
      </c>
      <c r="M17" s="181"/>
      <c r="N17" s="9">
        <f t="shared" si="0"/>
        <v>40</v>
      </c>
    </row>
    <row r="18" spans="1:17" x14ac:dyDescent="0.35">
      <c r="A18" s="3">
        <v>85717</v>
      </c>
      <c r="B18" s="4" t="s">
        <v>36</v>
      </c>
      <c r="C18" s="181">
        <v>136</v>
      </c>
      <c r="D18" s="181">
        <v>14</v>
      </c>
      <c r="E18" s="181">
        <v>0</v>
      </c>
      <c r="F18" s="181">
        <v>0</v>
      </c>
      <c r="G18" s="181">
        <v>0</v>
      </c>
      <c r="H18" s="11">
        <v>1.3320257609038428</v>
      </c>
      <c r="I18" s="181">
        <v>181.15550348292263</v>
      </c>
      <c r="J18" s="181">
        <v>1</v>
      </c>
      <c r="K18" s="180">
        <v>0</v>
      </c>
      <c r="L18" s="181">
        <v>61</v>
      </c>
      <c r="M18" s="181"/>
      <c r="N18" s="9">
        <f t="shared" si="0"/>
        <v>243.15550348292263</v>
      </c>
    </row>
    <row r="19" spans="1:17" x14ac:dyDescent="0.35">
      <c r="A19" s="3">
        <v>85718</v>
      </c>
      <c r="B19" s="4" t="s">
        <v>37</v>
      </c>
      <c r="C19" s="181" t="s">
        <v>32</v>
      </c>
      <c r="D19" s="181" t="s">
        <v>32</v>
      </c>
      <c r="E19" s="181" t="s">
        <v>32</v>
      </c>
      <c r="F19" s="181" t="s">
        <v>32</v>
      </c>
      <c r="G19" s="181" t="s">
        <v>32</v>
      </c>
      <c r="H19" s="8"/>
      <c r="I19" s="181"/>
      <c r="J19" s="181">
        <v>1</v>
      </c>
      <c r="K19" s="180" t="s">
        <v>32</v>
      </c>
      <c r="L19" s="181">
        <v>32</v>
      </c>
      <c r="M19" s="181"/>
      <c r="N19" s="9">
        <f t="shared" si="0"/>
        <v>33</v>
      </c>
    </row>
    <row r="20" spans="1:17" x14ac:dyDescent="0.35">
      <c r="A20" s="3">
        <v>85719</v>
      </c>
      <c r="B20" s="4" t="s">
        <v>38</v>
      </c>
      <c r="C20" s="181" t="s">
        <v>32</v>
      </c>
      <c r="D20" s="181" t="s">
        <v>32</v>
      </c>
      <c r="E20" s="181" t="s">
        <v>32</v>
      </c>
      <c r="F20" s="181" t="s">
        <v>32</v>
      </c>
      <c r="G20" s="181" t="s">
        <v>32</v>
      </c>
      <c r="H20" s="8"/>
      <c r="I20" s="181"/>
      <c r="J20" s="181">
        <v>3</v>
      </c>
      <c r="K20" s="180" t="s">
        <v>32</v>
      </c>
      <c r="L20" s="181">
        <v>25</v>
      </c>
      <c r="M20" s="181"/>
      <c r="N20" s="9">
        <f t="shared" si="0"/>
        <v>28</v>
      </c>
    </row>
    <row r="21" spans="1:17" x14ac:dyDescent="0.35">
      <c r="A21" s="3">
        <v>85720</v>
      </c>
      <c r="B21" s="4" t="s">
        <v>39</v>
      </c>
      <c r="C21" s="181" t="s">
        <v>32</v>
      </c>
      <c r="D21" s="181" t="s">
        <v>32</v>
      </c>
      <c r="E21" s="181" t="s">
        <v>32</v>
      </c>
      <c r="F21" s="181" t="s">
        <v>32</v>
      </c>
      <c r="G21" s="181" t="s">
        <v>32</v>
      </c>
      <c r="H21" s="8"/>
      <c r="I21" s="181"/>
      <c r="J21" s="181">
        <v>2</v>
      </c>
      <c r="K21" s="180" t="s">
        <v>32</v>
      </c>
      <c r="L21" s="181">
        <v>22</v>
      </c>
      <c r="M21" s="181"/>
      <c r="N21" s="9">
        <f t="shared" si="0"/>
        <v>24</v>
      </c>
    </row>
    <row r="22" spans="1:17" x14ac:dyDescent="0.35">
      <c r="A22" s="3">
        <v>85721</v>
      </c>
      <c r="B22" s="4" t="s">
        <v>40</v>
      </c>
      <c r="C22" s="181">
        <v>30</v>
      </c>
      <c r="D22" s="181">
        <v>9</v>
      </c>
      <c r="E22" s="181">
        <v>0</v>
      </c>
      <c r="F22" s="181">
        <v>1</v>
      </c>
      <c r="G22" s="181">
        <v>1</v>
      </c>
      <c r="H22" s="11">
        <v>1.3320257609038428</v>
      </c>
      <c r="I22" s="181">
        <v>39.960772827115285</v>
      </c>
      <c r="J22" s="181">
        <v>2</v>
      </c>
      <c r="K22" s="180" t="s">
        <v>32</v>
      </c>
      <c r="L22" s="181">
        <v>9</v>
      </c>
      <c r="M22" s="181"/>
      <c r="N22" s="9">
        <f t="shared" si="0"/>
        <v>50.960772827115285</v>
      </c>
    </row>
    <row r="23" spans="1:17" ht="15.5" customHeight="1" x14ac:dyDescent="0.35">
      <c r="A23" s="3">
        <v>85722</v>
      </c>
      <c r="B23" s="4" t="s">
        <v>41</v>
      </c>
      <c r="C23" s="235" t="s">
        <v>94</v>
      </c>
      <c r="D23" s="244"/>
      <c r="E23" s="244"/>
      <c r="F23" s="244"/>
      <c r="G23" s="244"/>
      <c r="H23" s="244"/>
      <c r="I23" s="244"/>
      <c r="J23" s="244"/>
      <c r="K23" s="244"/>
      <c r="L23" s="244"/>
      <c r="M23" s="245"/>
      <c r="N23" s="9">
        <f t="shared" si="0"/>
        <v>0</v>
      </c>
    </row>
    <row r="24" spans="1:17" x14ac:dyDescent="0.35">
      <c r="A24" s="3">
        <v>85723</v>
      </c>
      <c r="B24" s="4" t="s">
        <v>42</v>
      </c>
      <c r="C24" s="181">
        <v>1</v>
      </c>
      <c r="D24" s="181">
        <v>0</v>
      </c>
      <c r="E24" s="181">
        <v>0</v>
      </c>
      <c r="F24" s="181">
        <v>2</v>
      </c>
      <c r="G24" s="181">
        <v>0</v>
      </c>
      <c r="H24" s="11">
        <v>1.3320257609038428</v>
      </c>
      <c r="I24" s="181">
        <v>1.3320257609038428</v>
      </c>
      <c r="J24" s="181">
        <v>9</v>
      </c>
      <c r="K24" s="180">
        <v>12.204918032786885</v>
      </c>
      <c r="L24" s="181">
        <v>95</v>
      </c>
      <c r="M24" s="181"/>
      <c r="N24" s="9">
        <f t="shared" si="0"/>
        <v>117.53694379369072</v>
      </c>
    </row>
    <row r="25" spans="1:17" x14ac:dyDescent="0.35">
      <c r="A25" s="3">
        <v>85724</v>
      </c>
      <c r="B25" s="4" t="s">
        <v>43</v>
      </c>
      <c r="C25" s="181">
        <v>151</v>
      </c>
      <c r="D25" s="181">
        <v>10</v>
      </c>
      <c r="E25" s="181">
        <v>9</v>
      </c>
      <c r="F25" s="181">
        <v>0</v>
      </c>
      <c r="G25" s="181">
        <v>0</v>
      </c>
      <c r="H25" s="11">
        <v>1.3320257609038428</v>
      </c>
      <c r="I25" s="181">
        <v>201.13588989648028</v>
      </c>
      <c r="J25" s="181">
        <v>4</v>
      </c>
      <c r="K25" s="180">
        <v>0</v>
      </c>
      <c r="L25" s="181">
        <v>83</v>
      </c>
      <c r="M25" s="181"/>
      <c r="N25" s="9">
        <f t="shared" si="0"/>
        <v>288.13588989648031</v>
      </c>
    </row>
    <row r="26" spans="1:17" x14ac:dyDescent="0.35">
      <c r="A26" s="3">
        <v>85727</v>
      </c>
      <c r="B26" s="4" t="s">
        <v>44</v>
      </c>
      <c r="C26" s="181" t="s">
        <v>32</v>
      </c>
      <c r="D26" s="181" t="s">
        <v>32</v>
      </c>
      <c r="E26" s="181" t="s">
        <v>32</v>
      </c>
      <c r="F26" s="181" t="s">
        <v>32</v>
      </c>
      <c r="G26" s="181" t="s">
        <v>32</v>
      </c>
      <c r="H26" s="8"/>
      <c r="I26" s="181"/>
      <c r="J26" s="181">
        <v>0</v>
      </c>
      <c r="K26" s="180" t="s">
        <v>32</v>
      </c>
      <c r="L26" s="181">
        <v>9</v>
      </c>
      <c r="M26" s="181"/>
      <c r="N26" s="9">
        <f t="shared" si="0"/>
        <v>9</v>
      </c>
    </row>
    <row r="27" spans="1:17" x14ac:dyDescent="0.35">
      <c r="A27" s="3">
        <v>85728</v>
      </c>
      <c r="B27" s="4" t="s">
        <v>45</v>
      </c>
      <c r="C27" s="181" t="s">
        <v>32</v>
      </c>
      <c r="D27" s="181" t="s">
        <v>32</v>
      </c>
      <c r="E27" s="181" t="s">
        <v>32</v>
      </c>
      <c r="F27" s="181" t="s">
        <v>32</v>
      </c>
      <c r="G27" s="181" t="s">
        <v>32</v>
      </c>
      <c r="H27" s="8"/>
      <c r="I27" s="181"/>
      <c r="J27" s="181">
        <v>2</v>
      </c>
      <c r="K27" s="180" t="s">
        <v>32</v>
      </c>
      <c r="L27" s="181">
        <v>17</v>
      </c>
      <c r="M27" s="181"/>
      <c r="N27" s="9">
        <f t="shared" si="0"/>
        <v>19</v>
      </c>
    </row>
    <row r="28" spans="1:17" x14ac:dyDescent="0.35">
      <c r="A28" s="3"/>
      <c r="B28" s="4" t="s">
        <v>46</v>
      </c>
      <c r="C28" s="12">
        <f>SUM(C3:C27)</f>
        <v>7112</v>
      </c>
      <c r="D28" s="12">
        <f>SUM(D3:D27)</f>
        <v>829</v>
      </c>
      <c r="E28" s="12">
        <f>SUM(E3:E27)</f>
        <v>129</v>
      </c>
      <c r="F28" s="12">
        <f>SUM(F3:F27)</f>
        <v>269</v>
      </c>
      <c r="G28" s="12">
        <f>SUM(G3:G27)</f>
        <v>49</v>
      </c>
      <c r="H28" s="12"/>
      <c r="I28" s="12">
        <f t="shared" ref="I28:N28" si="1">SUM(I3:I27)</f>
        <v>9473.3672115481295</v>
      </c>
      <c r="J28" s="12">
        <f t="shared" si="1"/>
        <v>203</v>
      </c>
      <c r="K28" s="12">
        <f t="shared" si="1"/>
        <v>1501.204918032787</v>
      </c>
      <c r="L28" s="12">
        <f t="shared" si="1"/>
        <v>1145</v>
      </c>
      <c r="M28" s="12">
        <f t="shared" si="1"/>
        <v>562</v>
      </c>
      <c r="N28" s="13">
        <f t="shared" si="1"/>
        <v>12884.572129580918</v>
      </c>
    </row>
    <row r="29" spans="1:17" ht="15.75" customHeight="1" thickBot="1" x14ac:dyDescent="0.4">
      <c r="A29" s="15"/>
      <c r="B29" s="16"/>
      <c r="C29" s="17"/>
      <c r="D29" s="17"/>
      <c r="E29" s="232" t="s">
        <v>47</v>
      </c>
      <c r="F29" s="242"/>
      <c r="G29" s="243"/>
      <c r="H29" s="18">
        <v>1.3783542544962104</v>
      </c>
      <c r="I29" s="19">
        <f t="shared" ref="I29:N29" si="2">(I28/$N$28)</f>
        <v>0.73524887875778133</v>
      </c>
      <c r="J29" s="19">
        <f t="shared" si="2"/>
        <v>1.575527677274936E-2</v>
      </c>
      <c r="K29" s="19">
        <f t="shared" si="2"/>
        <v>0.11651181761684273</v>
      </c>
      <c r="L29" s="19">
        <f t="shared" si="2"/>
        <v>8.8865969974374473E-2</v>
      </c>
      <c r="M29" s="19">
        <f t="shared" si="2"/>
        <v>4.3618056878251925E-2</v>
      </c>
      <c r="N29" s="20">
        <f t="shared" si="2"/>
        <v>1</v>
      </c>
      <c r="P29" s="21"/>
    </row>
    <row r="30" spans="1:17" s="171" customFormat="1" ht="15" thickTop="1" x14ac:dyDescent="0.35">
      <c r="A30" s="22" t="s">
        <v>48</v>
      </c>
      <c r="B30" s="2"/>
      <c r="C30" s="2"/>
      <c r="D30" s="2"/>
      <c r="E30" s="2"/>
      <c r="F30" s="2"/>
      <c r="G30" s="2"/>
      <c r="H30" s="2"/>
      <c r="I30" s="2"/>
      <c r="J30" s="2"/>
      <c r="K30" s="2"/>
      <c r="L30" s="2"/>
      <c r="M30" s="2"/>
      <c r="N30" s="2"/>
      <c r="O30" s="10"/>
      <c r="P30" s="10"/>
      <c r="Q30" s="10"/>
    </row>
    <row r="31" spans="1:17" s="171" customFormat="1" x14ac:dyDescent="0.35">
      <c r="A31" s="24" t="s">
        <v>102</v>
      </c>
      <c r="B31" s="2"/>
      <c r="C31" s="2"/>
      <c r="D31" s="2"/>
      <c r="E31" s="2"/>
      <c r="F31" s="2"/>
      <c r="G31" s="2"/>
      <c r="H31" s="2"/>
      <c r="I31" s="2"/>
      <c r="J31" s="2"/>
      <c r="K31" s="2"/>
      <c r="L31" s="2"/>
      <c r="M31" s="2"/>
      <c r="N31" s="2"/>
      <c r="O31" s="10"/>
      <c r="P31" s="10"/>
      <c r="Q31" s="10"/>
    </row>
    <row r="32" spans="1:17" s="171" customFormat="1" x14ac:dyDescent="0.35">
      <c r="A32" s="2" t="s">
        <v>49</v>
      </c>
      <c r="B32" s="2"/>
      <c r="C32" s="2"/>
      <c r="D32" s="2"/>
      <c r="E32" s="2"/>
      <c r="F32" s="2"/>
      <c r="G32" s="2"/>
      <c r="H32" s="2"/>
      <c r="I32" s="2"/>
      <c r="J32" s="2"/>
      <c r="K32" s="2"/>
      <c r="L32" s="2"/>
      <c r="M32" s="2"/>
      <c r="N32" s="2"/>
      <c r="O32" s="10"/>
      <c r="P32" s="10"/>
      <c r="Q32" s="10"/>
    </row>
    <row r="33" spans="1:17" s="25" customFormat="1" x14ac:dyDescent="0.35">
      <c r="A33" s="2" t="s">
        <v>95</v>
      </c>
      <c r="B33" s="175"/>
      <c r="C33" s="175"/>
      <c r="D33" s="175"/>
      <c r="E33" s="175"/>
      <c r="F33" s="175"/>
      <c r="G33" s="175"/>
      <c r="H33" s="175"/>
      <c r="I33" s="175"/>
      <c r="J33" s="175"/>
      <c r="K33" s="175"/>
      <c r="L33" s="175"/>
      <c r="M33" s="175"/>
      <c r="N33" s="175"/>
      <c r="O33" s="174"/>
      <c r="P33" s="174"/>
      <c r="Q33" s="174"/>
    </row>
    <row r="34" spans="1:17" s="23" customFormat="1" x14ac:dyDescent="0.35">
      <c r="A34" s="2" t="s">
        <v>96</v>
      </c>
      <c r="B34" s="175"/>
      <c r="C34" s="175"/>
      <c r="D34" s="175"/>
      <c r="E34" s="175"/>
      <c r="F34" s="175"/>
      <c r="G34" s="175"/>
      <c r="H34" s="175"/>
      <c r="I34" s="175"/>
      <c r="J34" s="2"/>
      <c r="K34" s="2"/>
      <c r="L34" s="2"/>
      <c r="M34" s="2"/>
      <c r="N34" s="2"/>
      <c r="O34" s="10"/>
      <c r="P34" s="10"/>
      <c r="Q34" s="10"/>
    </row>
    <row r="35" spans="1:17" s="23" customFormat="1" x14ac:dyDescent="0.35">
      <c r="A35" s="2" t="s">
        <v>97</v>
      </c>
      <c r="B35" s="172"/>
      <c r="C35" s="175"/>
      <c r="D35" s="175"/>
      <c r="E35" s="175"/>
      <c r="F35" s="175"/>
      <c r="G35" s="175"/>
      <c r="H35" s="175"/>
      <c r="I35" s="175"/>
      <c r="J35" s="2"/>
      <c r="K35" s="2"/>
      <c r="L35" s="2"/>
      <c r="M35" s="2"/>
      <c r="N35" s="2"/>
      <c r="O35" s="10"/>
      <c r="P35" s="10"/>
      <c r="Q35" s="10"/>
    </row>
    <row r="36" spans="1:17" s="23" customFormat="1" x14ac:dyDescent="0.35">
      <c r="A36" s="2" t="s">
        <v>98</v>
      </c>
      <c r="B36" s="172"/>
      <c r="C36" s="175"/>
      <c r="D36" s="175"/>
      <c r="E36" s="175"/>
      <c r="F36" s="175"/>
      <c r="G36" s="175"/>
      <c r="H36" s="175"/>
      <c r="I36" s="175"/>
      <c r="J36" s="175"/>
      <c r="K36" s="175"/>
      <c r="L36" s="175"/>
      <c r="M36" s="175"/>
      <c r="N36" s="175"/>
      <c r="O36" s="10"/>
      <c r="P36" s="10"/>
      <c r="Q36" s="10"/>
    </row>
    <row r="37" spans="1:17" s="23" customFormat="1" x14ac:dyDescent="0.35">
      <c r="A37" s="238" t="s">
        <v>99</v>
      </c>
      <c r="B37" s="239"/>
      <c r="C37" s="239"/>
      <c r="D37" s="239"/>
      <c r="E37" s="239"/>
      <c r="F37" s="239"/>
      <c r="G37" s="239"/>
      <c r="H37" s="239"/>
      <c r="I37" s="239"/>
      <c r="J37" s="240"/>
      <c r="K37" s="240"/>
      <c r="L37" s="240"/>
      <c r="M37" s="2"/>
      <c r="N37" s="2"/>
      <c r="O37" s="10"/>
      <c r="P37" s="10"/>
      <c r="Q37" s="10"/>
    </row>
    <row r="38" spans="1:17" s="23" customFormat="1" x14ac:dyDescent="0.35">
      <c r="A38" s="241"/>
      <c r="B38" s="241"/>
      <c r="C38" s="241"/>
      <c r="D38" s="241"/>
      <c r="E38" s="241"/>
      <c r="F38" s="241"/>
      <c r="G38" s="241"/>
      <c r="H38" s="241"/>
      <c r="I38" s="241"/>
      <c r="J38" s="240"/>
      <c r="K38" s="240"/>
      <c r="L38" s="240"/>
      <c r="M38" s="2"/>
      <c r="N38" s="2"/>
      <c r="O38" s="10"/>
      <c r="P38" s="10"/>
      <c r="Q38" s="10"/>
    </row>
    <row r="39" spans="1:17" s="23" customFormat="1" x14ac:dyDescent="0.35">
      <c r="A39" s="2" t="s">
        <v>100</v>
      </c>
      <c r="B39" s="172"/>
      <c r="C39" s="175"/>
      <c r="D39" s="175"/>
      <c r="E39" s="175"/>
      <c r="F39" s="175"/>
      <c r="G39" s="175"/>
      <c r="H39" s="175"/>
      <c r="I39" s="175"/>
      <c r="J39" s="2"/>
      <c r="K39" s="2"/>
      <c r="L39" s="2"/>
      <c r="M39" s="2"/>
      <c r="N39" s="2"/>
      <c r="O39" s="10"/>
      <c r="P39" s="10"/>
      <c r="Q39" s="10"/>
    </row>
    <row r="40" spans="1:17" s="23" customFormat="1" x14ac:dyDescent="0.35">
      <c r="A40" s="2" t="s">
        <v>101</v>
      </c>
      <c r="B40" s="172"/>
      <c r="C40" s="175"/>
      <c r="D40" s="175"/>
      <c r="E40" s="175"/>
      <c r="F40" s="175"/>
      <c r="G40" s="175"/>
      <c r="H40" s="175"/>
      <c r="I40" s="175"/>
      <c r="J40" s="2"/>
      <c r="K40" s="2"/>
      <c r="L40" s="2"/>
      <c r="M40" s="2"/>
      <c r="N40" s="2"/>
      <c r="O40" s="10"/>
      <c r="P40" s="10"/>
      <c r="Q40" s="10"/>
    </row>
    <row r="41" spans="1:17" x14ac:dyDescent="0.35">
      <c r="A41" s="24" t="s">
        <v>119</v>
      </c>
    </row>
  </sheetData>
  <mergeCells count="4">
    <mergeCell ref="A1:N1"/>
    <mergeCell ref="E29:G29"/>
    <mergeCell ref="C23:M23"/>
    <mergeCell ref="A37:L38"/>
  </mergeCells>
  <pageMargins left="0.70866141732283472" right="0.70866141732283472" top="0.74803149606299213" bottom="0.74803149606299213" header="0.31496062992125984" footer="0.31496062992125984"/>
  <pageSetup paperSize="9" scale="71" orientation="landscape" r:id="rId1"/>
  <headerFooter>
    <oddHeader>&amp;C&amp;"Calibri,Regular"&amp;13SRAD Report 2094 Transport Statistics Stockport 2020</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5ED121-9C23-4185-8AEC-69C904C2DB94}">
  <sheetPr>
    <pageSetUpPr fitToPage="1"/>
  </sheetPr>
  <dimension ref="A1:V72"/>
  <sheetViews>
    <sheetView zoomScale="75" zoomScaleNormal="75" workbookViewId="0"/>
  </sheetViews>
  <sheetFormatPr defaultColWidth="8.81640625" defaultRowHeight="14.5" x14ac:dyDescent="0.35"/>
  <cols>
    <col min="1" max="1" width="13.81640625" style="28" customWidth="1"/>
    <col min="2" max="2" width="11.7265625" style="28" customWidth="1"/>
    <col min="3" max="6" width="9.7265625" style="28" customWidth="1"/>
    <col min="7" max="7" width="9.54296875" style="28" customWidth="1"/>
    <col min="8" max="8" width="9.7265625" style="28" customWidth="1"/>
    <col min="9" max="9" width="10.1796875" style="28" customWidth="1"/>
    <col min="10" max="10" width="18" style="28" customWidth="1"/>
    <col min="11" max="11" width="18.1796875" style="28" customWidth="1"/>
    <col min="12" max="16" width="8.81640625" style="28"/>
    <col min="17" max="17" width="9.81640625" style="28" bestFit="1" customWidth="1"/>
    <col min="18" max="18" width="13.26953125" style="28" bestFit="1" customWidth="1"/>
    <col min="19" max="20" width="8.81640625" style="28"/>
    <col min="21" max="21" width="9.81640625" style="29" customWidth="1"/>
    <col min="22" max="22" width="12" style="30" bestFit="1" customWidth="1"/>
    <col min="23" max="16384" width="8.81640625" style="28"/>
  </cols>
  <sheetData>
    <row r="1" spans="1:22" ht="15.5" x14ac:dyDescent="0.35">
      <c r="A1" s="26" t="s">
        <v>50</v>
      </c>
      <c r="B1" s="27"/>
      <c r="C1" s="27"/>
      <c r="D1" s="27"/>
      <c r="E1" s="27"/>
      <c r="F1" s="27"/>
      <c r="G1" s="27"/>
      <c r="H1" s="27"/>
      <c r="I1" s="27"/>
    </row>
    <row r="2" spans="1:22" x14ac:dyDescent="0.35">
      <c r="A2" s="27" t="s">
        <v>51</v>
      </c>
      <c r="B2" s="27"/>
      <c r="C2" s="27"/>
      <c r="D2" s="27"/>
      <c r="E2" s="27"/>
      <c r="F2" s="27"/>
      <c r="G2" s="27"/>
      <c r="H2" s="27"/>
      <c r="I2" s="27"/>
      <c r="U2" s="29">
        <v>1997</v>
      </c>
      <c r="V2" s="30">
        <v>16802</v>
      </c>
    </row>
    <row r="3" spans="1:22" ht="15" thickBot="1" x14ac:dyDescent="0.4">
      <c r="U3" s="29">
        <v>1998</v>
      </c>
    </row>
    <row r="4" spans="1:22" ht="16.5" customHeight="1" thickTop="1" thickBot="1" x14ac:dyDescent="0.4">
      <c r="A4" s="246" t="s">
        <v>52</v>
      </c>
      <c r="B4" s="247"/>
      <c r="C4" s="247"/>
      <c r="D4" s="247"/>
      <c r="E4" s="247"/>
      <c r="F4" s="247"/>
      <c r="G4" s="247"/>
      <c r="H4" s="247"/>
      <c r="I4" s="247"/>
      <c r="J4" s="247"/>
      <c r="K4" s="247"/>
      <c r="L4" s="247"/>
      <c r="M4" s="247"/>
      <c r="N4" s="247"/>
      <c r="O4" s="247"/>
      <c r="P4" s="247"/>
      <c r="Q4" s="247"/>
      <c r="R4" s="248"/>
      <c r="U4" s="29">
        <v>1999</v>
      </c>
    </row>
    <row r="5" spans="1:22" ht="15" thickBot="1" x14ac:dyDescent="0.4">
      <c r="A5" s="31" t="s">
        <v>53</v>
      </c>
      <c r="B5" s="32" t="s">
        <v>54</v>
      </c>
      <c r="C5" s="33" t="s">
        <v>9</v>
      </c>
      <c r="D5" s="34" t="s">
        <v>55</v>
      </c>
      <c r="E5" s="33" t="s">
        <v>56</v>
      </c>
      <c r="F5" s="34" t="s">
        <v>12</v>
      </c>
      <c r="G5" s="33" t="s">
        <v>57</v>
      </c>
      <c r="H5" s="34" t="s">
        <v>58</v>
      </c>
      <c r="I5" s="34" t="s">
        <v>59</v>
      </c>
      <c r="J5" s="35" t="s">
        <v>53</v>
      </c>
      <c r="K5" s="32" t="s">
        <v>54</v>
      </c>
      <c r="L5" s="33" t="s">
        <v>9</v>
      </c>
      <c r="M5" s="34" t="s">
        <v>55</v>
      </c>
      <c r="N5" s="33" t="s">
        <v>56</v>
      </c>
      <c r="O5" s="34" t="s">
        <v>12</v>
      </c>
      <c r="P5" s="33" t="s">
        <v>57</v>
      </c>
      <c r="Q5" s="34" t="s">
        <v>58</v>
      </c>
      <c r="R5" s="36" t="s">
        <v>59</v>
      </c>
      <c r="U5" s="29">
        <v>2000</v>
      </c>
      <c r="V5" s="30">
        <v>17548</v>
      </c>
    </row>
    <row r="6" spans="1:22" x14ac:dyDescent="0.35">
      <c r="A6" s="249" t="s">
        <v>60</v>
      </c>
      <c r="B6" s="37">
        <v>1997</v>
      </c>
      <c r="C6" s="38">
        <v>14068</v>
      </c>
      <c r="D6" s="39">
        <v>1342</v>
      </c>
      <c r="E6" s="38">
        <v>717</v>
      </c>
      <c r="F6" s="39">
        <v>399</v>
      </c>
      <c r="G6" s="38">
        <v>95</v>
      </c>
      <c r="H6" s="39">
        <v>181</v>
      </c>
      <c r="I6" s="39">
        <f t="shared" ref="I6:I23" si="0">SUM(C6:H6)</f>
        <v>16802</v>
      </c>
      <c r="J6" s="250" t="s">
        <v>61</v>
      </c>
      <c r="K6" s="37">
        <v>1997</v>
      </c>
      <c r="L6" s="38">
        <v>9091</v>
      </c>
      <c r="M6" s="39">
        <v>1308</v>
      </c>
      <c r="N6" s="38">
        <v>826</v>
      </c>
      <c r="O6" s="39">
        <v>406</v>
      </c>
      <c r="P6" s="38">
        <v>50</v>
      </c>
      <c r="Q6" s="39">
        <v>55</v>
      </c>
      <c r="R6" s="40">
        <f t="shared" ref="R6:R25" si="1">SUM(L6:Q6)</f>
        <v>11736</v>
      </c>
      <c r="U6" s="29">
        <v>2001</v>
      </c>
    </row>
    <row r="7" spans="1:22" x14ac:dyDescent="0.35">
      <c r="A7" s="249"/>
      <c r="B7" s="37">
        <v>2000</v>
      </c>
      <c r="C7" s="38">
        <v>14681</v>
      </c>
      <c r="D7" s="39">
        <v>1758</v>
      </c>
      <c r="E7" s="38">
        <v>430</v>
      </c>
      <c r="F7" s="39">
        <v>408</v>
      </c>
      <c r="G7" s="38">
        <v>111</v>
      </c>
      <c r="H7" s="39">
        <v>160</v>
      </c>
      <c r="I7" s="39">
        <f t="shared" si="0"/>
        <v>17548</v>
      </c>
      <c r="J7" s="251"/>
      <c r="K7" s="37">
        <v>2000</v>
      </c>
      <c r="L7" s="38">
        <v>9837</v>
      </c>
      <c r="M7" s="39">
        <v>1717</v>
      </c>
      <c r="N7" s="38">
        <v>607</v>
      </c>
      <c r="O7" s="39">
        <v>408</v>
      </c>
      <c r="P7" s="38">
        <v>43</v>
      </c>
      <c r="Q7" s="39">
        <v>44</v>
      </c>
      <c r="R7" s="40">
        <f t="shared" si="1"/>
        <v>12656</v>
      </c>
      <c r="U7" s="29">
        <v>2002</v>
      </c>
    </row>
    <row r="8" spans="1:22" x14ac:dyDescent="0.35">
      <c r="A8" s="249"/>
      <c r="B8" s="37">
        <v>2003</v>
      </c>
      <c r="C8" s="38">
        <v>14234</v>
      </c>
      <c r="D8" s="39">
        <v>1612</v>
      </c>
      <c r="E8" s="38">
        <v>447</v>
      </c>
      <c r="F8" s="39">
        <v>399</v>
      </c>
      <c r="G8" s="38">
        <v>100</v>
      </c>
      <c r="H8" s="39">
        <v>136</v>
      </c>
      <c r="I8" s="39">
        <f t="shared" si="0"/>
        <v>16928</v>
      </c>
      <c r="J8" s="251"/>
      <c r="K8" s="37">
        <v>2003</v>
      </c>
      <c r="L8" s="38">
        <v>9187</v>
      </c>
      <c r="M8" s="39">
        <v>1453</v>
      </c>
      <c r="N8" s="38">
        <v>546</v>
      </c>
      <c r="O8" s="39">
        <v>372</v>
      </c>
      <c r="P8" s="38">
        <v>50</v>
      </c>
      <c r="Q8" s="39">
        <v>38</v>
      </c>
      <c r="R8" s="40">
        <f t="shared" si="1"/>
        <v>11646</v>
      </c>
      <c r="U8" s="29">
        <v>2003</v>
      </c>
      <c r="V8" s="30">
        <v>16928</v>
      </c>
    </row>
    <row r="9" spans="1:22" x14ac:dyDescent="0.35">
      <c r="A9" s="249"/>
      <c r="B9" s="37">
        <v>2004</v>
      </c>
      <c r="C9" s="38">
        <v>13802</v>
      </c>
      <c r="D9" s="39">
        <v>1620</v>
      </c>
      <c r="E9" s="38">
        <v>452</v>
      </c>
      <c r="F9" s="39">
        <v>385</v>
      </c>
      <c r="G9" s="38">
        <v>118</v>
      </c>
      <c r="H9" s="39">
        <v>133</v>
      </c>
      <c r="I9" s="39">
        <f t="shared" si="0"/>
        <v>16510</v>
      </c>
      <c r="J9" s="251"/>
      <c r="K9" s="37">
        <v>2004</v>
      </c>
      <c r="L9" s="38">
        <v>9444</v>
      </c>
      <c r="M9" s="39">
        <v>1609</v>
      </c>
      <c r="N9" s="38">
        <v>656</v>
      </c>
      <c r="O9" s="39">
        <v>351</v>
      </c>
      <c r="P9" s="38">
        <v>47</v>
      </c>
      <c r="Q9" s="39">
        <v>41</v>
      </c>
      <c r="R9" s="40">
        <f t="shared" si="1"/>
        <v>12148</v>
      </c>
      <c r="U9" s="29">
        <v>2004</v>
      </c>
      <c r="V9" s="30">
        <v>16510</v>
      </c>
    </row>
    <row r="10" spans="1:22" x14ac:dyDescent="0.35">
      <c r="A10" s="249"/>
      <c r="B10" s="37">
        <v>2005</v>
      </c>
      <c r="C10" s="38">
        <v>12915</v>
      </c>
      <c r="D10" s="39">
        <v>1540</v>
      </c>
      <c r="E10" s="38">
        <v>409</v>
      </c>
      <c r="F10" s="39">
        <v>381</v>
      </c>
      <c r="G10" s="38">
        <v>131</v>
      </c>
      <c r="H10" s="39">
        <v>198</v>
      </c>
      <c r="I10" s="39">
        <f t="shared" si="0"/>
        <v>15574</v>
      </c>
      <c r="J10" s="251"/>
      <c r="K10" s="37">
        <v>2005</v>
      </c>
      <c r="L10" s="38">
        <v>8996</v>
      </c>
      <c r="M10" s="39">
        <v>1490</v>
      </c>
      <c r="N10" s="38">
        <v>503</v>
      </c>
      <c r="O10" s="39">
        <v>392</v>
      </c>
      <c r="P10" s="38">
        <v>72</v>
      </c>
      <c r="Q10" s="39">
        <v>77</v>
      </c>
      <c r="R10" s="40">
        <f t="shared" si="1"/>
        <v>11530</v>
      </c>
      <c r="U10" s="29">
        <v>2005</v>
      </c>
      <c r="V10" s="30">
        <v>15574</v>
      </c>
    </row>
    <row r="11" spans="1:22" x14ac:dyDescent="0.35">
      <c r="A11" s="249"/>
      <c r="B11" s="37">
        <v>2006</v>
      </c>
      <c r="C11" s="38">
        <v>12931</v>
      </c>
      <c r="D11" s="39">
        <v>1573</v>
      </c>
      <c r="E11" s="38">
        <v>398</v>
      </c>
      <c r="F11" s="39">
        <v>437</v>
      </c>
      <c r="G11" s="38">
        <v>98</v>
      </c>
      <c r="H11" s="39">
        <v>157</v>
      </c>
      <c r="I11" s="39">
        <f t="shared" si="0"/>
        <v>15594</v>
      </c>
      <c r="J11" s="251"/>
      <c r="K11" s="37">
        <v>2006</v>
      </c>
      <c r="L11" s="38">
        <v>9103</v>
      </c>
      <c r="M11" s="39">
        <v>1562</v>
      </c>
      <c r="N11" s="38">
        <v>502</v>
      </c>
      <c r="O11" s="39">
        <v>427</v>
      </c>
      <c r="P11" s="38">
        <v>38</v>
      </c>
      <c r="Q11" s="39">
        <v>45</v>
      </c>
      <c r="R11" s="40">
        <f t="shared" si="1"/>
        <v>11677</v>
      </c>
      <c r="U11" s="29">
        <v>2006</v>
      </c>
      <c r="V11" s="30">
        <v>15594</v>
      </c>
    </row>
    <row r="12" spans="1:22" x14ac:dyDescent="0.35">
      <c r="A12" s="249"/>
      <c r="B12" s="37">
        <v>2007</v>
      </c>
      <c r="C12" s="38">
        <v>12852</v>
      </c>
      <c r="D12" s="39">
        <v>1581</v>
      </c>
      <c r="E12" s="38">
        <v>385</v>
      </c>
      <c r="F12" s="39">
        <v>343</v>
      </c>
      <c r="G12" s="38">
        <v>132</v>
      </c>
      <c r="H12" s="39">
        <v>228</v>
      </c>
      <c r="I12" s="39">
        <f t="shared" si="0"/>
        <v>15521</v>
      </c>
      <c r="J12" s="251"/>
      <c r="K12" s="37">
        <v>2007</v>
      </c>
      <c r="L12" s="38">
        <v>9097</v>
      </c>
      <c r="M12" s="39">
        <v>1564</v>
      </c>
      <c r="N12" s="38">
        <v>435</v>
      </c>
      <c r="O12" s="39">
        <v>353</v>
      </c>
      <c r="P12" s="38">
        <v>72</v>
      </c>
      <c r="Q12" s="39">
        <v>82</v>
      </c>
      <c r="R12" s="40">
        <f t="shared" si="1"/>
        <v>11603</v>
      </c>
      <c r="U12" s="29">
        <v>2007</v>
      </c>
      <c r="V12" s="30">
        <v>15521</v>
      </c>
    </row>
    <row r="13" spans="1:22" x14ac:dyDescent="0.35">
      <c r="A13" s="249"/>
      <c r="B13" s="37">
        <v>2008</v>
      </c>
      <c r="C13" s="38">
        <v>12898</v>
      </c>
      <c r="D13" s="39">
        <v>1655</v>
      </c>
      <c r="E13" s="38">
        <v>528</v>
      </c>
      <c r="F13" s="39">
        <v>384</v>
      </c>
      <c r="G13" s="38">
        <v>111</v>
      </c>
      <c r="H13" s="39">
        <v>245</v>
      </c>
      <c r="I13" s="39">
        <f t="shared" si="0"/>
        <v>15821</v>
      </c>
      <c r="J13" s="251"/>
      <c r="K13" s="37">
        <v>2008</v>
      </c>
      <c r="L13" s="38">
        <v>8709</v>
      </c>
      <c r="M13" s="39">
        <v>1503</v>
      </c>
      <c r="N13" s="38">
        <v>591</v>
      </c>
      <c r="O13" s="39">
        <v>384</v>
      </c>
      <c r="P13" s="38">
        <v>71</v>
      </c>
      <c r="Q13" s="39">
        <v>83</v>
      </c>
      <c r="R13" s="40">
        <f t="shared" si="1"/>
        <v>11341</v>
      </c>
      <c r="U13" s="29">
        <v>2008</v>
      </c>
      <c r="V13" s="30">
        <v>15821</v>
      </c>
    </row>
    <row r="14" spans="1:22" x14ac:dyDescent="0.35">
      <c r="A14" s="249"/>
      <c r="B14" s="37">
        <v>2009</v>
      </c>
      <c r="C14" s="38">
        <v>11603</v>
      </c>
      <c r="D14" s="39">
        <v>1408</v>
      </c>
      <c r="E14" s="38">
        <v>415</v>
      </c>
      <c r="F14" s="39">
        <v>450</v>
      </c>
      <c r="G14" s="38">
        <v>131</v>
      </c>
      <c r="H14" s="39">
        <v>251</v>
      </c>
      <c r="I14" s="39">
        <f t="shared" si="0"/>
        <v>14258</v>
      </c>
      <c r="J14" s="251"/>
      <c r="K14" s="37">
        <v>2009</v>
      </c>
      <c r="L14" s="38">
        <v>8377</v>
      </c>
      <c r="M14" s="39">
        <v>1379</v>
      </c>
      <c r="N14" s="38">
        <v>486</v>
      </c>
      <c r="O14" s="39">
        <v>367</v>
      </c>
      <c r="P14" s="38">
        <v>44</v>
      </c>
      <c r="Q14" s="39">
        <v>70</v>
      </c>
      <c r="R14" s="40">
        <f t="shared" si="1"/>
        <v>10723</v>
      </c>
      <c r="U14" s="29">
        <v>2009</v>
      </c>
      <c r="V14" s="30">
        <v>14258</v>
      </c>
    </row>
    <row r="15" spans="1:22" x14ac:dyDescent="0.35">
      <c r="A15" s="249"/>
      <c r="B15" s="37">
        <v>2010</v>
      </c>
      <c r="C15" s="38">
        <v>11498</v>
      </c>
      <c r="D15" s="39">
        <v>1305</v>
      </c>
      <c r="E15" s="38">
        <v>289</v>
      </c>
      <c r="F15" s="39">
        <v>352</v>
      </c>
      <c r="G15" s="38">
        <v>99</v>
      </c>
      <c r="H15" s="39">
        <v>269</v>
      </c>
      <c r="I15" s="39">
        <f t="shared" si="0"/>
        <v>13812</v>
      </c>
      <c r="J15" s="251"/>
      <c r="K15" s="37">
        <v>2010</v>
      </c>
      <c r="L15" s="38">
        <v>8292</v>
      </c>
      <c r="M15" s="39">
        <v>1399</v>
      </c>
      <c r="N15" s="38">
        <v>362</v>
      </c>
      <c r="O15" s="39">
        <v>348</v>
      </c>
      <c r="P15" s="38">
        <v>56</v>
      </c>
      <c r="Q15" s="39">
        <v>71</v>
      </c>
      <c r="R15" s="40">
        <f t="shared" si="1"/>
        <v>10528</v>
      </c>
      <c r="U15" s="29">
        <v>2010</v>
      </c>
      <c r="V15" s="30">
        <v>13812</v>
      </c>
    </row>
    <row r="16" spans="1:22" x14ac:dyDescent="0.35">
      <c r="A16" s="249"/>
      <c r="B16" s="37">
        <v>2011</v>
      </c>
      <c r="C16" s="38">
        <v>11330</v>
      </c>
      <c r="D16" s="39">
        <v>1271</v>
      </c>
      <c r="E16" s="38">
        <v>347</v>
      </c>
      <c r="F16" s="39">
        <v>360</v>
      </c>
      <c r="G16" s="38">
        <v>103</v>
      </c>
      <c r="H16" s="41">
        <v>265.49796429999998</v>
      </c>
      <c r="I16" s="41">
        <f t="shared" si="0"/>
        <v>13676.497964300001</v>
      </c>
      <c r="J16" s="251"/>
      <c r="K16" s="37">
        <v>2011</v>
      </c>
      <c r="L16" s="38">
        <v>8703</v>
      </c>
      <c r="M16" s="39">
        <v>1306</v>
      </c>
      <c r="N16" s="38">
        <v>418</v>
      </c>
      <c r="O16" s="39">
        <v>327</v>
      </c>
      <c r="P16" s="38">
        <v>43</v>
      </c>
      <c r="Q16" s="41">
        <v>62.467925199999996</v>
      </c>
      <c r="R16" s="42">
        <f t="shared" si="1"/>
        <v>10859.467925200001</v>
      </c>
      <c r="U16" s="29">
        <v>2011</v>
      </c>
      <c r="V16" s="30">
        <v>13676.497964300001</v>
      </c>
    </row>
    <row r="17" spans="1:22" x14ac:dyDescent="0.35">
      <c r="A17" s="249"/>
      <c r="B17" s="37">
        <v>2012</v>
      </c>
      <c r="C17" s="38">
        <v>11036</v>
      </c>
      <c r="D17" s="39">
        <v>1284</v>
      </c>
      <c r="E17" s="38">
        <v>360</v>
      </c>
      <c r="F17" s="39">
        <v>351</v>
      </c>
      <c r="G17" s="38">
        <v>111</v>
      </c>
      <c r="H17" s="41">
        <v>267.69011539999997</v>
      </c>
      <c r="I17" s="41">
        <f t="shared" si="0"/>
        <v>13409.690115400001</v>
      </c>
      <c r="J17" s="251"/>
      <c r="K17" s="37">
        <v>2012</v>
      </c>
      <c r="L17" s="38">
        <v>8147</v>
      </c>
      <c r="M17" s="39">
        <v>1248</v>
      </c>
      <c r="N17" s="38">
        <v>411</v>
      </c>
      <c r="O17" s="39">
        <v>336</v>
      </c>
      <c r="P17" s="38">
        <v>58</v>
      </c>
      <c r="Q17" s="41">
        <v>85.887332400000005</v>
      </c>
      <c r="R17" s="42">
        <f t="shared" si="1"/>
        <v>10285.8873324</v>
      </c>
      <c r="U17" s="29">
        <v>2012</v>
      </c>
      <c r="V17" s="30">
        <v>13409.690115400001</v>
      </c>
    </row>
    <row r="18" spans="1:22" x14ac:dyDescent="0.35">
      <c r="A18" s="249"/>
      <c r="B18" s="43">
        <v>2013</v>
      </c>
      <c r="C18" s="44">
        <v>10079</v>
      </c>
      <c r="D18" s="44">
        <v>1247</v>
      </c>
      <c r="E18" s="44">
        <v>295</v>
      </c>
      <c r="F18" s="44">
        <v>341</v>
      </c>
      <c r="G18" s="44">
        <v>88</v>
      </c>
      <c r="H18" s="44">
        <v>331</v>
      </c>
      <c r="I18" s="39">
        <f t="shared" si="0"/>
        <v>12381</v>
      </c>
      <c r="J18" s="251"/>
      <c r="K18" s="43">
        <v>2013</v>
      </c>
      <c r="L18" s="44">
        <v>7736</v>
      </c>
      <c r="M18" s="44">
        <v>1222</v>
      </c>
      <c r="N18" s="44">
        <v>341</v>
      </c>
      <c r="O18" s="44">
        <v>332</v>
      </c>
      <c r="P18" s="44">
        <v>35</v>
      </c>
      <c r="Q18" s="44">
        <v>106</v>
      </c>
      <c r="R18" s="40">
        <f t="shared" si="1"/>
        <v>9772</v>
      </c>
      <c r="U18" s="29">
        <v>2013</v>
      </c>
      <c r="V18" s="30">
        <v>12381</v>
      </c>
    </row>
    <row r="19" spans="1:22" x14ac:dyDescent="0.35">
      <c r="A19" s="249"/>
      <c r="B19" s="43">
        <v>2014</v>
      </c>
      <c r="C19" s="44">
        <v>11016</v>
      </c>
      <c r="D19" s="44">
        <v>1403</v>
      </c>
      <c r="E19" s="44">
        <v>332</v>
      </c>
      <c r="F19" s="44">
        <v>351</v>
      </c>
      <c r="G19" s="44">
        <v>89</v>
      </c>
      <c r="H19" s="44">
        <v>330</v>
      </c>
      <c r="I19" s="39">
        <f t="shared" si="0"/>
        <v>13521</v>
      </c>
      <c r="J19" s="251"/>
      <c r="K19" s="43">
        <v>2014</v>
      </c>
      <c r="L19" s="44">
        <v>8097</v>
      </c>
      <c r="M19" s="44">
        <v>1211</v>
      </c>
      <c r="N19" s="44">
        <v>399</v>
      </c>
      <c r="O19" s="44">
        <v>348</v>
      </c>
      <c r="P19" s="44">
        <v>56</v>
      </c>
      <c r="Q19" s="44">
        <v>108</v>
      </c>
      <c r="R19" s="40">
        <f t="shared" si="1"/>
        <v>10219</v>
      </c>
      <c r="U19" s="29">
        <v>2014</v>
      </c>
      <c r="V19" s="30">
        <v>13521</v>
      </c>
    </row>
    <row r="20" spans="1:22" x14ac:dyDescent="0.35">
      <c r="A20" s="249"/>
      <c r="B20" s="43">
        <v>2015</v>
      </c>
      <c r="C20" s="44">
        <v>10448</v>
      </c>
      <c r="D20" s="44">
        <v>1242</v>
      </c>
      <c r="E20" s="44">
        <v>282</v>
      </c>
      <c r="F20" s="44">
        <v>315</v>
      </c>
      <c r="G20" s="44">
        <v>92</v>
      </c>
      <c r="H20" s="44">
        <v>288</v>
      </c>
      <c r="I20" s="39">
        <f t="shared" si="0"/>
        <v>12667</v>
      </c>
      <c r="J20" s="251"/>
      <c r="K20" s="43">
        <v>2015</v>
      </c>
      <c r="L20" s="44">
        <v>8157</v>
      </c>
      <c r="M20" s="44">
        <v>1201</v>
      </c>
      <c r="N20" s="44">
        <v>351</v>
      </c>
      <c r="O20" s="44">
        <v>322</v>
      </c>
      <c r="P20" s="44">
        <v>50</v>
      </c>
      <c r="Q20" s="44">
        <v>92</v>
      </c>
      <c r="R20" s="40">
        <f t="shared" si="1"/>
        <v>10173</v>
      </c>
      <c r="U20" s="29">
        <v>2015</v>
      </c>
      <c r="V20" s="30">
        <v>12667</v>
      </c>
    </row>
    <row r="21" spans="1:22" x14ac:dyDescent="0.35">
      <c r="A21" s="249"/>
      <c r="B21" s="43">
        <v>2016</v>
      </c>
      <c r="C21" s="44">
        <v>10494</v>
      </c>
      <c r="D21" s="44">
        <v>1110</v>
      </c>
      <c r="E21" s="44">
        <v>326</v>
      </c>
      <c r="F21" s="44">
        <v>286</v>
      </c>
      <c r="G21" s="44">
        <v>83</v>
      </c>
      <c r="H21" s="44">
        <v>310</v>
      </c>
      <c r="I21" s="39">
        <f t="shared" si="0"/>
        <v>12609</v>
      </c>
      <c r="J21" s="251"/>
      <c r="K21" s="43">
        <v>2016</v>
      </c>
      <c r="L21" s="44">
        <v>8073</v>
      </c>
      <c r="M21" s="44">
        <v>1238</v>
      </c>
      <c r="N21" s="44">
        <v>448</v>
      </c>
      <c r="O21" s="44">
        <v>317</v>
      </c>
      <c r="P21" s="44">
        <v>42</v>
      </c>
      <c r="Q21" s="44">
        <v>102</v>
      </c>
      <c r="R21" s="40">
        <f t="shared" si="1"/>
        <v>10220</v>
      </c>
      <c r="U21" s="29">
        <v>2016</v>
      </c>
      <c r="V21" s="30">
        <v>12609</v>
      </c>
    </row>
    <row r="22" spans="1:22" x14ac:dyDescent="0.35">
      <c r="A22" s="249"/>
      <c r="B22" s="43">
        <v>2017</v>
      </c>
      <c r="C22" s="44">
        <v>10214</v>
      </c>
      <c r="D22" s="44">
        <v>1161</v>
      </c>
      <c r="E22" s="44">
        <v>318</v>
      </c>
      <c r="F22" s="44">
        <v>289</v>
      </c>
      <c r="G22" s="44">
        <v>73</v>
      </c>
      <c r="H22" s="44">
        <v>345</v>
      </c>
      <c r="I22" s="39">
        <f t="shared" si="0"/>
        <v>12400</v>
      </c>
      <c r="J22" s="251"/>
      <c r="K22" s="43">
        <v>2017</v>
      </c>
      <c r="L22" s="44">
        <v>7924</v>
      </c>
      <c r="M22" s="44">
        <v>1172</v>
      </c>
      <c r="N22" s="44">
        <v>293</v>
      </c>
      <c r="O22" s="44">
        <v>299</v>
      </c>
      <c r="P22" s="44">
        <v>36</v>
      </c>
      <c r="Q22" s="44">
        <v>79</v>
      </c>
      <c r="R22" s="40">
        <f t="shared" si="1"/>
        <v>9803</v>
      </c>
      <c r="U22" s="29">
        <v>2017</v>
      </c>
      <c r="V22" s="30">
        <v>12400</v>
      </c>
    </row>
    <row r="23" spans="1:22" x14ac:dyDescent="0.35">
      <c r="A23" s="249"/>
      <c r="B23" s="43">
        <v>2018</v>
      </c>
      <c r="C23" s="44">
        <v>10606</v>
      </c>
      <c r="D23" s="44">
        <v>1137</v>
      </c>
      <c r="E23" s="44">
        <v>382</v>
      </c>
      <c r="F23" s="44">
        <v>349</v>
      </c>
      <c r="G23" s="44">
        <v>91</v>
      </c>
      <c r="H23" s="44">
        <v>396</v>
      </c>
      <c r="I23" s="39">
        <f t="shared" si="0"/>
        <v>12961</v>
      </c>
      <c r="J23" s="251"/>
      <c r="K23" s="43">
        <v>2018</v>
      </c>
      <c r="L23" s="44">
        <v>7395</v>
      </c>
      <c r="M23" s="44">
        <v>998</v>
      </c>
      <c r="N23" s="44">
        <v>409</v>
      </c>
      <c r="O23" s="44">
        <v>321</v>
      </c>
      <c r="P23" s="44">
        <v>51</v>
      </c>
      <c r="Q23" s="44">
        <v>96</v>
      </c>
      <c r="R23" s="40">
        <f t="shared" si="1"/>
        <v>9270</v>
      </c>
      <c r="U23" s="29">
        <v>2018</v>
      </c>
      <c r="V23" s="30">
        <v>12961</v>
      </c>
    </row>
    <row r="24" spans="1:22" x14ac:dyDescent="0.35">
      <c r="A24" s="249"/>
      <c r="B24" s="43">
        <v>2019</v>
      </c>
      <c r="C24" s="44">
        <v>10622</v>
      </c>
      <c r="D24" s="44">
        <v>1076</v>
      </c>
      <c r="E24" s="44">
        <v>331</v>
      </c>
      <c r="F24" s="44">
        <v>338</v>
      </c>
      <c r="G24" s="44">
        <v>47</v>
      </c>
      <c r="H24" s="44">
        <v>307</v>
      </c>
      <c r="I24" s="39">
        <v>12721</v>
      </c>
      <c r="J24" s="251"/>
      <c r="K24" s="43">
        <v>2019</v>
      </c>
      <c r="L24" s="44">
        <v>7425</v>
      </c>
      <c r="M24" s="44">
        <v>1026</v>
      </c>
      <c r="N24" s="44">
        <v>355</v>
      </c>
      <c r="O24" s="44">
        <v>327</v>
      </c>
      <c r="P24" s="44">
        <v>41</v>
      </c>
      <c r="Q24" s="44">
        <v>60</v>
      </c>
      <c r="R24" s="40">
        <v>9234</v>
      </c>
    </row>
    <row r="25" spans="1:22" ht="15" thickBot="1" x14ac:dyDescent="0.4">
      <c r="A25" s="249"/>
      <c r="B25" s="43">
        <v>2020</v>
      </c>
      <c r="C25" s="44">
        <v>7327</v>
      </c>
      <c r="D25" s="44">
        <v>1044</v>
      </c>
      <c r="E25" s="44">
        <v>332</v>
      </c>
      <c r="F25" s="44">
        <v>327</v>
      </c>
      <c r="G25" s="44">
        <v>33</v>
      </c>
      <c r="H25" s="44">
        <v>205</v>
      </c>
      <c r="I25" s="40">
        <f t="shared" ref="I25" si="2">SUM(C25:H25)</f>
        <v>9268</v>
      </c>
      <c r="J25" s="251"/>
      <c r="K25" s="43">
        <v>2020</v>
      </c>
      <c r="L25" s="44">
        <v>6398</v>
      </c>
      <c r="M25" s="44">
        <v>966</v>
      </c>
      <c r="N25" s="44">
        <v>376</v>
      </c>
      <c r="O25" s="44">
        <v>250</v>
      </c>
      <c r="P25" s="44">
        <v>26</v>
      </c>
      <c r="Q25" s="44">
        <v>94</v>
      </c>
      <c r="R25" s="40">
        <f t="shared" si="1"/>
        <v>8110</v>
      </c>
      <c r="U25" s="29">
        <v>2019</v>
      </c>
      <c r="V25" s="30">
        <f>I25</f>
        <v>9268</v>
      </c>
    </row>
    <row r="26" spans="1:22" ht="15" thickBot="1" x14ac:dyDescent="0.4">
      <c r="A26" s="249"/>
      <c r="B26" s="45" t="s">
        <v>105</v>
      </c>
      <c r="C26" s="46">
        <f t="shared" ref="C26:I26" si="3">C25/C6</f>
        <v>0.52082740972419672</v>
      </c>
      <c r="D26" s="46">
        <f t="shared" si="3"/>
        <v>0.77794336810730258</v>
      </c>
      <c r="E26" s="46">
        <f t="shared" si="3"/>
        <v>0.46304044630404462</v>
      </c>
      <c r="F26" s="46">
        <f t="shared" si="3"/>
        <v>0.81954887218045114</v>
      </c>
      <c r="G26" s="46">
        <f t="shared" si="3"/>
        <v>0.3473684210526316</v>
      </c>
      <c r="H26" s="46">
        <f t="shared" si="3"/>
        <v>1.132596685082873</v>
      </c>
      <c r="I26" s="46">
        <f t="shared" si="3"/>
        <v>0.55160099988096656</v>
      </c>
      <c r="J26" s="252"/>
      <c r="K26" s="45" t="s">
        <v>105</v>
      </c>
      <c r="L26" s="46">
        <f t="shared" ref="L26:R26" si="4">L25/L6</f>
        <v>0.70377296227037733</v>
      </c>
      <c r="M26" s="46">
        <f t="shared" si="4"/>
        <v>0.73853211009174313</v>
      </c>
      <c r="N26" s="46">
        <f t="shared" si="4"/>
        <v>0.4552058111380145</v>
      </c>
      <c r="O26" s="46">
        <f t="shared" si="4"/>
        <v>0.61576354679802958</v>
      </c>
      <c r="P26" s="46">
        <f t="shared" si="4"/>
        <v>0.52</v>
      </c>
      <c r="Q26" s="46">
        <f t="shared" si="4"/>
        <v>1.709090909090909</v>
      </c>
      <c r="R26" s="47">
        <f t="shared" si="4"/>
        <v>0.69103612815269255</v>
      </c>
      <c r="U26" s="29">
        <v>1997</v>
      </c>
      <c r="V26" s="30">
        <v>11736</v>
      </c>
    </row>
    <row r="27" spans="1:22" x14ac:dyDescent="0.35">
      <c r="A27" s="249" t="s">
        <v>62</v>
      </c>
      <c r="B27" s="37">
        <v>1997</v>
      </c>
      <c r="C27" s="38">
        <v>11295</v>
      </c>
      <c r="D27" s="39">
        <v>1237</v>
      </c>
      <c r="E27" s="38">
        <v>467</v>
      </c>
      <c r="F27" s="39">
        <v>407</v>
      </c>
      <c r="G27" s="38">
        <v>104</v>
      </c>
      <c r="H27" s="39">
        <v>141</v>
      </c>
      <c r="I27" s="40">
        <f t="shared" ref="I27:I46" si="5">SUM(C27:H27)</f>
        <v>13651</v>
      </c>
      <c r="U27" s="29">
        <v>1998</v>
      </c>
      <c r="V27" s="48"/>
    </row>
    <row r="28" spans="1:22" x14ac:dyDescent="0.35">
      <c r="A28" s="249"/>
      <c r="B28" s="37">
        <v>2000</v>
      </c>
      <c r="C28" s="38">
        <v>11717</v>
      </c>
      <c r="D28" s="39">
        <v>1358</v>
      </c>
      <c r="E28" s="38">
        <v>265</v>
      </c>
      <c r="F28" s="39">
        <v>408</v>
      </c>
      <c r="G28" s="38">
        <v>99</v>
      </c>
      <c r="H28" s="39">
        <v>104</v>
      </c>
      <c r="I28" s="40">
        <f t="shared" si="5"/>
        <v>13951</v>
      </c>
      <c r="U28" s="29">
        <v>1999</v>
      </c>
      <c r="V28" s="29"/>
    </row>
    <row r="29" spans="1:22" x14ac:dyDescent="0.35">
      <c r="A29" s="249"/>
      <c r="B29" s="37">
        <v>2003</v>
      </c>
      <c r="C29" s="38">
        <v>11113</v>
      </c>
      <c r="D29" s="39">
        <v>1167</v>
      </c>
      <c r="E29" s="38">
        <v>217</v>
      </c>
      <c r="F29" s="39">
        <v>381</v>
      </c>
      <c r="G29" s="38">
        <v>88</v>
      </c>
      <c r="H29" s="39">
        <v>105</v>
      </c>
      <c r="I29" s="40">
        <f t="shared" si="5"/>
        <v>13071</v>
      </c>
      <c r="U29" s="29">
        <v>2000</v>
      </c>
      <c r="V29" s="29">
        <v>12656</v>
      </c>
    </row>
    <row r="30" spans="1:22" x14ac:dyDescent="0.35">
      <c r="A30" s="249"/>
      <c r="B30" s="37">
        <v>2004</v>
      </c>
      <c r="C30" s="38">
        <v>11744</v>
      </c>
      <c r="D30" s="39">
        <v>1309</v>
      </c>
      <c r="E30" s="38">
        <v>273</v>
      </c>
      <c r="F30" s="39">
        <v>363</v>
      </c>
      <c r="G30" s="38">
        <v>106</v>
      </c>
      <c r="H30" s="39">
        <v>107</v>
      </c>
      <c r="I30" s="40">
        <f t="shared" si="5"/>
        <v>13902</v>
      </c>
      <c r="U30" s="29">
        <v>2001</v>
      </c>
      <c r="V30" s="48"/>
    </row>
    <row r="31" spans="1:22" x14ac:dyDescent="0.35">
      <c r="A31" s="249"/>
      <c r="B31" s="37">
        <v>2005</v>
      </c>
      <c r="C31" s="38">
        <v>10973</v>
      </c>
      <c r="D31" s="39">
        <v>1158</v>
      </c>
      <c r="E31" s="38">
        <v>193</v>
      </c>
      <c r="F31" s="39">
        <v>366</v>
      </c>
      <c r="G31" s="38">
        <v>136</v>
      </c>
      <c r="H31" s="39">
        <v>152</v>
      </c>
      <c r="I31" s="40">
        <f t="shared" si="5"/>
        <v>12978</v>
      </c>
      <c r="U31" s="29">
        <v>2002</v>
      </c>
      <c r="V31" s="29"/>
    </row>
    <row r="32" spans="1:22" x14ac:dyDescent="0.35">
      <c r="A32" s="249"/>
      <c r="B32" s="37">
        <v>2006</v>
      </c>
      <c r="C32" s="38">
        <v>11094</v>
      </c>
      <c r="D32" s="39">
        <v>1288</v>
      </c>
      <c r="E32" s="38">
        <v>234</v>
      </c>
      <c r="F32" s="39">
        <v>441</v>
      </c>
      <c r="G32" s="38">
        <v>101</v>
      </c>
      <c r="H32" s="39">
        <v>125</v>
      </c>
      <c r="I32" s="40">
        <f t="shared" si="5"/>
        <v>13283</v>
      </c>
      <c r="U32" s="29">
        <v>2003</v>
      </c>
      <c r="V32" s="29">
        <v>11646</v>
      </c>
    </row>
    <row r="33" spans="1:22" x14ac:dyDescent="0.35">
      <c r="A33" s="249"/>
      <c r="B33" s="37">
        <v>2007</v>
      </c>
      <c r="C33" s="38">
        <v>10132</v>
      </c>
      <c r="D33" s="39">
        <v>1288</v>
      </c>
      <c r="E33" s="38">
        <v>162</v>
      </c>
      <c r="F33" s="39">
        <v>343</v>
      </c>
      <c r="G33" s="38">
        <v>124</v>
      </c>
      <c r="H33" s="39">
        <v>181</v>
      </c>
      <c r="I33" s="40">
        <f t="shared" si="5"/>
        <v>12230</v>
      </c>
      <c r="U33" s="29">
        <v>2004</v>
      </c>
      <c r="V33" s="48">
        <v>12148</v>
      </c>
    </row>
    <row r="34" spans="1:22" x14ac:dyDescent="0.35">
      <c r="A34" s="249"/>
      <c r="B34" s="37">
        <v>2008</v>
      </c>
      <c r="C34" s="38">
        <v>9685</v>
      </c>
      <c r="D34" s="39">
        <v>1161</v>
      </c>
      <c r="E34" s="38">
        <v>210</v>
      </c>
      <c r="F34" s="39">
        <v>389</v>
      </c>
      <c r="G34" s="38">
        <v>107</v>
      </c>
      <c r="H34" s="39">
        <v>196</v>
      </c>
      <c r="I34" s="40">
        <f t="shared" si="5"/>
        <v>11748</v>
      </c>
      <c r="U34" s="29">
        <v>2005</v>
      </c>
      <c r="V34" s="48">
        <v>11530</v>
      </c>
    </row>
    <row r="35" spans="1:22" x14ac:dyDescent="0.35">
      <c r="A35" s="249"/>
      <c r="B35" s="37">
        <v>2009</v>
      </c>
      <c r="C35" s="38">
        <v>9557</v>
      </c>
      <c r="D35" s="39">
        <v>1133</v>
      </c>
      <c r="E35" s="38">
        <v>196</v>
      </c>
      <c r="F35" s="39">
        <v>390</v>
      </c>
      <c r="G35" s="38">
        <v>99</v>
      </c>
      <c r="H35" s="39">
        <v>194</v>
      </c>
      <c r="I35" s="40">
        <f t="shared" si="5"/>
        <v>11569</v>
      </c>
      <c r="U35" s="29">
        <v>2006</v>
      </c>
      <c r="V35" s="48">
        <v>11677</v>
      </c>
    </row>
    <row r="36" spans="1:22" x14ac:dyDescent="0.35">
      <c r="A36" s="249"/>
      <c r="B36" s="37">
        <v>2010</v>
      </c>
      <c r="C36" s="38">
        <v>9878</v>
      </c>
      <c r="D36" s="39">
        <v>1096</v>
      </c>
      <c r="E36" s="38">
        <v>125</v>
      </c>
      <c r="F36" s="39">
        <v>343</v>
      </c>
      <c r="G36" s="38">
        <v>91</v>
      </c>
      <c r="H36" s="39">
        <v>219</v>
      </c>
      <c r="I36" s="40">
        <f t="shared" si="5"/>
        <v>11752</v>
      </c>
      <c r="U36" s="29">
        <v>2007</v>
      </c>
      <c r="V36" s="48">
        <v>11603</v>
      </c>
    </row>
    <row r="37" spans="1:22" x14ac:dyDescent="0.35">
      <c r="A37" s="249"/>
      <c r="B37" s="37">
        <v>2011</v>
      </c>
      <c r="C37" s="38">
        <v>9273</v>
      </c>
      <c r="D37" s="39">
        <v>1023</v>
      </c>
      <c r="E37" s="38">
        <v>178</v>
      </c>
      <c r="F37" s="39">
        <v>345</v>
      </c>
      <c r="G37" s="38">
        <v>88</v>
      </c>
      <c r="H37" s="41">
        <v>169.41782080000002</v>
      </c>
      <c r="I37" s="42">
        <f t="shared" si="5"/>
        <v>11076.417820799999</v>
      </c>
      <c r="U37" s="29">
        <v>2008</v>
      </c>
      <c r="V37" s="48">
        <v>11341</v>
      </c>
    </row>
    <row r="38" spans="1:22" x14ac:dyDescent="0.35">
      <c r="A38" s="249"/>
      <c r="B38" s="37">
        <v>2012</v>
      </c>
      <c r="C38" s="38">
        <v>8990</v>
      </c>
      <c r="D38" s="39">
        <v>1012</v>
      </c>
      <c r="E38" s="38">
        <v>151</v>
      </c>
      <c r="F38" s="39">
        <v>335</v>
      </c>
      <c r="G38" s="38">
        <v>79</v>
      </c>
      <c r="H38" s="41">
        <v>192.7200484</v>
      </c>
      <c r="I38" s="42">
        <f t="shared" si="5"/>
        <v>10759.7200484</v>
      </c>
      <c r="U38" s="29">
        <v>2009</v>
      </c>
      <c r="V38" s="48">
        <v>10723</v>
      </c>
    </row>
    <row r="39" spans="1:22" x14ac:dyDescent="0.35">
      <c r="A39" s="249"/>
      <c r="B39" s="43">
        <v>2013</v>
      </c>
      <c r="C39" s="44">
        <v>9002</v>
      </c>
      <c r="D39" s="44">
        <v>997</v>
      </c>
      <c r="E39" s="44">
        <v>143</v>
      </c>
      <c r="F39" s="44">
        <v>321</v>
      </c>
      <c r="G39" s="44">
        <v>65</v>
      </c>
      <c r="H39" s="44">
        <v>218</v>
      </c>
      <c r="I39" s="40">
        <f t="shared" si="5"/>
        <v>10746</v>
      </c>
      <c r="U39" s="29">
        <v>2010</v>
      </c>
      <c r="V39" s="48">
        <v>10528</v>
      </c>
    </row>
    <row r="40" spans="1:22" x14ac:dyDescent="0.35">
      <c r="A40" s="249"/>
      <c r="B40" s="43">
        <v>2014</v>
      </c>
      <c r="C40" s="44">
        <v>9470</v>
      </c>
      <c r="D40" s="44">
        <v>1066</v>
      </c>
      <c r="E40" s="44">
        <v>161</v>
      </c>
      <c r="F40" s="44">
        <v>316</v>
      </c>
      <c r="G40" s="44">
        <v>70</v>
      </c>
      <c r="H40" s="44">
        <v>199</v>
      </c>
      <c r="I40" s="40">
        <f t="shared" si="5"/>
        <v>11282</v>
      </c>
      <c r="U40" s="29">
        <v>2011</v>
      </c>
      <c r="V40" s="49">
        <v>10859.467925200001</v>
      </c>
    </row>
    <row r="41" spans="1:22" x14ac:dyDescent="0.35">
      <c r="A41" s="249"/>
      <c r="B41" s="43">
        <v>2015</v>
      </c>
      <c r="C41" s="44">
        <v>9425</v>
      </c>
      <c r="D41" s="44">
        <v>1053</v>
      </c>
      <c r="E41" s="44">
        <v>170</v>
      </c>
      <c r="F41" s="44">
        <v>308</v>
      </c>
      <c r="G41" s="44">
        <v>121</v>
      </c>
      <c r="H41" s="44">
        <v>258</v>
      </c>
      <c r="I41" s="40">
        <f t="shared" si="5"/>
        <v>11335</v>
      </c>
      <c r="U41" s="29">
        <v>2012</v>
      </c>
      <c r="V41" s="48">
        <v>10285.8873324</v>
      </c>
    </row>
    <row r="42" spans="1:22" x14ac:dyDescent="0.35">
      <c r="A42" s="249"/>
      <c r="B42" s="43">
        <v>2016</v>
      </c>
      <c r="C42" s="44">
        <v>8934</v>
      </c>
      <c r="D42" s="44">
        <v>1061</v>
      </c>
      <c r="E42" s="44">
        <v>189</v>
      </c>
      <c r="F42" s="44">
        <v>287</v>
      </c>
      <c r="G42" s="44">
        <v>93</v>
      </c>
      <c r="H42" s="44">
        <v>251</v>
      </c>
      <c r="I42" s="40">
        <f t="shared" si="5"/>
        <v>10815</v>
      </c>
      <c r="U42" s="29">
        <v>2013</v>
      </c>
      <c r="V42" s="48">
        <v>9772</v>
      </c>
    </row>
    <row r="43" spans="1:22" x14ac:dyDescent="0.35">
      <c r="A43" s="249"/>
      <c r="B43" s="43">
        <v>2017</v>
      </c>
      <c r="C43" s="44">
        <v>8955</v>
      </c>
      <c r="D43" s="44">
        <v>1073</v>
      </c>
      <c r="E43" s="44">
        <v>123</v>
      </c>
      <c r="F43" s="44">
        <v>289</v>
      </c>
      <c r="G43" s="44">
        <v>75</v>
      </c>
      <c r="H43" s="44">
        <v>243</v>
      </c>
      <c r="I43" s="40">
        <f t="shared" si="5"/>
        <v>10758</v>
      </c>
      <c r="U43" s="29">
        <v>2014</v>
      </c>
      <c r="V43" s="48">
        <v>10219</v>
      </c>
    </row>
    <row r="44" spans="1:22" x14ac:dyDescent="0.35">
      <c r="A44" s="249"/>
      <c r="B44" s="43">
        <v>2018</v>
      </c>
      <c r="C44" s="44">
        <v>8604</v>
      </c>
      <c r="D44" s="44">
        <v>920</v>
      </c>
      <c r="E44" s="44">
        <v>167</v>
      </c>
      <c r="F44" s="44">
        <v>290</v>
      </c>
      <c r="G44" s="44">
        <v>83</v>
      </c>
      <c r="H44" s="44">
        <v>267</v>
      </c>
      <c r="I44" s="40">
        <f t="shared" si="5"/>
        <v>10331</v>
      </c>
      <c r="U44" s="29">
        <v>2015</v>
      </c>
      <c r="V44" s="48">
        <v>10173</v>
      </c>
    </row>
    <row r="45" spans="1:22" x14ac:dyDescent="0.35">
      <c r="A45" s="249"/>
      <c r="B45" s="43">
        <v>2019</v>
      </c>
      <c r="C45" s="44">
        <v>8832</v>
      </c>
      <c r="D45" s="44">
        <v>863</v>
      </c>
      <c r="E45" s="44">
        <v>124</v>
      </c>
      <c r="F45" s="44">
        <v>298</v>
      </c>
      <c r="G45" s="44">
        <v>61</v>
      </c>
      <c r="H45" s="44">
        <v>208</v>
      </c>
      <c r="I45" s="40">
        <v>10386</v>
      </c>
      <c r="V45" s="48"/>
    </row>
    <row r="46" spans="1:22" ht="15" thickBot="1" x14ac:dyDescent="0.4">
      <c r="A46" s="249"/>
      <c r="B46" s="43">
        <v>2020</v>
      </c>
      <c r="C46" s="44">
        <v>7112</v>
      </c>
      <c r="D46" s="44">
        <v>829</v>
      </c>
      <c r="E46" s="44">
        <v>129</v>
      </c>
      <c r="F46" s="44">
        <v>269</v>
      </c>
      <c r="G46" s="44">
        <v>49</v>
      </c>
      <c r="H46" s="44">
        <v>203</v>
      </c>
      <c r="I46" s="40">
        <f t="shared" si="5"/>
        <v>8591</v>
      </c>
      <c r="U46" s="29">
        <v>2016</v>
      </c>
      <c r="V46" s="48">
        <v>10220</v>
      </c>
    </row>
    <row r="47" spans="1:22" ht="15" thickBot="1" x14ac:dyDescent="0.4">
      <c r="A47" s="253"/>
      <c r="B47" s="50" t="s">
        <v>105</v>
      </c>
      <c r="C47" s="51">
        <f>C46/C27</f>
        <v>0.6296591412129261</v>
      </c>
      <c r="D47" s="51">
        <f t="shared" ref="D47:I47" si="6">D46/D27</f>
        <v>0.67016976556184316</v>
      </c>
      <c r="E47" s="51">
        <f t="shared" si="6"/>
        <v>0.27623126338329762</v>
      </c>
      <c r="F47" s="51">
        <f t="shared" si="6"/>
        <v>0.6609336609336609</v>
      </c>
      <c r="G47" s="51">
        <f t="shared" si="6"/>
        <v>0.47115384615384615</v>
      </c>
      <c r="H47" s="51">
        <f t="shared" si="6"/>
        <v>1.4397163120567376</v>
      </c>
      <c r="I47" s="51">
        <f t="shared" si="6"/>
        <v>0.62933118452860592</v>
      </c>
      <c r="U47" s="29">
        <v>2017</v>
      </c>
      <c r="V47" s="48">
        <v>9803</v>
      </c>
    </row>
    <row r="48" spans="1:22" ht="15.75" customHeight="1" thickTop="1" x14ac:dyDescent="0.35">
      <c r="A48" s="254"/>
      <c r="B48" s="254"/>
      <c r="C48" s="254"/>
      <c r="D48" s="254"/>
      <c r="E48" s="254"/>
      <c r="F48" s="254"/>
      <c r="G48" s="254"/>
      <c r="H48" s="254"/>
      <c r="I48" s="254"/>
      <c r="J48" s="254"/>
      <c r="K48" s="254"/>
      <c r="L48" s="254"/>
      <c r="M48" s="254"/>
      <c r="N48" s="254"/>
      <c r="O48" s="254"/>
      <c r="U48" s="29">
        <v>2018</v>
      </c>
      <c r="V48" s="48">
        <v>9270</v>
      </c>
    </row>
    <row r="49" spans="11:22" x14ac:dyDescent="0.35">
      <c r="U49" s="29">
        <v>2019</v>
      </c>
      <c r="V49" s="48">
        <f>R25</f>
        <v>8110</v>
      </c>
    </row>
    <row r="50" spans="11:22" x14ac:dyDescent="0.35">
      <c r="U50" s="29">
        <v>1997</v>
      </c>
      <c r="V50" s="30">
        <v>13651</v>
      </c>
    </row>
    <row r="51" spans="11:22" x14ac:dyDescent="0.35">
      <c r="U51" s="29">
        <v>1998</v>
      </c>
    </row>
    <row r="52" spans="11:22" x14ac:dyDescent="0.35">
      <c r="U52" s="29">
        <v>1999</v>
      </c>
    </row>
    <row r="53" spans="11:22" x14ac:dyDescent="0.35">
      <c r="U53" s="29">
        <v>2000</v>
      </c>
      <c r="V53" s="30">
        <v>13951</v>
      </c>
    </row>
    <row r="54" spans="11:22" x14ac:dyDescent="0.35">
      <c r="U54" s="29">
        <v>2001</v>
      </c>
    </row>
    <row r="55" spans="11:22" x14ac:dyDescent="0.35">
      <c r="K55" s="52"/>
      <c r="U55" s="29">
        <v>2002</v>
      </c>
    </row>
    <row r="56" spans="11:22" x14ac:dyDescent="0.35">
      <c r="K56" s="52"/>
      <c r="U56" s="29">
        <v>2003</v>
      </c>
      <c r="V56" s="30">
        <v>13071</v>
      </c>
    </row>
    <row r="57" spans="11:22" x14ac:dyDescent="0.35">
      <c r="K57" s="52"/>
      <c r="U57" s="29">
        <v>2004</v>
      </c>
      <c r="V57" s="53">
        <v>13902</v>
      </c>
    </row>
    <row r="58" spans="11:22" x14ac:dyDescent="0.35">
      <c r="U58" s="29">
        <v>2005</v>
      </c>
      <c r="V58" s="30">
        <v>12978</v>
      </c>
    </row>
    <row r="59" spans="11:22" x14ac:dyDescent="0.35">
      <c r="U59" s="29">
        <v>2006</v>
      </c>
      <c r="V59" s="30">
        <v>13283</v>
      </c>
    </row>
    <row r="60" spans="11:22" x14ac:dyDescent="0.35">
      <c r="U60" s="29">
        <v>2007</v>
      </c>
      <c r="V60" s="30">
        <v>12230</v>
      </c>
    </row>
    <row r="61" spans="11:22" x14ac:dyDescent="0.35">
      <c r="U61" s="29">
        <v>2008</v>
      </c>
      <c r="V61" s="30">
        <v>11748</v>
      </c>
    </row>
    <row r="62" spans="11:22" x14ac:dyDescent="0.35">
      <c r="U62" s="29">
        <v>2009</v>
      </c>
      <c r="V62" s="30">
        <v>11569</v>
      </c>
    </row>
    <row r="63" spans="11:22" x14ac:dyDescent="0.35">
      <c r="U63" s="29">
        <v>2010</v>
      </c>
      <c r="V63" s="30">
        <v>11752</v>
      </c>
    </row>
    <row r="64" spans="11:22" x14ac:dyDescent="0.35">
      <c r="U64" s="29">
        <v>2011</v>
      </c>
      <c r="V64" s="30">
        <v>11076.417820799999</v>
      </c>
    </row>
    <row r="65" spans="1:22" x14ac:dyDescent="0.35">
      <c r="U65" s="29">
        <v>2012</v>
      </c>
      <c r="V65" s="30">
        <v>10759.7200484</v>
      </c>
    </row>
    <row r="66" spans="1:22" x14ac:dyDescent="0.35">
      <c r="U66" s="29">
        <v>2013</v>
      </c>
      <c r="V66" s="30">
        <v>10746</v>
      </c>
    </row>
    <row r="67" spans="1:22" x14ac:dyDescent="0.35">
      <c r="U67" s="29">
        <v>2014</v>
      </c>
      <c r="V67" s="30">
        <v>11282</v>
      </c>
    </row>
    <row r="68" spans="1:22" x14ac:dyDescent="0.35">
      <c r="U68" s="29">
        <v>2015</v>
      </c>
      <c r="V68" s="30">
        <v>11335</v>
      </c>
    </row>
    <row r="69" spans="1:22" ht="30" customHeight="1" x14ac:dyDescent="0.35">
      <c r="U69" s="29">
        <v>2016</v>
      </c>
      <c r="V69" s="48">
        <v>10815</v>
      </c>
    </row>
    <row r="70" spans="1:22" x14ac:dyDescent="0.35">
      <c r="U70" s="29">
        <v>2017</v>
      </c>
      <c r="V70" s="30">
        <v>10758</v>
      </c>
    </row>
    <row r="71" spans="1:22" x14ac:dyDescent="0.35">
      <c r="A71" s="52"/>
      <c r="U71" s="29">
        <v>2018</v>
      </c>
      <c r="V71" s="30">
        <v>10331</v>
      </c>
    </row>
    <row r="72" spans="1:22" x14ac:dyDescent="0.35">
      <c r="U72" s="29">
        <v>2019</v>
      </c>
      <c r="V72" s="30">
        <f>I46</f>
        <v>8591</v>
      </c>
    </row>
  </sheetData>
  <mergeCells count="5">
    <mergeCell ref="A4:R4"/>
    <mergeCell ref="A6:A26"/>
    <mergeCell ref="J6:J26"/>
    <mergeCell ref="A27:A47"/>
    <mergeCell ref="A48:O48"/>
  </mergeCells>
  <printOptions horizontalCentered="1" verticalCentered="1"/>
  <pageMargins left="0.74803149606299213" right="0.74803149606299213" top="0.78740157480314965" bottom="0" header="0.51181102362204722" footer="0.51181102362204722"/>
  <pageSetup paperSize="9" scale="64" orientation="landscape" r:id="rId1"/>
  <headerFooter alignWithMargins="0">
    <oddHeader>&amp;C&amp;"-,Regular"&amp;13SRAD Report 2094 Transport Statistics Stockport 2020</oddHead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5077-CC95-43D4-A863-D698DA426722}">
  <sheetPr>
    <pageSetUpPr fitToPage="1"/>
  </sheetPr>
  <dimension ref="A1:I38"/>
  <sheetViews>
    <sheetView zoomScaleNormal="100" workbookViewId="0"/>
  </sheetViews>
  <sheetFormatPr defaultColWidth="9.1796875" defaultRowHeight="12.5" x14ac:dyDescent="0.25"/>
  <cols>
    <col min="1" max="1" width="30.1796875" style="56" customWidth="1"/>
    <col min="2" max="2" width="9" style="56" customWidth="1"/>
    <col min="3" max="3" width="10.54296875" style="56" customWidth="1"/>
    <col min="4" max="4" width="9.453125" style="56" customWidth="1"/>
    <col min="5" max="5" width="10.54296875" style="56" customWidth="1"/>
    <col min="6" max="6" width="9.1796875" style="56" customWidth="1"/>
    <col min="7" max="7" width="10.54296875" style="56" customWidth="1"/>
    <col min="8" max="8" width="8.54296875" style="56" customWidth="1"/>
    <col min="9" max="9" width="9.1796875" style="56" hidden="1" customWidth="1"/>
    <col min="10" max="10" width="0.1796875" style="56" customWidth="1"/>
    <col min="11" max="16384" width="9.1796875" style="56"/>
  </cols>
  <sheetData>
    <row r="1" spans="1:9" ht="14.5" x14ac:dyDescent="0.35">
      <c r="A1" s="54" t="s">
        <v>106</v>
      </c>
      <c r="B1" s="55"/>
      <c r="C1" s="55"/>
      <c r="D1" s="55"/>
      <c r="E1" s="55"/>
      <c r="F1" s="55"/>
      <c r="G1" s="55"/>
    </row>
    <row r="2" spans="1:9" ht="6.75" customHeight="1" thickBot="1" x14ac:dyDescent="0.4">
      <c r="A2" s="55"/>
      <c r="B2" s="55"/>
      <c r="C2" s="55"/>
      <c r="D2" s="55"/>
      <c r="E2" s="55"/>
      <c r="F2" s="55"/>
      <c r="G2" s="55"/>
    </row>
    <row r="3" spans="1:9" ht="18.75" customHeight="1" thickTop="1" x14ac:dyDescent="0.25">
      <c r="A3" s="257" t="s">
        <v>107</v>
      </c>
      <c r="B3" s="258"/>
      <c r="C3" s="258"/>
      <c r="D3" s="259"/>
      <c r="E3" s="259"/>
      <c r="F3" s="259"/>
      <c r="G3" s="260"/>
      <c r="H3" s="57"/>
      <c r="I3" s="57"/>
    </row>
    <row r="4" spans="1:9" ht="14.5" x14ac:dyDescent="0.35">
      <c r="A4" s="58"/>
      <c r="B4" s="261" t="s">
        <v>60</v>
      </c>
      <c r="C4" s="263"/>
      <c r="D4" s="264" t="s">
        <v>61</v>
      </c>
      <c r="E4" s="265"/>
      <c r="F4" s="261" t="s">
        <v>62</v>
      </c>
      <c r="G4" s="262"/>
    </row>
    <row r="5" spans="1:9" ht="29.25" customHeight="1" x14ac:dyDescent="0.35">
      <c r="A5" s="58" t="s">
        <v>63</v>
      </c>
      <c r="B5" s="59" t="s">
        <v>64</v>
      </c>
      <c r="C5" s="59" t="s">
        <v>65</v>
      </c>
      <c r="D5" s="59" t="s">
        <v>64</v>
      </c>
      <c r="E5" s="59" t="s">
        <v>65</v>
      </c>
      <c r="F5" s="59" t="s">
        <v>64</v>
      </c>
      <c r="G5" s="60" t="s">
        <v>65</v>
      </c>
    </row>
    <row r="6" spans="1:9" ht="14.5" x14ac:dyDescent="0.35">
      <c r="A6" s="58" t="s">
        <v>66</v>
      </c>
      <c r="B6" s="61">
        <v>77.4685816876122</v>
      </c>
      <c r="C6" s="62">
        <v>1.2648114901256733</v>
      </c>
      <c r="D6" s="61">
        <v>69.365426695842444</v>
      </c>
      <c r="E6" s="62">
        <v>1.3304157549234135</v>
      </c>
      <c r="F6" s="61">
        <v>74.703557312252968</v>
      </c>
      <c r="G6" s="63">
        <v>1.2814229249011857</v>
      </c>
    </row>
    <row r="7" spans="1:9" ht="14.5" x14ac:dyDescent="0.35">
      <c r="A7" s="58" t="s">
        <v>67</v>
      </c>
      <c r="B7" s="61">
        <v>66.312594840667686</v>
      </c>
      <c r="C7" s="62">
        <v>1.4066767830045523</v>
      </c>
      <c r="D7" s="61">
        <v>58.74125874125874</v>
      </c>
      <c r="E7" s="62">
        <v>1.4895104895104896</v>
      </c>
      <c r="F7" s="61">
        <v>68.482490272373539</v>
      </c>
      <c r="G7" s="63">
        <v>1.3463035019455254</v>
      </c>
    </row>
    <row r="8" spans="1:9" ht="14.5" x14ac:dyDescent="0.35">
      <c r="A8" s="58" t="s">
        <v>109</v>
      </c>
      <c r="B8" s="266" t="s">
        <v>108</v>
      </c>
      <c r="C8" s="267"/>
      <c r="D8" s="267"/>
      <c r="E8" s="267"/>
      <c r="F8" s="267"/>
      <c r="G8" s="268"/>
    </row>
    <row r="9" spans="1:9" ht="15" customHeight="1" x14ac:dyDescent="0.35">
      <c r="A9" s="58" t="s">
        <v>110</v>
      </c>
      <c r="B9" s="61">
        <v>65.889212827988345</v>
      </c>
      <c r="C9" s="62">
        <v>1.3965014577259476</v>
      </c>
      <c r="D9" s="61">
        <v>66.896551724137936</v>
      </c>
      <c r="E9" s="62">
        <v>1.3379310344827586</v>
      </c>
      <c r="F9" s="61">
        <v>67.080745341614914</v>
      </c>
      <c r="G9" s="63">
        <v>1.3913043478260869</v>
      </c>
    </row>
    <row r="10" spans="1:9" ht="14.5" x14ac:dyDescent="0.35">
      <c r="A10" s="58" t="s">
        <v>68</v>
      </c>
      <c r="B10" s="61">
        <v>78.964401294498373</v>
      </c>
      <c r="C10" s="62">
        <v>1.2340884573894282</v>
      </c>
      <c r="D10" s="61">
        <v>68.041237113402062</v>
      </c>
      <c r="E10" s="62">
        <v>1.3696612665684831</v>
      </c>
      <c r="F10" s="61">
        <v>73.344651952461803</v>
      </c>
      <c r="G10" s="63">
        <v>1.295415959252971</v>
      </c>
    </row>
    <row r="11" spans="1:9" ht="15" customHeight="1" x14ac:dyDescent="0.35">
      <c r="A11" s="58" t="s">
        <v>69</v>
      </c>
      <c r="B11" s="61">
        <v>79.277566539923953</v>
      </c>
      <c r="C11" s="62">
        <v>1.2186311787072244</v>
      </c>
      <c r="D11" s="61">
        <v>68.55263157894737</v>
      </c>
      <c r="E11" s="62">
        <v>1.3328947368421054</v>
      </c>
      <c r="F11" s="61">
        <v>64.09495548961425</v>
      </c>
      <c r="G11" s="63">
        <v>1.4134520276953511</v>
      </c>
    </row>
    <row r="12" spans="1:9" ht="14.5" x14ac:dyDescent="0.35">
      <c r="A12" s="58" t="s">
        <v>70</v>
      </c>
      <c r="B12" s="61">
        <v>80.155642023346303</v>
      </c>
      <c r="C12" s="62">
        <v>1.2166018158236056</v>
      </c>
      <c r="D12" s="61">
        <v>72.491349480968864</v>
      </c>
      <c r="E12" s="62">
        <v>1.3079584775086506</v>
      </c>
      <c r="F12" s="61">
        <v>69.313593539703902</v>
      </c>
      <c r="G12" s="63">
        <v>1.3472409152086138</v>
      </c>
    </row>
    <row r="13" spans="1:9" ht="14.5" x14ac:dyDescent="0.35">
      <c r="A13" s="58" t="s">
        <v>71</v>
      </c>
      <c r="B13" s="61">
        <v>85.294117647058826</v>
      </c>
      <c r="C13" s="62">
        <v>1.1588235294117648</v>
      </c>
      <c r="D13" s="61">
        <v>68.309859154929569</v>
      </c>
      <c r="E13" s="62">
        <v>1.3450704225352113</v>
      </c>
      <c r="F13" s="61">
        <v>73.333333333333329</v>
      </c>
      <c r="G13" s="63">
        <v>1.2666666666666666</v>
      </c>
    </row>
    <row r="14" spans="1:9" ht="14.5" customHeight="1" x14ac:dyDescent="0.35">
      <c r="A14" s="58" t="s">
        <v>111</v>
      </c>
      <c r="B14" s="61">
        <v>80.483592400690853</v>
      </c>
      <c r="C14" s="62">
        <v>1.2193436960276338</v>
      </c>
      <c r="D14" s="61">
        <v>70.748299319727892</v>
      </c>
      <c r="E14" s="62">
        <v>1.3163265306122449</v>
      </c>
      <c r="F14" s="61">
        <v>73.004354136429612</v>
      </c>
      <c r="G14" s="63">
        <v>1.3033381712626995</v>
      </c>
    </row>
    <row r="15" spans="1:9" ht="15" thickBot="1" x14ac:dyDescent="0.4">
      <c r="A15" s="64" t="s">
        <v>72</v>
      </c>
      <c r="B15" s="65">
        <v>76.954585930543189</v>
      </c>
      <c r="C15" s="66">
        <v>1.2608725815778978</v>
      </c>
      <c r="D15" s="65">
        <v>68.074286977669686</v>
      </c>
      <c r="E15" s="67">
        <v>1.3530012876522002</v>
      </c>
      <c r="F15" s="65">
        <v>70.440602342442844</v>
      </c>
      <c r="G15" s="68">
        <v>1.3320257609038426</v>
      </c>
    </row>
    <row r="16" spans="1:9" ht="60" customHeight="1" thickTop="1" x14ac:dyDescent="0.25">
      <c r="A16" s="255" t="s">
        <v>112</v>
      </c>
      <c r="B16" s="256"/>
      <c r="C16" s="256"/>
      <c r="D16" s="256"/>
      <c r="E16" s="256"/>
      <c r="F16" s="256"/>
      <c r="G16" s="256"/>
    </row>
    <row r="17" spans="1:9" ht="6.75" customHeight="1" thickBot="1" x14ac:dyDescent="0.4">
      <c r="A17" s="55"/>
      <c r="B17" s="55"/>
      <c r="C17" s="55"/>
      <c r="D17" s="55"/>
      <c r="E17" s="55"/>
      <c r="F17" s="55"/>
      <c r="G17" s="55"/>
    </row>
    <row r="18" spans="1:9" ht="15.75" customHeight="1" thickTop="1" x14ac:dyDescent="0.25">
      <c r="A18" s="257" t="s">
        <v>73</v>
      </c>
      <c r="B18" s="258"/>
      <c r="C18" s="258"/>
      <c r="D18" s="259"/>
      <c r="E18" s="259"/>
      <c r="F18" s="259"/>
      <c r="G18" s="260"/>
      <c r="H18" s="57"/>
      <c r="I18" s="57"/>
    </row>
    <row r="19" spans="1:9" ht="14.5" x14ac:dyDescent="0.35">
      <c r="A19" s="58"/>
      <c r="B19" s="261" t="s">
        <v>60</v>
      </c>
      <c r="C19" s="261"/>
      <c r="D19" s="261" t="s">
        <v>61</v>
      </c>
      <c r="E19" s="261"/>
      <c r="F19" s="261" t="s">
        <v>62</v>
      </c>
      <c r="G19" s="262"/>
    </row>
    <row r="20" spans="1:9" ht="29.25" customHeight="1" x14ac:dyDescent="0.35">
      <c r="A20" s="69" t="s">
        <v>54</v>
      </c>
      <c r="B20" s="59" t="s">
        <v>64</v>
      </c>
      <c r="C20" s="59" t="s">
        <v>65</v>
      </c>
      <c r="D20" s="59" t="s">
        <v>64</v>
      </c>
      <c r="E20" s="59" t="s">
        <v>65</v>
      </c>
      <c r="F20" s="59" t="s">
        <v>64</v>
      </c>
      <c r="G20" s="60" t="s">
        <v>65</v>
      </c>
    </row>
    <row r="21" spans="1:9" ht="14.5" x14ac:dyDescent="0.35">
      <c r="A21" s="69">
        <v>2004</v>
      </c>
      <c r="B21" s="70">
        <v>78</v>
      </c>
      <c r="C21" s="71">
        <v>1.26</v>
      </c>
      <c r="D21" s="70">
        <v>67</v>
      </c>
      <c r="E21" s="71">
        <v>1.38</v>
      </c>
      <c r="F21" s="70">
        <v>76</v>
      </c>
      <c r="G21" s="72">
        <v>1.29</v>
      </c>
    </row>
    <row r="22" spans="1:9" ht="14.5" x14ac:dyDescent="0.35">
      <c r="A22" s="69">
        <v>2005</v>
      </c>
      <c r="B22" s="70">
        <v>78</v>
      </c>
      <c r="C22" s="71">
        <v>1.26</v>
      </c>
      <c r="D22" s="70">
        <v>67</v>
      </c>
      <c r="E22" s="71">
        <v>1.38</v>
      </c>
      <c r="F22" s="70">
        <v>72</v>
      </c>
      <c r="G22" s="72">
        <v>1.36</v>
      </c>
    </row>
    <row r="23" spans="1:9" ht="14.5" x14ac:dyDescent="0.35">
      <c r="A23" s="69">
        <v>2006</v>
      </c>
      <c r="B23" s="70">
        <v>81</v>
      </c>
      <c r="C23" s="71">
        <v>1.22</v>
      </c>
      <c r="D23" s="70">
        <v>74</v>
      </c>
      <c r="E23" s="71">
        <v>1.31</v>
      </c>
      <c r="F23" s="70">
        <v>79</v>
      </c>
      <c r="G23" s="72">
        <v>1.26</v>
      </c>
    </row>
    <row r="24" spans="1:9" ht="14.5" x14ac:dyDescent="0.35">
      <c r="A24" s="69">
        <v>2007</v>
      </c>
      <c r="B24" s="70">
        <v>80</v>
      </c>
      <c r="C24" s="71">
        <v>1.22</v>
      </c>
      <c r="D24" s="70">
        <v>67</v>
      </c>
      <c r="E24" s="71">
        <v>1.38</v>
      </c>
      <c r="F24" s="70">
        <v>72</v>
      </c>
      <c r="G24" s="72">
        <v>1.35</v>
      </c>
    </row>
    <row r="25" spans="1:9" ht="14.5" x14ac:dyDescent="0.35">
      <c r="A25" s="69">
        <v>2008</v>
      </c>
      <c r="B25" s="70">
        <v>79.748788012340228</v>
      </c>
      <c r="C25" s="71">
        <v>1.22</v>
      </c>
      <c r="D25" s="70">
        <v>67.112299465240639</v>
      </c>
      <c r="E25" s="71">
        <v>1.37</v>
      </c>
      <c r="F25" s="70">
        <v>71.655739991630625</v>
      </c>
      <c r="G25" s="72">
        <v>1.33</v>
      </c>
    </row>
    <row r="26" spans="1:9" ht="14.5" x14ac:dyDescent="0.35">
      <c r="A26" s="69">
        <v>2009</v>
      </c>
      <c r="B26" s="70">
        <v>77.716781035558327</v>
      </c>
      <c r="C26" s="71">
        <v>1.26</v>
      </c>
      <c r="D26" s="70">
        <v>65.840220385674925</v>
      </c>
      <c r="E26" s="71">
        <v>1.41</v>
      </c>
      <c r="F26" s="70">
        <v>70.605833956619307</v>
      </c>
      <c r="G26" s="72">
        <v>1.38</v>
      </c>
    </row>
    <row r="27" spans="1:9" ht="14.5" x14ac:dyDescent="0.35">
      <c r="A27" s="69">
        <v>2010</v>
      </c>
      <c r="B27" s="70">
        <v>77.58620689655173</v>
      </c>
      <c r="C27" s="71">
        <v>1.27</v>
      </c>
      <c r="D27" s="70">
        <v>67.136150234741791</v>
      </c>
      <c r="E27" s="73">
        <v>1.4</v>
      </c>
      <c r="F27" s="74">
        <v>69.849246231155774</v>
      </c>
      <c r="G27" s="72">
        <v>1.39</v>
      </c>
    </row>
    <row r="28" spans="1:9" ht="14.5" x14ac:dyDescent="0.35">
      <c r="A28" s="69">
        <v>2011</v>
      </c>
      <c r="B28" s="74">
        <v>77.415376181992599</v>
      </c>
      <c r="C28" s="71">
        <v>1.26</v>
      </c>
      <c r="D28" s="75">
        <v>64.520202020202021</v>
      </c>
      <c r="E28" s="73">
        <v>1.4</v>
      </c>
      <c r="F28" s="74">
        <v>67.249802994483844</v>
      </c>
      <c r="G28" s="72">
        <v>1.42</v>
      </c>
    </row>
    <row r="29" spans="1:9" ht="14.5" x14ac:dyDescent="0.35">
      <c r="A29" s="69">
        <v>2012</v>
      </c>
      <c r="B29" s="74">
        <v>77.448806573627238</v>
      </c>
      <c r="C29" s="71">
        <v>1.26</v>
      </c>
      <c r="D29" s="75">
        <v>65.36007292616226</v>
      </c>
      <c r="E29" s="73">
        <v>1.4</v>
      </c>
      <c r="F29" s="74">
        <v>70.167737889951397</v>
      </c>
      <c r="G29" s="72">
        <v>1.37</v>
      </c>
    </row>
    <row r="30" spans="1:9" ht="14.5" x14ac:dyDescent="0.35">
      <c r="A30" s="69">
        <v>2013</v>
      </c>
      <c r="B30" s="74">
        <v>77.873477873477867</v>
      </c>
      <c r="C30" s="71">
        <v>1.26</v>
      </c>
      <c r="D30" s="75">
        <v>65.477832512315274</v>
      </c>
      <c r="E30" s="73">
        <v>1.4</v>
      </c>
      <c r="F30" s="74">
        <v>67.987966731551936</v>
      </c>
      <c r="G30" s="72">
        <v>1.42</v>
      </c>
    </row>
    <row r="31" spans="1:9" ht="14.5" x14ac:dyDescent="0.35">
      <c r="A31" s="76">
        <v>2014</v>
      </c>
      <c r="B31" s="77">
        <v>77.505626903217262</v>
      </c>
      <c r="C31" s="73">
        <v>1.2656323676855927</v>
      </c>
      <c r="D31" s="75">
        <v>66.691828646914502</v>
      </c>
      <c r="E31" s="73">
        <v>1.3842131862702258</v>
      </c>
      <c r="F31" s="74">
        <v>71.293969849246224</v>
      </c>
      <c r="G31" s="78">
        <v>1.3519220752971812</v>
      </c>
    </row>
    <row r="32" spans="1:9" ht="14.5" x14ac:dyDescent="0.35">
      <c r="A32" s="76">
        <v>2015</v>
      </c>
      <c r="B32" s="77">
        <v>80.539174389216512</v>
      </c>
      <c r="C32" s="79">
        <v>1.2338341479905492</v>
      </c>
      <c r="D32" s="80">
        <v>68.133971291866018</v>
      </c>
      <c r="E32" s="79">
        <v>1.3613392589689848</v>
      </c>
      <c r="F32" s="77">
        <v>69.484920365977629</v>
      </c>
      <c r="G32" s="81">
        <v>1.3834373412265444</v>
      </c>
    </row>
    <row r="33" spans="1:7" ht="14.5" x14ac:dyDescent="0.35">
      <c r="A33" s="76">
        <v>2016</v>
      </c>
      <c r="B33" s="77">
        <v>80.412224591329078</v>
      </c>
      <c r="C33" s="79">
        <v>1.2425325259211206</v>
      </c>
      <c r="D33" s="80">
        <v>68.133971291866018</v>
      </c>
      <c r="E33" s="79">
        <v>1.3613392589689848</v>
      </c>
      <c r="F33" s="77">
        <v>69.484920365977629</v>
      </c>
      <c r="G33" s="81">
        <v>1.3834373412265444</v>
      </c>
    </row>
    <row r="34" spans="1:7" ht="14.5" x14ac:dyDescent="0.35">
      <c r="A34" s="76">
        <v>2017</v>
      </c>
      <c r="B34" s="77">
        <v>77.526261281254634</v>
      </c>
      <c r="C34" s="79">
        <v>1.266758589981176</v>
      </c>
      <c r="D34" s="80">
        <v>64.038348659753481</v>
      </c>
      <c r="E34" s="79">
        <v>1.4106871805326042</v>
      </c>
      <c r="F34" s="77">
        <v>72.290995421400723</v>
      </c>
      <c r="G34" s="81">
        <v>1.3251396621735934</v>
      </c>
    </row>
    <row r="35" spans="1:7" ht="14.5" x14ac:dyDescent="0.35">
      <c r="A35" s="76">
        <v>2018</v>
      </c>
      <c r="B35" s="77">
        <v>79.923328127218525</v>
      </c>
      <c r="C35" s="79">
        <v>1.2345591367315065</v>
      </c>
      <c r="D35" s="80">
        <v>66.504854368932044</v>
      </c>
      <c r="E35" s="79">
        <v>1.3861245954692556</v>
      </c>
      <c r="F35" s="77">
        <v>71.039438502673804</v>
      </c>
      <c r="G35" s="81">
        <v>1.3629679144385027</v>
      </c>
    </row>
    <row r="36" spans="1:7" ht="14.5" x14ac:dyDescent="0.35">
      <c r="A36" s="76">
        <v>2019</v>
      </c>
      <c r="B36" s="77">
        <v>78.804634017904164</v>
      </c>
      <c r="C36" s="79">
        <v>1.2514553594350792</v>
      </c>
      <c r="D36" s="80">
        <v>66.864699118436178</v>
      </c>
      <c r="E36" s="79">
        <v>1.3827197549535328</v>
      </c>
      <c r="F36" s="77">
        <v>70.051313948064063</v>
      </c>
      <c r="G36" s="81">
        <v>1.3783542544962104</v>
      </c>
    </row>
    <row r="37" spans="1:7" ht="15" thickBot="1" x14ac:dyDescent="0.4">
      <c r="A37" s="82">
        <v>2020</v>
      </c>
      <c r="B37" s="83">
        <v>76.954585930543189</v>
      </c>
      <c r="C37" s="84">
        <v>1.2608725815778978</v>
      </c>
      <c r="D37" s="85">
        <v>68.074286977669686</v>
      </c>
      <c r="E37" s="84">
        <v>1.3530012876522002</v>
      </c>
      <c r="F37" s="83">
        <v>70.440602342442844</v>
      </c>
      <c r="G37" s="86">
        <v>1.3320257609038426</v>
      </c>
    </row>
    <row r="38" spans="1:7" ht="15" thickTop="1" x14ac:dyDescent="0.35">
      <c r="A38" s="55"/>
      <c r="B38" s="55"/>
      <c r="C38" s="55"/>
      <c r="D38" s="55"/>
      <c r="E38" s="55"/>
      <c r="F38" s="55"/>
      <c r="G38" s="55"/>
    </row>
  </sheetData>
  <mergeCells count="10">
    <mergeCell ref="A3:G3"/>
    <mergeCell ref="B4:C4"/>
    <mergeCell ref="D4:E4"/>
    <mergeCell ref="F4:G4"/>
    <mergeCell ref="B8:G8"/>
    <mergeCell ref="A16:G16"/>
    <mergeCell ref="A18:G18"/>
    <mergeCell ref="B19:C19"/>
    <mergeCell ref="D19:E19"/>
    <mergeCell ref="F19:G19"/>
  </mergeCells>
  <pageMargins left="0.70866141732283472" right="0.70866141732283472" top="0.74803149606299213" bottom="0.74803149606299213" header="0.31496062992125984" footer="0.31496062992125984"/>
  <pageSetup paperSize="9" scale="99" orientation="portrait" r:id="rId1"/>
  <headerFooter>
    <oddHeader>&amp;C&amp;"Calibri,Regular"&amp;13SRAD Report 2094 Transport Statistics Stockport 2020</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56976-C688-4ECB-AF9A-F750960636E8}">
  <sheetPr>
    <pageSetUpPr fitToPage="1"/>
  </sheetPr>
  <dimension ref="A1:E26"/>
  <sheetViews>
    <sheetView zoomScaleNormal="100" workbookViewId="0"/>
  </sheetViews>
  <sheetFormatPr defaultColWidth="9.1796875" defaultRowHeight="14.5" x14ac:dyDescent="0.35"/>
  <cols>
    <col min="1" max="1" width="10" style="87" customWidth="1"/>
    <col min="2" max="4" width="10.81640625" style="87" bestFit="1" customWidth="1"/>
    <col min="5" max="16384" width="9.1796875" style="87"/>
  </cols>
  <sheetData>
    <row r="1" spans="1:5" x14ac:dyDescent="0.35">
      <c r="A1" s="54" t="s">
        <v>74</v>
      </c>
      <c r="B1" s="55"/>
      <c r="C1" s="55"/>
      <c r="D1" s="55"/>
    </row>
    <row r="2" spans="1:5" ht="15" thickBot="1" x14ac:dyDescent="0.4">
      <c r="A2" s="55"/>
      <c r="B2" s="55"/>
      <c r="C2" s="55"/>
      <c r="D2" s="55"/>
    </row>
    <row r="3" spans="1:5" ht="31.5" customHeight="1" thickTop="1" x14ac:dyDescent="0.35">
      <c r="A3" s="269" t="s">
        <v>113</v>
      </c>
      <c r="B3" s="270"/>
      <c r="C3" s="270"/>
      <c r="D3" s="271"/>
    </row>
    <row r="4" spans="1:5" ht="15.75" customHeight="1" x14ac:dyDescent="0.35">
      <c r="A4" s="58" t="s">
        <v>54</v>
      </c>
      <c r="B4" s="88" t="s">
        <v>60</v>
      </c>
      <c r="C4" s="88" t="s">
        <v>61</v>
      </c>
      <c r="D4" s="89" t="s">
        <v>62</v>
      </c>
    </row>
    <row r="5" spans="1:5" ht="16.5" customHeight="1" x14ac:dyDescent="0.35">
      <c r="A5" s="58">
        <v>1997</v>
      </c>
      <c r="B5" s="88">
        <v>836</v>
      </c>
      <c r="C5" s="88">
        <v>535</v>
      </c>
      <c r="D5" s="89">
        <v>1049</v>
      </c>
    </row>
    <row r="6" spans="1:5" x14ac:dyDescent="0.35">
      <c r="A6" s="58">
        <v>2000</v>
      </c>
      <c r="B6" s="88">
        <v>955</v>
      </c>
      <c r="C6" s="88">
        <v>410</v>
      </c>
      <c r="D6" s="89">
        <v>1032</v>
      </c>
    </row>
    <row r="7" spans="1:5" x14ac:dyDescent="0.35">
      <c r="A7" s="58">
        <v>2003</v>
      </c>
      <c r="B7" s="88">
        <v>613</v>
      </c>
      <c r="C7" s="88">
        <v>357</v>
      </c>
      <c r="D7" s="89">
        <v>691</v>
      </c>
    </row>
    <row r="8" spans="1:5" ht="14.25" customHeight="1" x14ac:dyDescent="0.35">
      <c r="A8" s="58">
        <v>2004</v>
      </c>
      <c r="B8" s="88">
        <v>747</v>
      </c>
      <c r="C8" s="88">
        <v>356</v>
      </c>
      <c r="D8" s="89">
        <v>997</v>
      </c>
    </row>
    <row r="9" spans="1:5" ht="14.25" customHeight="1" x14ac:dyDescent="0.35">
      <c r="A9" s="58">
        <v>2005</v>
      </c>
      <c r="B9" s="88">
        <v>1030</v>
      </c>
      <c r="C9" s="88">
        <v>535</v>
      </c>
      <c r="D9" s="89">
        <v>1166</v>
      </c>
    </row>
    <row r="10" spans="1:5" ht="14.25" customHeight="1" x14ac:dyDescent="0.35">
      <c r="A10" s="58">
        <v>2006</v>
      </c>
      <c r="B10" s="88">
        <v>1107</v>
      </c>
      <c r="C10" s="88">
        <v>594</v>
      </c>
      <c r="D10" s="89">
        <v>1236</v>
      </c>
    </row>
    <row r="11" spans="1:5" ht="14.25" customHeight="1" x14ac:dyDescent="0.35">
      <c r="A11" s="58">
        <v>2007</v>
      </c>
      <c r="B11" s="88">
        <v>1210</v>
      </c>
      <c r="C11" s="88">
        <v>459</v>
      </c>
      <c r="D11" s="89">
        <v>1415</v>
      </c>
    </row>
    <row r="12" spans="1:5" ht="15" customHeight="1" x14ac:dyDescent="0.35">
      <c r="A12" s="58">
        <v>2008</v>
      </c>
      <c r="B12" s="88">
        <v>1203</v>
      </c>
      <c r="C12" s="88">
        <v>606</v>
      </c>
      <c r="D12" s="89">
        <v>1636</v>
      </c>
    </row>
    <row r="13" spans="1:5" ht="14.25" customHeight="1" x14ac:dyDescent="0.35">
      <c r="A13" s="58">
        <v>2009</v>
      </c>
      <c r="B13" s="88">
        <v>961</v>
      </c>
      <c r="C13" s="88">
        <v>461</v>
      </c>
      <c r="D13" s="89">
        <v>1140</v>
      </c>
    </row>
    <row r="14" spans="1:5" ht="13.5" customHeight="1" x14ac:dyDescent="0.35">
      <c r="A14" s="58">
        <v>2010</v>
      </c>
      <c r="B14" s="88">
        <v>1262</v>
      </c>
      <c r="C14" s="88">
        <v>541</v>
      </c>
      <c r="D14" s="89">
        <v>1578</v>
      </c>
    </row>
    <row r="15" spans="1:5" x14ac:dyDescent="0.35">
      <c r="A15" s="58">
        <v>2011</v>
      </c>
      <c r="B15" s="88">
        <v>1162</v>
      </c>
      <c r="C15" s="88">
        <v>443</v>
      </c>
      <c r="D15" s="89">
        <v>1379</v>
      </c>
    </row>
    <row r="16" spans="1:5" x14ac:dyDescent="0.35">
      <c r="A16" s="90">
        <v>2012</v>
      </c>
      <c r="B16" s="91">
        <v>1378</v>
      </c>
      <c r="C16" s="91">
        <v>722</v>
      </c>
      <c r="D16" s="92">
        <v>1703</v>
      </c>
      <c r="E16" s="93"/>
    </row>
    <row r="17" spans="1:5" x14ac:dyDescent="0.35">
      <c r="A17" s="90">
        <v>2013</v>
      </c>
      <c r="B17" s="91">
        <v>1343</v>
      </c>
      <c r="C17" s="91">
        <v>704</v>
      </c>
      <c r="D17" s="92">
        <v>1708</v>
      </c>
      <c r="E17" s="93"/>
    </row>
    <row r="18" spans="1:5" x14ac:dyDescent="0.35">
      <c r="A18" s="90">
        <v>2014</v>
      </c>
      <c r="B18" s="91">
        <v>1427</v>
      </c>
      <c r="C18" s="91">
        <v>754</v>
      </c>
      <c r="D18" s="92">
        <v>1815</v>
      </c>
      <c r="E18" s="93"/>
    </row>
    <row r="19" spans="1:5" x14ac:dyDescent="0.35">
      <c r="A19" s="90">
        <v>2015</v>
      </c>
      <c r="B19" s="91">
        <v>1284</v>
      </c>
      <c r="C19" s="91">
        <v>614</v>
      </c>
      <c r="D19" s="92">
        <v>1660</v>
      </c>
      <c r="E19" s="93"/>
    </row>
    <row r="20" spans="1:5" x14ac:dyDescent="0.35">
      <c r="A20" s="90">
        <v>2016</v>
      </c>
      <c r="B20" s="91">
        <v>1478</v>
      </c>
      <c r="C20" s="91">
        <v>635</v>
      </c>
      <c r="D20" s="92">
        <v>1929</v>
      </c>
      <c r="E20" s="93"/>
    </row>
    <row r="21" spans="1:5" x14ac:dyDescent="0.35">
      <c r="A21" s="90">
        <v>2017</v>
      </c>
      <c r="B21" s="91">
        <v>1510</v>
      </c>
      <c r="C21" s="91">
        <v>757</v>
      </c>
      <c r="D21" s="92">
        <v>1980</v>
      </c>
      <c r="E21" s="93"/>
    </row>
    <row r="22" spans="1:5" x14ac:dyDescent="0.35">
      <c r="A22" s="90">
        <v>2018</v>
      </c>
      <c r="B22" s="91">
        <v>1418</v>
      </c>
      <c r="C22" s="91">
        <v>792</v>
      </c>
      <c r="D22" s="92">
        <v>2091</v>
      </c>
      <c r="E22" s="93"/>
    </row>
    <row r="23" spans="1:5" x14ac:dyDescent="0.35">
      <c r="A23" s="90">
        <v>2019</v>
      </c>
      <c r="B23" s="91">
        <v>1672</v>
      </c>
      <c r="C23" s="91">
        <v>668</v>
      </c>
      <c r="D23" s="92">
        <v>2132</v>
      </c>
      <c r="E23" s="93"/>
    </row>
    <row r="24" spans="1:5" x14ac:dyDescent="0.35">
      <c r="A24" s="185" t="s">
        <v>114</v>
      </c>
      <c r="B24" s="94">
        <v>397</v>
      </c>
      <c r="C24" s="94">
        <v>233</v>
      </c>
      <c r="D24" s="95">
        <v>562</v>
      </c>
      <c r="E24" s="93"/>
    </row>
    <row r="25" spans="1:5" ht="16.5" customHeight="1" thickBot="1" x14ac:dyDescent="0.4">
      <c r="A25" s="96" t="s">
        <v>105</v>
      </c>
      <c r="B25" s="97">
        <f>B24/B5</f>
        <v>0.47488038277511962</v>
      </c>
      <c r="C25" s="97">
        <f t="shared" ref="C25:D25" si="0">C24/C5</f>
        <v>0.43551401869158879</v>
      </c>
      <c r="D25" s="98">
        <f t="shared" si="0"/>
        <v>0.53574833174451864</v>
      </c>
    </row>
    <row r="26" spans="1:5" ht="15" thickTop="1" x14ac:dyDescent="0.35">
      <c r="A26" s="184" t="s">
        <v>115</v>
      </c>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2094 Transport Statistics Stockport 2020</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87EB70-51FD-4DD8-B597-9431A3EDB668}">
  <sheetPr>
    <pageSetUpPr fitToPage="1"/>
  </sheetPr>
  <dimension ref="A1:D24"/>
  <sheetViews>
    <sheetView zoomScaleNormal="100" workbookViewId="0"/>
  </sheetViews>
  <sheetFormatPr defaultColWidth="9.1796875" defaultRowHeight="14.5" x14ac:dyDescent="0.35"/>
  <cols>
    <col min="1" max="1" width="27.26953125" style="87" customWidth="1"/>
    <col min="2" max="2" width="12.81640625" style="87" customWidth="1"/>
    <col min="3" max="3" width="12.26953125" style="87" customWidth="1"/>
    <col min="4" max="4" width="13.453125" style="87" customWidth="1"/>
    <col min="5" max="16384" width="9.1796875" style="87"/>
  </cols>
  <sheetData>
    <row r="1" spans="1:4" ht="18.5" x14ac:dyDescent="0.45">
      <c r="A1" s="99" t="s">
        <v>75</v>
      </c>
      <c r="B1" s="55"/>
      <c r="C1" s="55"/>
      <c r="D1" s="55"/>
    </row>
    <row r="2" spans="1:4" ht="15" thickBot="1" x14ac:dyDescent="0.4">
      <c r="A2" s="55"/>
      <c r="B2" s="55"/>
      <c r="C2" s="55"/>
      <c r="D2" s="55"/>
    </row>
    <row r="3" spans="1:4" ht="16" thickTop="1" x14ac:dyDescent="0.35">
      <c r="A3" s="272" t="s">
        <v>76</v>
      </c>
      <c r="B3" s="273"/>
      <c r="C3" s="273"/>
      <c r="D3" s="274"/>
    </row>
    <row r="4" spans="1:4" ht="15.5" x14ac:dyDescent="0.35">
      <c r="A4" s="100" t="s">
        <v>54</v>
      </c>
      <c r="B4" s="101" t="s">
        <v>60</v>
      </c>
      <c r="C4" s="101" t="s">
        <v>61</v>
      </c>
      <c r="D4" s="102" t="s">
        <v>62</v>
      </c>
    </row>
    <row r="5" spans="1:4" ht="15.5" x14ac:dyDescent="0.35">
      <c r="A5" s="100">
        <v>2003</v>
      </c>
      <c r="B5" s="103">
        <v>1996</v>
      </c>
      <c r="C5" s="103">
        <v>1507</v>
      </c>
      <c r="D5" s="104">
        <v>1657</v>
      </c>
    </row>
    <row r="6" spans="1:4" ht="15.5" x14ac:dyDescent="0.35">
      <c r="A6" s="100">
        <v>2004</v>
      </c>
      <c r="B6" s="103">
        <v>1771</v>
      </c>
      <c r="C6" s="103">
        <v>1343</v>
      </c>
      <c r="D6" s="104">
        <v>1392</v>
      </c>
    </row>
    <row r="7" spans="1:4" ht="15.5" x14ac:dyDescent="0.35">
      <c r="A7" s="100">
        <v>2005</v>
      </c>
      <c r="B7" s="103">
        <v>2140</v>
      </c>
      <c r="C7" s="103">
        <v>1782</v>
      </c>
      <c r="D7" s="104">
        <v>1264</v>
      </c>
    </row>
    <row r="8" spans="1:4" ht="15.5" x14ac:dyDescent="0.35">
      <c r="A8" s="100">
        <v>2006</v>
      </c>
      <c r="B8" s="103">
        <v>2196</v>
      </c>
      <c r="C8" s="103">
        <v>1589</v>
      </c>
      <c r="D8" s="104">
        <v>1389</v>
      </c>
    </row>
    <row r="9" spans="1:4" ht="15.5" x14ac:dyDescent="0.35">
      <c r="A9" s="100">
        <v>2007</v>
      </c>
      <c r="B9" s="103">
        <v>2258</v>
      </c>
      <c r="C9" s="103">
        <v>1314</v>
      </c>
      <c r="D9" s="104">
        <v>1590</v>
      </c>
    </row>
    <row r="10" spans="1:4" ht="15.5" x14ac:dyDescent="0.35">
      <c r="A10" s="100">
        <v>2008</v>
      </c>
      <c r="B10" s="103">
        <v>2575</v>
      </c>
      <c r="C10" s="103">
        <v>1489</v>
      </c>
      <c r="D10" s="104">
        <v>1484</v>
      </c>
    </row>
    <row r="11" spans="1:4" ht="15.5" x14ac:dyDescent="0.35">
      <c r="A11" s="100">
        <v>2009</v>
      </c>
      <c r="B11" s="103">
        <v>2601</v>
      </c>
      <c r="C11" s="103">
        <v>1673</v>
      </c>
      <c r="D11" s="104">
        <v>1387</v>
      </c>
    </row>
    <row r="12" spans="1:4" ht="15.5" x14ac:dyDescent="0.35">
      <c r="A12" s="100">
        <v>2010</v>
      </c>
      <c r="B12" s="103">
        <v>2500.7601572564904</v>
      </c>
      <c r="C12" s="103">
        <v>1491.5738797832205</v>
      </c>
      <c r="D12" s="104">
        <v>1493.2239772667403</v>
      </c>
    </row>
    <row r="13" spans="1:4" ht="15.5" x14ac:dyDescent="0.35">
      <c r="A13" s="105">
        <v>2011</v>
      </c>
      <c r="B13" s="103">
        <v>2365.3569348000001</v>
      </c>
      <c r="C13" s="103">
        <v>1264.5229359999998</v>
      </c>
      <c r="D13" s="104">
        <v>1290.6417907999999</v>
      </c>
    </row>
    <row r="14" spans="1:4" ht="15.5" x14ac:dyDescent="0.35">
      <c r="A14" s="105">
        <v>2012</v>
      </c>
      <c r="B14" s="106">
        <v>2414.7723387000001</v>
      </c>
      <c r="C14" s="106">
        <v>1506.250706</v>
      </c>
      <c r="D14" s="107">
        <v>1529.9440184</v>
      </c>
    </row>
    <row r="15" spans="1:4" ht="15.5" x14ac:dyDescent="0.35">
      <c r="A15" s="105">
        <v>2013</v>
      </c>
      <c r="B15" s="106">
        <v>2470</v>
      </c>
      <c r="C15" s="106">
        <v>1618</v>
      </c>
      <c r="D15" s="107">
        <v>1569</v>
      </c>
    </row>
    <row r="16" spans="1:4" ht="15.5" x14ac:dyDescent="0.35">
      <c r="A16" s="105">
        <v>2014</v>
      </c>
      <c r="B16" s="106">
        <v>2299</v>
      </c>
      <c r="C16" s="106">
        <v>1534</v>
      </c>
      <c r="D16" s="107">
        <v>1315</v>
      </c>
    </row>
    <row r="17" spans="1:4" ht="15.5" x14ac:dyDescent="0.35">
      <c r="A17" s="105">
        <v>2015</v>
      </c>
      <c r="B17" s="106">
        <v>2225</v>
      </c>
      <c r="C17" s="106">
        <v>1647</v>
      </c>
      <c r="D17" s="107">
        <v>1634</v>
      </c>
    </row>
    <row r="18" spans="1:4" ht="15.5" x14ac:dyDescent="0.35">
      <c r="A18" s="105">
        <v>2016</v>
      </c>
      <c r="B18" s="106">
        <v>2417</v>
      </c>
      <c r="C18" s="106">
        <v>1591</v>
      </c>
      <c r="D18" s="107">
        <v>1781</v>
      </c>
    </row>
    <row r="19" spans="1:4" ht="15.5" x14ac:dyDescent="0.35">
      <c r="A19" s="105">
        <v>2017</v>
      </c>
      <c r="B19" s="106">
        <v>2419</v>
      </c>
      <c r="C19" s="106">
        <v>1579</v>
      </c>
      <c r="D19" s="107">
        <v>1643</v>
      </c>
    </row>
    <row r="20" spans="1:4" ht="15.5" x14ac:dyDescent="0.35">
      <c r="A20" s="105">
        <v>2018</v>
      </c>
      <c r="B20" s="106">
        <v>2578</v>
      </c>
      <c r="C20" s="106">
        <v>1454</v>
      </c>
      <c r="D20" s="107">
        <v>1417</v>
      </c>
    </row>
    <row r="21" spans="1:4" ht="15.5" x14ac:dyDescent="0.35">
      <c r="A21" s="105">
        <v>2019</v>
      </c>
      <c r="B21" s="106">
        <v>2393</v>
      </c>
      <c r="C21" s="106">
        <v>1478</v>
      </c>
      <c r="D21" s="107">
        <v>1365</v>
      </c>
    </row>
    <row r="22" spans="1:4" ht="15.5" x14ac:dyDescent="0.35">
      <c r="A22" s="108" t="s">
        <v>117</v>
      </c>
      <c r="B22" s="109">
        <v>1413</v>
      </c>
      <c r="C22" s="109">
        <v>1332</v>
      </c>
      <c r="D22" s="110">
        <v>1145</v>
      </c>
    </row>
    <row r="23" spans="1:4" ht="16" thickBot="1" x14ac:dyDescent="0.4">
      <c r="A23" s="111" t="s">
        <v>116</v>
      </c>
      <c r="B23" s="112">
        <f>B22/B5</f>
        <v>0.70791583166332661</v>
      </c>
      <c r="C23" s="112">
        <f t="shared" ref="C23:D23" si="0">C22/C5</f>
        <v>0.88387524883875246</v>
      </c>
      <c r="D23" s="113">
        <f t="shared" si="0"/>
        <v>0.6910078455039228</v>
      </c>
    </row>
    <row r="24" spans="1:4" ht="15" thickTop="1" x14ac:dyDescent="0.35">
      <c r="A24" s="184" t="s">
        <v>115</v>
      </c>
    </row>
  </sheetData>
  <mergeCells count="1">
    <mergeCell ref="A3:D3"/>
  </mergeCells>
  <pageMargins left="0.70866141732283472" right="0.70866141732283472" top="0.74803149606299213" bottom="0.74803149606299213" header="0.31496062992125984" footer="0.31496062992125984"/>
  <pageSetup paperSize="9" orientation="portrait" r:id="rId1"/>
  <headerFooter>
    <oddHeader>&amp;C&amp;"Calibri,Regular"&amp;13SRAD Report 2094 Transport Statistics Stockport 2020</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11</vt:i4>
      </vt:variant>
    </vt:vector>
  </HeadingPairs>
  <TitlesOfParts>
    <vt:vector size="21" baseType="lpstr">
      <vt:lpstr>Key Centre Notes </vt:lpstr>
      <vt:lpstr>Cordon Map</vt:lpstr>
      <vt:lpstr>Table 9 Key Centre Surveys AM</vt:lpstr>
      <vt:lpstr>Table 10 Key Centre Surveys  OP</vt:lpstr>
      <vt:lpstr>Table 11 Key Centre Surveys PM</vt:lpstr>
      <vt:lpstr>Tab 12  KC Traffic Trend</vt:lpstr>
      <vt:lpstr>Tabs 13 14 KC Car Occupancy</vt:lpstr>
      <vt:lpstr>Table 15 Rail to KC</vt:lpstr>
      <vt:lpstr>Table 16 Walk to KC</vt:lpstr>
      <vt:lpstr>Table 17 KC Car&amp;Non-carTrips </vt:lpstr>
      <vt:lpstr>'Tab 12  KC Traffic Trend'!_Toc243370761</vt:lpstr>
      <vt:lpstr>'Cordon Map'!Print_Area</vt:lpstr>
      <vt:lpstr>'Key Centre Notes '!Print_Area</vt:lpstr>
      <vt:lpstr>'Tab 12  KC Traffic Trend'!Print_Area</vt:lpstr>
      <vt:lpstr>'Table 10 Key Centre Surveys  OP'!Print_Area</vt:lpstr>
      <vt:lpstr>'Table 11 Key Centre Surveys PM'!Print_Area</vt:lpstr>
      <vt:lpstr>'Table 15 Rail to KC'!Print_Area</vt:lpstr>
      <vt:lpstr>'Table 16 Walk to KC'!Print_Area</vt:lpstr>
      <vt:lpstr>'Table 17 KC Car&amp;Non-carTrips '!Print_Area</vt:lpstr>
      <vt:lpstr>'Table 9 Key Centre Surveys AM'!Print_Area</vt:lpstr>
      <vt:lpstr>'Tabs 13 14 KC Car Occupancy'!Print_Area</vt:lpstr>
    </vt:vector>
  </TitlesOfParts>
  <Company>Transport for Greater Manchester</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Jeremy Morewood</dc:creator>
  <cp:lastModifiedBy>Jeremy Morewood</cp:lastModifiedBy>
  <dcterms:created xsi:type="dcterms:W3CDTF">2020-07-13T17:26:57Z</dcterms:created>
  <dcterms:modified xsi:type="dcterms:W3CDTF">2023-01-31T16:05:10Z</dcterms:modified>
</cp:coreProperties>
</file>