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G:\IS\HFAS\Projects\0123-00 District Reports\DistRep2020\Manchester\Report\"/>
    </mc:Choice>
  </mc:AlternateContent>
  <xr:revisionPtr revIDLastSave="0" documentId="13_ncr:1_{5A6AA3B0-588D-4DFA-9E50-94D4539C915E}" xr6:coauthVersionLast="47" xr6:coauthVersionMax="47" xr10:uidLastSave="{00000000-0000-0000-0000-000000000000}"/>
  <bookViews>
    <workbookView xWindow="-110" yWindow="-110" windowWidth="19420" windowHeight="10420" xr2:uid="{9FD0EB9D-A8A0-4FC9-B139-8DB1007057EF}"/>
  </bookViews>
  <sheets>
    <sheet name="Key Centre Notes" sheetId="14" r:id="rId1"/>
    <sheet name="Cordon Map" sheetId="2" r:id="rId2"/>
    <sheet name="NOMA Cordon Map" sheetId="3" r:id="rId3"/>
    <sheet name="Tab 15 Key Centre Surveys AM" sheetId="4" r:id="rId4"/>
    <sheet name="Tab 16 Key Centre Surveys OP" sheetId="5" r:id="rId5"/>
    <sheet name="Tab 17  KC Traffic Trend" sheetId="6" r:id="rId6"/>
    <sheet name="Tabs 18 &amp; 19 KC Car Occupancy" sheetId="7" r:id="rId7"/>
    <sheet name="Table 20 Rail KC" sheetId="8" r:id="rId8"/>
    <sheet name="Table 21 Metro KC" sheetId="9" r:id="rId9"/>
    <sheet name="Tabs 22 Walk to KC" sheetId="10" r:id="rId10"/>
    <sheet name="Table 23 KC Car&amp;Non-carTrips " sheetId="11" r:id="rId11"/>
    <sheet name="Tabs 24-26 NOMA Traffic" sheetId="12" r:id="rId12"/>
    <sheet name="Tabs 27 &amp; 28 WalkCycle NOMA" sheetId="13" r:id="rId13"/>
  </sheets>
  <externalReferences>
    <externalReference r:id="rId14"/>
    <externalReference r:id="rId15"/>
    <externalReference r:id="rId16"/>
    <externalReference r:id="rId17"/>
    <externalReference r:id="rId18"/>
    <externalReference r:id="rId19"/>
  </externalReferences>
  <definedNames>
    <definedName name="_Toc174354940" localSheetId="0">'Key Centre Notes'!#REF!</definedName>
    <definedName name="_Toc243370737" localSheetId="5">'Tab 17  KC Traffic Trend'!#REF!</definedName>
    <definedName name="_Toc243370739" localSheetId="10">'Table 23 KC Car&amp;Non-carTrips '!#REF!</definedName>
    <definedName name="a">'[1]Lookup tables'!$A$3:$B$156</definedName>
    <definedName name="armList">[2]Data!BD1:BD5</definedName>
    <definedName name="b">'[1]Lookup tables'!$C$3:$D$15</definedName>
    <definedName name="CORRIDOR_NAME">'[3]Lookup tables'!$C$3:$D$15</definedName>
    <definedName name="corridor_names" localSheetId="0">'[4]Lookup tables'!$C$3:$D$19</definedName>
    <definedName name="corridor_names" localSheetId="11">'[5]Lookup tables'!$C$3:$D$15</definedName>
    <definedName name="corridor_names" localSheetId="12">'[5]Lookup tables'!$C$3:$D$15</definedName>
    <definedName name="corridor_names">'[4]Lookup tables'!$C$3:$D$19</definedName>
    <definedName name="d">'[1]Lookup tables'!$P$3:$Q$8</definedName>
    <definedName name="day_names" localSheetId="0">'[4]Lookup tables'!$M$3:$N$9</definedName>
    <definedName name="day_names" localSheetId="11">'[5]Lookup tables'!$M$3:$N$9</definedName>
    <definedName name="day_names" localSheetId="12">'[5]Lookup tables'!$M$3:$N$9</definedName>
    <definedName name="day_names">'[4]Lookup tables'!$M$3:$N$9</definedName>
    <definedName name="direction_names" localSheetId="0">'[4]Lookup tables'!$P$3:$Q$8</definedName>
    <definedName name="direction_names" localSheetId="11">'[5]Lookup tables'!$P$3:$Q$8</definedName>
    <definedName name="direction_names" localSheetId="12">'[5]Lookup tables'!$P$3:$Q$8</definedName>
    <definedName name="direction_names">'[4]Lookup tables'!$P$3:$Q$8</definedName>
    <definedName name="dynRngCtrlDropDownList">OFFSET([6]Offsets!$N$5,0,0,COUNTIF([6]Offsets!$N$5:$N$24,"*"),1)</definedName>
    <definedName name="e">'[1]Lookup tables'!$M$3:$N$9</definedName>
    <definedName name="endTimeList">[2]Data!$W$81:$W$224</definedName>
    <definedName name="f">'[1]Lookup tables'!$P$13:$Q$19</definedName>
    <definedName name="groupList">OFFSET([2]Maps!$F$2,0,0,COUNTA([2]Maps!$F:$F),1)</definedName>
    <definedName name="OLE_LINK15" localSheetId="0">'Key Centre Notes'!$A$2</definedName>
    <definedName name="Period" localSheetId="0">#REF!</definedName>
    <definedName name="Period" localSheetId="11">#REF!</definedName>
    <definedName name="Period" localSheetId="12">#REF!</definedName>
    <definedName name="Period">#REF!</definedName>
    <definedName name="_xlnm.Print_Area" localSheetId="1">'Cordon Map'!$A$1:$O$35</definedName>
    <definedName name="_xlnm.Print_Area" localSheetId="0">'Key Centre Notes'!$A$1:$O$77</definedName>
    <definedName name="_xlnm.Print_Area" localSheetId="2">'NOMA Cordon Map'!$A$1:$R$42</definedName>
    <definedName name="_xlnm.Print_Area" localSheetId="3">'Tab 15 Key Centre Surveys AM'!$A$1:$P$95</definedName>
    <definedName name="_xlnm.Print_Area" localSheetId="4">'Tab 16 Key Centre Surveys OP'!$A$1:$P$95</definedName>
    <definedName name="_xlnm.Print_Area" localSheetId="5">'Tab 17  KC Traffic Trend'!$A$1:$T$101</definedName>
    <definedName name="_xlnm.Print_Area" localSheetId="7">'Table 20 Rail KC'!$A$1:$I$55</definedName>
    <definedName name="_xlnm.Print_Area" localSheetId="8">'Table 21 Metro KC'!$A$1:$G$48</definedName>
    <definedName name="_xlnm.Print_Area" localSheetId="10">'Table 23 KC Car&amp;Non-carTrips '!$A$1:$U$50</definedName>
    <definedName name="_xlnm.Print_Area" localSheetId="6">'Tabs 18 &amp; 19 KC Car Occupancy'!$A$1:$P$89</definedName>
    <definedName name="_xlnm.Print_Area" localSheetId="9">'Tabs 22 Walk to KC'!$A$1:$F$50</definedName>
    <definedName name="_xlnm.Print_Area" localSheetId="11">'Tabs 24-26 NOMA Traffic'!$A$1:$L$81</definedName>
    <definedName name="_xlnm.Print_Area" localSheetId="12">'Tabs 27 &amp; 28 WalkCycle NOMA'!$A$1:$H$66</definedName>
    <definedName name="siteList">[2]Data!$A$2:$A$9</definedName>
    <definedName name="station_names" localSheetId="0">'[4]Lookup tables'!$A$3:$B$242</definedName>
    <definedName name="station_names" localSheetId="11">'[5]Lookup tables'!$A$3:$B$156</definedName>
    <definedName name="station_names" localSheetId="12">'[5]Lookup tables'!$A$3:$B$156</definedName>
    <definedName name="station_names">'[4]Lookup tables'!$A$3:$B$242</definedName>
    <definedName name="timeList">[2]Data!$V$81:$V$224</definedName>
    <definedName name="weather_names" localSheetId="0">'[4]Lookup tables'!$P$13:$Q$19</definedName>
    <definedName name="weather_names" localSheetId="11">'[5]Lookup tables'!$P$13:$Q$19</definedName>
    <definedName name="weather_names" localSheetId="12">'[5]Lookup tables'!$P$13:$Q$19</definedName>
    <definedName name="weather_names">'[4]Lookup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 i="12" l="1"/>
  <c r="D25" i="12"/>
  <c r="G25" i="12"/>
  <c r="H25" i="12"/>
  <c r="H39" i="12"/>
  <c r="D40" i="12" s="1"/>
  <c r="H38" i="12"/>
  <c r="H37" i="12"/>
  <c r="H36" i="12"/>
  <c r="H35" i="12"/>
  <c r="G9" i="12"/>
  <c r="F9" i="12"/>
  <c r="E9" i="12"/>
  <c r="D9" i="12"/>
  <c r="C9" i="12"/>
  <c r="H24" i="12"/>
  <c r="C25" i="12" s="1"/>
  <c r="H23" i="12"/>
  <c r="H7" i="12"/>
  <c r="F25" i="12" l="1"/>
  <c r="E25" i="12"/>
  <c r="G40" i="12"/>
  <c r="H40" i="12"/>
  <c r="F40" i="12"/>
  <c r="E40" i="12"/>
  <c r="H9" i="12"/>
  <c r="G10" i="12" s="1"/>
  <c r="D10" i="12" l="1"/>
  <c r="E10" i="12"/>
  <c r="C10" i="12"/>
  <c r="F10" i="12"/>
  <c r="H10" i="12"/>
  <c r="O3" i="5" l="1"/>
  <c r="T3" i="5"/>
  <c r="U3" i="5"/>
  <c r="O4" i="5"/>
  <c r="T4" i="5"/>
  <c r="U4" i="5"/>
  <c r="O5" i="5"/>
  <c r="T5" i="5"/>
  <c r="U5" i="5"/>
  <c r="O6" i="5"/>
  <c r="T6" i="5"/>
  <c r="U6" i="5"/>
  <c r="O7" i="5"/>
  <c r="T7" i="5"/>
  <c r="U7" i="5"/>
  <c r="O8" i="5"/>
  <c r="T8" i="5"/>
  <c r="U8" i="5"/>
  <c r="O9" i="5"/>
  <c r="T9" i="5"/>
  <c r="U9" i="5"/>
  <c r="O10" i="5"/>
  <c r="T10" i="5"/>
  <c r="U10" i="5"/>
  <c r="O11" i="5"/>
  <c r="T11" i="5"/>
  <c r="U11" i="5"/>
  <c r="O12" i="5"/>
  <c r="T12" i="5"/>
  <c r="U12" i="5"/>
  <c r="O13" i="5"/>
  <c r="T13" i="5"/>
  <c r="U13" i="5"/>
  <c r="O14" i="5"/>
  <c r="T14" i="5"/>
  <c r="U14" i="5"/>
  <c r="P76" i="4" l="1"/>
  <c r="O64" i="5"/>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H22" i="12" l="1"/>
  <c r="H21" i="12"/>
  <c r="H20" i="12"/>
  <c r="H8" i="12"/>
  <c r="H6" i="12"/>
  <c r="H5" i="12"/>
  <c r="I44" i="11"/>
  <c r="H44" i="11"/>
  <c r="G44" i="11"/>
  <c r="F44" i="11"/>
  <c r="E44" i="11"/>
  <c r="D44" i="11"/>
  <c r="C44" i="11"/>
  <c r="I23" i="11"/>
  <c r="H23" i="11"/>
  <c r="G23" i="11"/>
  <c r="F23" i="11"/>
  <c r="E23" i="11"/>
  <c r="D23" i="11"/>
  <c r="C23" i="11"/>
  <c r="C20" i="10"/>
  <c r="B20" i="10"/>
  <c r="C23" i="9"/>
  <c r="B23" i="9"/>
  <c r="J40" i="6"/>
  <c r="J21" i="6"/>
  <c r="N71" i="5"/>
  <c r="M71" i="5"/>
  <c r="L71" i="5"/>
  <c r="K71" i="5"/>
  <c r="J71" i="5"/>
  <c r="I71" i="5"/>
  <c r="G71" i="5"/>
  <c r="F71" i="5"/>
  <c r="E71" i="5"/>
  <c r="D71" i="5"/>
  <c r="C71" i="5"/>
  <c r="U70" i="5"/>
  <c r="T70" i="5"/>
  <c r="O70" i="5"/>
  <c r="U69" i="5"/>
  <c r="T69" i="5"/>
  <c r="O69" i="5"/>
  <c r="U68" i="5"/>
  <c r="T68" i="5"/>
  <c r="O68" i="5"/>
  <c r="U67" i="5"/>
  <c r="T67" i="5"/>
  <c r="O67" i="5"/>
  <c r="U66" i="5"/>
  <c r="T66" i="5"/>
  <c r="O66" i="5"/>
  <c r="U65" i="5"/>
  <c r="T65" i="5"/>
  <c r="O65" i="5"/>
  <c r="U63" i="5"/>
  <c r="T63" i="5"/>
  <c r="O63" i="5"/>
  <c r="U62" i="5"/>
  <c r="T62" i="5"/>
  <c r="O62" i="5"/>
  <c r="U61" i="5"/>
  <c r="T61" i="5"/>
  <c r="O61" i="5"/>
  <c r="U60" i="5"/>
  <c r="T60" i="5"/>
  <c r="O60" i="5"/>
  <c r="U59" i="5"/>
  <c r="T59" i="5"/>
  <c r="O59" i="5"/>
  <c r="U58" i="5"/>
  <c r="T58" i="5"/>
  <c r="O58" i="5"/>
  <c r="U57" i="5"/>
  <c r="T57" i="5"/>
  <c r="O57" i="5"/>
  <c r="U56" i="5"/>
  <c r="T56" i="5"/>
  <c r="O56" i="5"/>
  <c r="U55" i="5"/>
  <c r="T55" i="5"/>
  <c r="O55" i="5"/>
  <c r="U54" i="5"/>
  <c r="T54" i="5"/>
  <c r="O54" i="5"/>
  <c r="U53" i="5"/>
  <c r="T53" i="5"/>
  <c r="O53" i="5"/>
  <c r="U52" i="5"/>
  <c r="T52" i="5"/>
  <c r="O52" i="5"/>
  <c r="U51" i="5"/>
  <c r="T51" i="5"/>
  <c r="O51" i="5"/>
  <c r="U50" i="5"/>
  <c r="T50" i="5"/>
  <c r="O50" i="5"/>
  <c r="U49" i="5"/>
  <c r="T49" i="5"/>
  <c r="O49" i="5"/>
  <c r="U48" i="5"/>
  <c r="T48" i="5"/>
  <c r="O48" i="5"/>
  <c r="U47" i="5"/>
  <c r="T47" i="5"/>
  <c r="O47" i="5"/>
  <c r="U46" i="5"/>
  <c r="T46" i="5"/>
  <c r="O46" i="5"/>
  <c r="U45" i="5"/>
  <c r="T45" i="5"/>
  <c r="O45" i="5"/>
  <c r="U44" i="5"/>
  <c r="T44" i="5"/>
  <c r="O44" i="5"/>
  <c r="U43" i="5"/>
  <c r="T43" i="5"/>
  <c r="O43" i="5"/>
  <c r="U42" i="5"/>
  <c r="T42" i="5"/>
  <c r="O42" i="5"/>
  <c r="U41" i="5"/>
  <c r="T41" i="5"/>
  <c r="O41" i="5"/>
  <c r="U40" i="5"/>
  <c r="T40" i="5"/>
  <c r="O40" i="5"/>
  <c r="U39" i="5"/>
  <c r="T39" i="5"/>
  <c r="O39" i="5"/>
  <c r="U38" i="5"/>
  <c r="T38" i="5"/>
  <c r="U37" i="5"/>
  <c r="T37" i="5"/>
  <c r="O37" i="5"/>
  <c r="U36" i="5"/>
  <c r="T36" i="5"/>
  <c r="O36" i="5"/>
  <c r="U35" i="5"/>
  <c r="T35" i="5"/>
  <c r="O35" i="5"/>
  <c r="U34" i="5"/>
  <c r="T34" i="5"/>
  <c r="O34" i="5"/>
  <c r="U33" i="5"/>
  <c r="T33" i="5"/>
  <c r="O33" i="5"/>
  <c r="U32" i="5"/>
  <c r="T32" i="5"/>
  <c r="O32" i="5"/>
  <c r="U31" i="5"/>
  <c r="T31" i="5"/>
  <c r="O31" i="5"/>
  <c r="U30" i="5"/>
  <c r="T30" i="5"/>
  <c r="O30" i="5"/>
  <c r="U29" i="5"/>
  <c r="T29" i="5"/>
  <c r="O29" i="5"/>
  <c r="U28" i="5"/>
  <c r="T28" i="5"/>
  <c r="O28" i="5"/>
  <c r="U27" i="5"/>
  <c r="T27" i="5"/>
  <c r="O27" i="5"/>
  <c r="U26" i="5"/>
  <c r="T26" i="5"/>
  <c r="O26" i="5"/>
  <c r="U25" i="5"/>
  <c r="T25" i="5"/>
  <c r="O25" i="5"/>
  <c r="U24" i="5"/>
  <c r="T24" i="5"/>
  <c r="O24" i="5"/>
  <c r="U23" i="5"/>
  <c r="T23" i="5"/>
  <c r="O23" i="5"/>
  <c r="U22" i="5"/>
  <c r="T22" i="5"/>
  <c r="O22" i="5"/>
  <c r="U21" i="5"/>
  <c r="T21" i="5"/>
  <c r="O21" i="5"/>
  <c r="U20" i="5"/>
  <c r="T20" i="5"/>
  <c r="O20" i="5"/>
  <c r="U19" i="5"/>
  <c r="T19" i="5"/>
  <c r="O19" i="5"/>
  <c r="U18" i="5"/>
  <c r="T18" i="5"/>
  <c r="O18" i="5"/>
  <c r="U17" i="5"/>
  <c r="T17" i="5"/>
  <c r="O17" i="5"/>
  <c r="U16" i="5"/>
  <c r="T16" i="5"/>
  <c r="O16" i="5"/>
  <c r="U15" i="5"/>
  <c r="T15" i="5"/>
  <c r="O15" i="5"/>
  <c r="S71" i="4"/>
  <c r="N71" i="4"/>
  <c r="M71" i="4"/>
  <c r="L71" i="4"/>
  <c r="J71" i="4"/>
  <c r="I71" i="4"/>
  <c r="G71" i="4"/>
  <c r="F71" i="4"/>
  <c r="E71" i="4"/>
  <c r="D71" i="4"/>
  <c r="C71" i="4"/>
  <c r="U70" i="4"/>
  <c r="T70" i="4"/>
  <c r="U69" i="4"/>
  <c r="T69" i="4"/>
  <c r="U68" i="4"/>
  <c r="T68" i="4"/>
  <c r="U67" i="4"/>
  <c r="T67" i="4"/>
  <c r="U66" i="4"/>
  <c r="T66" i="4"/>
  <c r="U65" i="4"/>
  <c r="T65" i="4"/>
  <c r="U63" i="4"/>
  <c r="T63" i="4"/>
  <c r="U62" i="4"/>
  <c r="T62" i="4"/>
  <c r="U61" i="4"/>
  <c r="T61" i="4"/>
  <c r="U60" i="4"/>
  <c r="T60" i="4"/>
  <c r="U59" i="4"/>
  <c r="T59" i="4"/>
  <c r="U58" i="4"/>
  <c r="T58" i="4"/>
  <c r="U57" i="4"/>
  <c r="T57" i="4"/>
  <c r="U56" i="4"/>
  <c r="T56" i="4"/>
  <c r="U55" i="4"/>
  <c r="T55" i="4"/>
  <c r="U54" i="4"/>
  <c r="T54" i="4"/>
  <c r="U53" i="4"/>
  <c r="T53" i="4"/>
  <c r="U52" i="4"/>
  <c r="T52" i="4"/>
  <c r="U51" i="4"/>
  <c r="T51" i="4"/>
  <c r="U50" i="4"/>
  <c r="T50" i="4"/>
  <c r="U49" i="4"/>
  <c r="T49" i="4"/>
  <c r="U48" i="4"/>
  <c r="T48" i="4"/>
  <c r="U47" i="4"/>
  <c r="T47" i="4"/>
  <c r="K71" i="4"/>
  <c r="U46" i="4"/>
  <c r="T46" i="4"/>
  <c r="U45" i="4"/>
  <c r="T45" i="4"/>
  <c r="U44" i="4"/>
  <c r="T44" i="4"/>
  <c r="U43" i="4"/>
  <c r="T43" i="4"/>
  <c r="U42" i="4"/>
  <c r="T42" i="4"/>
  <c r="U41" i="4"/>
  <c r="T41" i="4"/>
  <c r="U40" i="4"/>
  <c r="T40" i="4"/>
  <c r="U39" i="4"/>
  <c r="T39" i="4"/>
  <c r="U38" i="4"/>
  <c r="T38" i="4"/>
  <c r="U37" i="4"/>
  <c r="T37" i="4"/>
  <c r="U36" i="4"/>
  <c r="T36" i="4"/>
  <c r="U35" i="4"/>
  <c r="T35" i="4"/>
  <c r="U34" i="4"/>
  <c r="T34" i="4"/>
  <c r="U33" i="4"/>
  <c r="T33" i="4"/>
  <c r="U32" i="4"/>
  <c r="T32" i="4"/>
  <c r="U31" i="4"/>
  <c r="T31" i="4"/>
  <c r="U30" i="4"/>
  <c r="T30" i="4"/>
  <c r="U29" i="4"/>
  <c r="T29" i="4"/>
  <c r="U28" i="4"/>
  <c r="T28" i="4"/>
  <c r="U27" i="4"/>
  <c r="T27" i="4"/>
  <c r="U26" i="4"/>
  <c r="T26" i="4"/>
  <c r="U25" i="4"/>
  <c r="T25" i="4"/>
  <c r="U24" i="4"/>
  <c r="T24" i="4"/>
  <c r="U23" i="4"/>
  <c r="T23" i="4"/>
  <c r="U22" i="4"/>
  <c r="T22" i="4"/>
  <c r="U21" i="4"/>
  <c r="T21" i="4"/>
  <c r="U20" i="4"/>
  <c r="T20" i="4"/>
  <c r="U19" i="4"/>
  <c r="T19" i="4"/>
  <c r="U18" i="4"/>
  <c r="T18" i="4"/>
  <c r="U17" i="4"/>
  <c r="T17" i="4"/>
  <c r="U16" i="4"/>
  <c r="T16" i="4"/>
  <c r="U15" i="4"/>
  <c r="T15" i="4"/>
  <c r="U14" i="4"/>
  <c r="T14" i="4"/>
  <c r="U13" i="4"/>
  <c r="T13" i="4"/>
  <c r="U12" i="4"/>
  <c r="T12" i="4"/>
  <c r="U11" i="4"/>
  <c r="T11" i="4"/>
  <c r="U10" i="4"/>
  <c r="T10" i="4"/>
  <c r="U9" i="4"/>
  <c r="T9" i="4"/>
  <c r="U8" i="4"/>
  <c r="T8" i="4"/>
  <c r="U7" i="4"/>
  <c r="T7" i="4"/>
  <c r="U6" i="4"/>
  <c r="T6" i="4"/>
  <c r="U5" i="4"/>
  <c r="T5" i="4"/>
  <c r="U4" i="4"/>
  <c r="T4" i="4"/>
  <c r="U3" i="4"/>
  <c r="T3" i="4"/>
  <c r="O3" i="4"/>
  <c r="U71" i="4" l="1"/>
  <c r="O71" i="4"/>
  <c r="O71" i="5"/>
  <c r="U71" i="5"/>
</calcChain>
</file>

<file path=xl/sharedStrings.xml><?xml version="1.0" encoding="utf-8"?>
<sst xmlns="http://schemas.openxmlformats.org/spreadsheetml/2006/main" count="1153" uniqueCount="286">
  <si>
    <t>Key Centre Monitoring</t>
  </si>
  <si>
    <t xml:space="preserve">Traffic and rail counts were first conducted on a cordon around Manchester in 1997. After that, Manchester was surveyed in 1999, 2002, 2005, 2006 and then every year from 2009 onwards to monitor progress towards key objectives in the Greater Manchester Local Transport Plan (GMLTP) and its successor GMLTP2. Pedestrian surveys were added to the programme in 2002. </t>
  </si>
  <si>
    <t>Prior to the 2009 report, CPS (Continuous Passenger Sampling) data had been used to estimate bus trips. However this data was not designed to give an accurate picture of bus passengers at a local level and since 2009, counts of bus passengers crossing the cordon have been conducted.</t>
  </si>
  <si>
    <t>The 'Cordon Map' worksheet shows the location of survey sites and the key centre boundary.</t>
  </si>
  <si>
    <t>COVID 19 PANDEMIC</t>
  </si>
  <si>
    <t>Site No</t>
  </si>
  <si>
    <t>Location</t>
  </si>
  <si>
    <t>Cars</t>
  </si>
  <si>
    <t>LGVs</t>
  </si>
  <si>
    <t>OGVs</t>
  </si>
  <si>
    <t>Buses</t>
  </si>
  <si>
    <t>Motor Cycles</t>
  </si>
  <si>
    <t>Car Occupancy</t>
  </si>
  <si>
    <t>Car Trips</t>
  </si>
  <si>
    <t>Pedal Cycles</t>
  </si>
  <si>
    <t>Bus Trips</t>
  </si>
  <si>
    <t>Walk</t>
  </si>
  <si>
    <t>Rail</t>
  </si>
  <si>
    <t>Metrolink</t>
  </si>
  <si>
    <t>All Trips (excl m/c &amp; goods)</t>
  </si>
  <si>
    <t>A56 Gt Ducie St</t>
  </si>
  <si>
    <t>A6042 Corporation St</t>
  </si>
  <si>
    <t>C Dantzig St</t>
  </si>
  <si>
    <t/>
  </si>
  <si>
    <t>A664 Shudehill</t>
  </si>
  <si>
    <t>U Tib St</t>
  </si>
  <si>
    <t>U Oldham St</t>
  </si>
  <si>
    <t>U Spear St</t>
  </si>
  <si>
    <t>U Little Lever St</t>
  </si>
  <si>
    <t>A62 Newton St</t>
  </si>
  <si>
    <t>U Dean St</t>
  </si>
  <si>
    <t>U Ducie St ( One Way )</t>
  </si>
  <si>
    <t>C Store St</t>
  </si>
  <si>
    <t>U Chapeltown St</t>
  </si>
  <si>
    <t>U Baird St</t>
  </si>
  <si>
    <t>U Travis St</t>
  </si>
  <si>
    <t>B6469 Fairfield St</t>
  </si>
  <si>
    <t>A6 London Rd</t>
  </si>
  <si>
    <t>U Sackville St</t>
  </si>
  <si>
    <t>A34 Oxford St</t>
  </si>
  <si>
    <t>C Cambridge St</t>
  </si>
  <si>
    <t>A5103 Medlock St</t>
  </si>
  <si>
    <t>U Garwood St</t>
  </si>
  <si>
    <t>U Melbourne St</t>
  </si>
  <si>
    <t>A56 Chester Rd</t>
  </si>
  <si>
    <t>A6 Chapel St</t>
  </si>
  <si>
    <t>A6041 Blackfriars Rd</t>
  </si>
  <si>
    <t>Salford Central Station</t>
  </si>
  <si>
    <t>Deansgate Station</t>
  </si>
  <si>
    <t>Oxford Rd Station</t>
  </si>
  <si>
    <t>Piccadilly Station</t>
  </si>
  <si>
    <t>Victoria Station</t>
  </si>
  <si>
    <t>A62 Lever St</t>
  </si>
  <si>
    <t>Port St</t>
  </si>
  <si>
    <t>Laystall St</t>
  </si>
  <si>
    <t>Newcastle St</t>
  </si>
  <si>
    <t>U Blantyre St</t>
  </si>
  <si>
    <t>New Elm St Cycle Path</t>
  </si>
  <si>
    <t>Bloom St</t>
  </si>
  <si>
    <t>U Men Arena</t>
  </si>
  <si>
    <t>-</t>
  </si>
  <si>
    <t>New Bridge St</t>
  </si>
  <si>
    <t>A6143 Water St</t>
  </si>
  <si>
    <t>A34 New Quay St</t>
  </si>
  <si>
    <t>Higher Oswald Street</t>
  </si>
  <si>
    <t>Egerton St Bridge Towpath</t>
  </si>
  <si>
    <t>U Gore St</t>
  </si>
  <si>
    <t>A6042 Trinity Way</t>
  </si>
  <si>
    <t>Chorlton Street Bus Station</t>
  </si>
  <si>
    <t>U Hulme Street</t>
  </si>
  <si>
    <t>Entrance To Aldi Car Park</t>
  </si>
  <si>
    <t>Blantyre Street</t>
  </si>
  <si>
    <t>Great Ancoats Street Towpath</t>
  </si>
  <si>
    <t>Wilmott Street</t>
  </si>
  <si>
    <t>Millbank Street</t>
  </si>
  <si>
    <t>Riga Street</t>
  </si>
  <si>
    <t>Great Ancoats Street Towpath 2</t>
  </si>
  <si>
    <t>U Lomax Street</t>
  </si>
  <si>
    <t>U New Bailey Street Car Park</t>
  </si>
  <si>
    <t>Crown St</t>
  </si>
  <si>
    <t>Queen St</t>
  </si>
  <si>
    <t>U Mirabel Street</t>
  </si>
  <si>
    <t>A34 Brook Street</t>
  </si>
  <si>
    <t>Altrincham ML</t>
  </si>
  <si>
    <t>Bury ML</t>
  </si>
  <si>
    <t>Eccles ML</t>
  </si>
  <si>
    <t>East Didsbury ML</t>
  </si>
  <si>
    <t>Rochdale ML</t>
  </si>
  <si>
    <t>Ashton ML</t>
  </si>
  <si>
    <t>Total</t>
  </si>
  <si>
    <t xml:space="preserve">Average Car Occupancy = </t>
  </si>
  <si>
    <t>Notes:</t>
  </si>
  <si>
    <t>C Dantzic St</t>
  </si>
  <si>
    <t>Trend in Vehicles Crossing Manchester Key Centre Cordon</t>
  </si>
  <si>
    <t>Time Period</t>
  </si>
  <si>
    <t>Year</t>
  </si>
  <si>
    <t>LGV</t>
  </si>
  <si>
    <t>OGV</t>
  </si>
  <si>
    <t>M/C</t>
  </si>
  <si>
    <t>P/C</t>
  </si>
  <si>
    <t>All</t>
  </si>
  <si>
    <t>07:30-09:30</t>
  </si>
  <si>
    <t>10:00-12:00</t>
  </si>
  <si>
    <t>Site</t>
  </si>
  <si>
    <t>% Driver Only</t>
  </si>
  <si>
    <t>Ave Occupancy</t>
  </si>
  <si>
    <t>85301 A56 Great Ducie St</t>
  </si>
  <si>
    <t>85302 A6042 Corporation St</t>
  </si>
  <si>
    <t>85304 A664 Shudehill</t>
  </si>
  <si>
    <t>85309 A62 Newton St</t>
  </si>
  <si>
    <t>85317 A6 London Rd</t>
  </si>
  <si>
    <t>85318 Sackville St</t>
  </si>
  <si>
    <t>85319 A34 Oxford Rd</t>
  </si>
  <si>
    <t>85320 Cambridge St</t>
  </si>
  <si>
    <t>85321 A5103 Medlock St</t>
  </si>
  <si>
    <t>85324 A56 Chester Rd</t>
  </si>
  <si>
    <t>85327 A6 Chapel St</t>
  </si>
  <si>
    <t>85328 A6041 Blackfriars Rd</t>
  </si>
  <si>
    <t>85344 U M.E.N. Arena</t>
  </si>
  <si>
    <t>85349 B6183 New Bridge St</t>
  </si>
  <si>
    <t>85351 A34 Quay St</t>
  </si>
  <si>
    <t>85355 A34 Brook St</t>
  </si>
  <si>
    <t>All Sites</t>
  </si>
  <si>
    <t xml:space="preserve">Table 19 Trend in Manchester Key Centre Car Occupancy Rates </t>
  </si>
  <si>
    <t>Rail Passengers</t>
  </si>
  <si>
    <t>2015*</t>
  </si>
  <si>
    <t>2017**</t>
  </si>
  <si>
    <t>2019**</t>
  </si>
  <si>
    <t>2020***</t>
  </si>
  <si>
    <t>NB: From 2015 non- inbound pedestrians entering Victoria Station via the car park have been excluded from the count. Figures prior to 2015 have been adjusted for consistency.</t>
  </si>
  <si>
    <t>* Due to major refurbishments at the Deansgate-Castlefield Metrolink stop during the 2015 survey, access to Deansgate Station via the footbridge or associated stairway was unavailable, as was any step-free access between the two locations.</t>
  </si>
  <si>
    <t>Metrolink Passengers</t>
  </si>
  <si>
    <t>** Manchester Key Centre Cordon rail passenger surveys were cancelled in 2017 and 2019 - data was obtained from passenger boarding/alighting video surveys undertaken for the TfGM Rail Team in March of those years.</t>
  </si>
  <si>
    <t>2017</t>
  </si>
  <si>
    <t>2018</t>
  </si>
  <si>
    <t>2019</t>
  </si>
  <si>
    <t>Index</t>
  </si>
  <si>
    <t>Pedestrians</t>
  </si>
  <si>
    <t xml:space="preserve">Table 22 Trend in Pedestrians Entering Manchester Key Centre </t>
  </si>
  <si>
    <t xml:space="preserve"> Table 23     Car and Non-Car Trips into Manchester Key Centre</t>
  </si>
  <si>
    <t>Car</t>
  </si>
  <si>
    <t>Bus</t>
  </si>
  <si>
    <t>Metro</t>
  </si>
  <si>
    <t>Cycle</t>
  </si>
  <si>
    <t>% Car</t>
  </si>
  <si>
    <t>% Non-Car</t>
  </si>
  <si>
    <t>Road Traffic - NOMA Development</t>
  </si>
  <si>
    <t>m/c</t>
  </si>
  <si>
    <t>p/c</t>
  </si>
  <si>
    <t>All Motors</t>
  </si>
  <si>
    <t>U Beswick Row</t>
  </si>
  <si>
    <t>Total 2020</t>
  </si>
  <si>
    <t>% Composition</t>
  </si>
  <si>
    <t>Total 2019</t>
  </si>
  <si>
    <t>Total 2018</t>
  </si>
  <si>
    <t>Total 2017</t>
  </si>
  <si>
    <t>Total 2016</t>
  </si>
  <si>
    <t>Total 2015</t>
  </si>
  <si>
    <t>Survey Postponement/Emergency Diversions</t>
  </si>
  <si>
    <t>The surveys were originally planned for Tuesday 3rd March 2020 but were postponed until Tuesday 17th March due to emergency road closures/diversions around an unsafe building (skyscraper) at Angel Gardens Development following Storm Dennis (from 16-Feb-20 to 04-Mar-20)</t>
  </si>
  <si>
    <t>Emergency road closures/diversions around the Angel Gardens Development were (1) Rochdale Road - between Thompson Street &amp; Miller Street), (2) Miller Street - between Rochdale Road &amp; Riga Street) and (3) Angel Street - between Dantzic Street &amp; Rochdale Road)</t>
  </si>
  <si>
    <t>Covid-19 Pandemic</t>
  </si>
  <si>
    <t>Pedestrian and Cycles Entering and Leaving NOMA Development</t>
  </si>
  <si>
    <t>Site No.</t>
  </si>
  <si>
    <t>16:00-18:00</t>
  </si>
  <si>
    <t>Pedestrian</t>
  </si>
  <si>
    <t>Pedal Cycle</t>
  </si>
  <si>
    <t>U NOMA Main Entrance</t>
  </si>
  <si>
    <t>U Dantzic Street</t>
  </si>
  <si>
    <t>U Munster Street</t>
  </si>
  <si>
    <t>U Oswald Street</t>
  </si>
  <si>
    <t>Angel Square Footpaths</t>
  </si>
  <si>
    <t>Angel Gardens Building Footpath (at Miller St)</t>
  </si>
  <si>
    <t>Angel Gardens Building Footpath (at Angel St)</t>
  </si>
  <si>
    <t>Angel Gardens Building Main Entrance</t>
  </si>
  <si>
    <t xml:space="preserve"> Total - NOMA Site 2020</t>
  </si>
  <si>
    <t xml:space="preserve"> Total - NOMA Site 2019</t>
  </si>
  <si>
    <t xml:space="preserve"> Total - NOMA Site 2018</t>
  </si>
  <si>
    <t xml:space="preserve"> Total - NOMA Site 2017</t>
  </si>
  <si>
    <t xml:space="preserve"> Total - NOMA Site 2016</t>
  </si>
  <si>
    <t xml:space="preserve"> Total - NOMA Site 2015</t>
  </si>
  <si>
    <t>NOMA Building Main and rear Entrance 2020</t>
  </si>
  <si>
    <t>NOMA Building Main and rear Entrance 2019</t>
  </si>
  <si>
    <t>NOMA Building Main and rear Entrance 2018</t>
  </si>
  <si>
    <t>NOMA Building Main and rear Entrance 2017</t>
  </si>
  <si>
    <t>NOMA Building Main Entrance 2016</t>
  </si>
  <si>
    <t>The Co-operative Building 2020</t>
  </si>
  <si>
    <t>The Co-operative Building 2019</t>
  </si>
  <si>
    <t>The Co-operative Building 2018</t>
  </si>
  <si>
    <t>The Co-operative Building 2017</t>
  </si>
  <si>
    <t>The Co-operative Building 2016</t>
  </si>
  <si>
    <t>Note: Cycles enter the Noma Building (Site 85383) via the rear entrance (Link count at Site 85375)</t>
  </si>
  <si>
    <t>NOMA Building Main Entrance - 2020</t>
  </si>
  <si>
    <t>NOMA Building Main Entrance - 2019</t>
  </si>
  <si>
    <t>NOMA Building Main Entrance - 2018</t>
  </si>
  <si>
    <t>NOMA Building Main Entrance - 2017</t>
  </si>
  <si>
    <t>NOMA Building Main Entrance - 2016</t>
  </si>
  <si>
    <t>2020*</t>
  </si>
  <si>
    <r>
      <t>2012</t>
    </r>
    <r>
      <rPr>
        <vertAlign val="superscript"/>
        <sz val="11"/>
        <rFont val="Calibri"/>
        <family val="2"/>
        <scheme val="minor"/>
      </rPr>
      <t>1</t>
    </r>
  </si>
  <si>
    <r>
      <t>2013</t>
    </r>
    <r>
      <rPr>
        <vertAlign val="superscript"/>
        <sz val="11"/>
        <rFont val="Calibri"/>
        <family val="2"/>
        <scheme val="minor"/>
      </rPr>
      <t>2</t>
    </r>
  </si>
  <si>
    <r>
      <t>2014</t>
    </r>
    <r>
      <rPr>
        <vertAlign val="superscript"/>
        <sz val="11"/>
        <rFont val="Calibri"/>
        <family val="2"/>
        <scheme val="minor"/>
      </rPr>
      <t>3</t>
    </r>
  </si>
  <si>
    <r>
      <t>2015</t>
    </r>
    <r>
      <rPr>
        <vertAlign val="superscript"/>
        <sz val="11"/>
        <rFont val="Calibri"/>
        <family val="2"/>
        <scheme val="minor"/>
      </rPr>
      <t>4</t>
    </r>
  </si>
  <si>
    <r>
      <t>2016</t>
    </r>
    <r>
      <rPr>
        <vertAlign val="superscript"/>
        <sz val="11"/>
        <rFont val="Calibri"/>
        <family val="2"/>
        <scheme val="minor"/>
      </rPr>
      <t>5</t>
    </r>
  </si>
  <si>
    <r>
      <rPr>
        <b/>
        <vertAlign val="superscript"/>
        <sz val="9"/>
        <rFont val="Calibri"/>
        <family val="2"/>
        <scheme val="minor"/>
      </rPr>
      <t>6</t>
    </r>
    <r>
      <rPr>
        <b/>
        <sz val="9"/>
        <rFont val="Calibri"/>
        <family val="2"/>
        <scheme val="minor"/>
      </rPr>
      <t>METROLINK SURVEYS 2020 - NOTES</t>
    </r>
  </si>
  <si>
    <r>
      <rPr>
        <b/>
        <vertAlign val="superscript"/>
        <sz val="8"/>
        <rFont val="Calibri"/>
        <family val="2"/>
        <scheme val="minor"/>
      </rPr>
      <t>1</t>
    </r>
    <r>
      <rPr>
        <b/>
        <sz val="8"/>
        <rFont val="Calibri"/>
        <family val="2"/>
        <scheme val="minor"/>
      </rPr>
      <t xml:space="preserve">2012 data includes the South Manchester line from St Werburgh's Road (opened July 2011) </t>
    </r>
  </si>
  <si>
    <r>
      <rPr>
        <b/>
        <vertAlign val="superscript"/>
        <sz val="8"/>
        <rFont val="Calibri"/>
        <family val="2"/>
        <scheme val="minor"/>
      </rPr>
      <t>2</t>
    </r>
    <r>
      <rPr>
        <b/>
        <sz val="8"/>
        <rFont val="Calibri"/>
        <family val="2"/>
        <scheme val="minor"/>
      </rPr>
      <t xml:space="preserve"> 2013 data includes Oldham/Rochdale line from the temporary station at Mumps (opened June 2012). Rochdale Rail to  Derker Stations not open during the Metrolink survey (so no data) but they were when some traffic surveys were undertaken. Also includes the East Manchester line from Droylsden (opened February 2013).</t>
    </r>
  </si>
  <si>
    <r>
      <rPr>
        <b/>
        <vertAlign val="superscript"/>
        <sz val="8"/>
        <rFont val="Calibri"/>
        <family val="2"/>
        <scheme val="minor"/>
      </rPr>
      <t>3</t>
    </r>
    <r>
      <rPr>
        <b/>
        <sz val="8"/>
        <rFont val="Calibri"/>
        <family val="2"/>
        <scheme val="minor"/>
      </rPr>
      <t xml:space="preserve"> 2014 data includes the Oldham/Rochdale line from Rochdale Rail station (opened February 2013) , the South Manchester line from East Didsbury (opened May 2013) and the East Manchester line from Ashton-Under-Lyne (opened October 2013.)</t>
    </r>
  </si>
  <si>
    <r>
      <rPr>
        <b/>
        <vertAlign val="superscript"/>
        <sz val="8"/>
        <rFont val="Calibri"/>
        <family val="2"/>
        <scheme val="minor"/>
      </rPr>
      <t>4</t>
    </r>
    <r>
      <rPr>
        <b/>
        <sz val="8"/>
        <rFont val="Calibri"/>
        <family val="2"/>
        <scheme val="minor"/>
      </rPr>
      <t>2015 data includes the Oldham/Rochdale line as far as Rochdale Town Centre  which opened at the end of March 2014.</t>
    </r>
  </si>
  <si>
    <r>
      <rPr>
        <b/>
        <vertAlign val="superscript"/>
        <sz val="8"/>
        <rFont val="Calibri"/>
        <family val="2"/>
        <scheme val="minor"/>
      </rPr>
      <t>5</t>
    </r>
    <r>
      <rPr>
        <b/>
        <sz val="8"/>
        <rFont val="Calibri"/>
        <family val="2"/>
        <scheme val="minor"/>
      </rPr>
      <t>2016 data onwards includes the Airport line  which opened in November 2014.</t>
    </r>
  </si>
  <si>
    <r>
      <rPr>
        <b/>
        <sz val="9"/>
        <rFont val="Calibri"/>
        <family val="2"/>
        <scheme val="minor"/>
      </rPr>
      <t>AIRPORT CORRIDOR</t>
    </r>
    <r>
      <rPr>
        <sz val="9"/>
        <rFont val="Calibri"/>
        <family val="2"/>
        <scheme val="minor"/>
      </rPr>
      <t xml:space="preserve"> - Due to a Covid-19 related lockdown being in place on the date of the scheduled surveys, the Airport corridor was not surveyed this year. This table uses the latest available data (from May 2019) in it's place.</t>
    </r>
  </si>
  <si>
    <r>
      <rPr>
        <b/>
        <sz val="9"/>
        <rFont val="Calibri"/>
        <family val="2"/>
        <scheme val="minor"/>
      </rPr>
      <t>ROCHDALE CORRIDOR</t>
    </r>
    <r>
      <rPr>
        <sz val="9"/>
        <rFont val="Calibri"/>
        <family val="2"/>
        <scheme val="minor"/>
      </rPr>
      <t xml:space="preserve"> - Due to a transmission fault, data between 0600 - 0910 at Hollinwood was lost and this period was resurveyed on 16.01.20. A similar transmission fault led to the loss of data between 1300-2000 at Shaw &amp; Crompton with this period being resurveyed on 30.01.2020. On this latter date, a road traffic collision blocked Drake Street in Rochdale between approx.1615 and 1635 leading to delays to some journeys.</t>
    </r>
  </si>
  <si>
    <t>The key centre surveys for Manchester were conducted during March 2021 and were thus affected by measures enacted to combat the Covid-19 pandemic. A national (UK) stay at home order was in place at the time of the surveys. Homeworking was advised where possible. Schools and other educational establishments were open with instruction online except for practical courses. Public transport was restricted locally to essential journeys only. Entertainment and hospitality venues were closed. Non-essential retail outlets were closed. Mass events were banned. In terms of social contact, national restrictions of household/support bubble applied both indoors and out.  While it's impossible to gauge the exact effect, it's likely that the surveys, compared to the 2017-2020 period, were thus affected;</t>
  </si>
  <si>
    <t xml:space="preserve"> *NB - Early Covid-19 measures affected rail patronage numbers at Piccadilly and Oxford Road in the surveys conducted in March 2020.</t>
  </si>
  <si>
    <t>Table 15 Key Centre Cordon Survey Summary by Site in March 2021 (07:30-09:30) AM Peak</t>
  </si>
  <si>
    <t>U Subway to Greengate</t>
  </si>
  <si>
    <t>NOT SURVEYED IN 2021 - ROAD CLOSED</t>
  </si>
  <si>
    <t>This table summarises all the AM peak cordon surveys conducted in Manchester City centre in March 2021</t>
  </si>
  <si>
    <t>ALL COUNTS IN 2021 AFFECTED BY COVID-19 PANDEMIC (SEE 'KEY CENTRE NOTES')</t>
  </si>
  <si>
    <t>Table 16 Key Centre Cordon Survey Summary by Site in March 2021 (10:00-12:00) Off-Peak</t>
  </si>
  <si>
    <t>2021/1997</t>
  </si>
  <si>
    <t>Table 17 Manchester Key Centre Cordon Counts 1997, 1999, 2002, 2005 &amp; 2009-2021</t>
  </si>
  <si>
    <t>Table 18 Manchester Key Centre Car Occupancy Rates March 2021</t>
  </si>
  <si>
    <t>All car occupancy surveys conducted in 2021 will be based on generally lower traffic flows than previously due to the effects of the pandemic.</t>
  </si>
  <si>
    <t>2021***</t>
  </si>
  <si>
    <t xml:space="preserve">Table 20 Rail Passengers Entering Manchester Key Centre 1997, 1999, 2002, 2005, 2006 &amp; 2009 - 2021
</t>
  </si>
  <si>
    <t xml:space="preserve">Table 21 Metrolink Passengers Entering Manchester Key Centre 1997, 1999, 2002, 2005, 2006 &amp; 2009-2021
</t>
  </si>
  <si>
    <r>
      <t>2020</t>
    </r>
    <r>
      <rPr>
        <vertAlign val="superscript"/>
        <sz val="11"/>
        <rFont val="Calibri"/>
        <family val="2"/>
        <scheme val="minor"/>
      </rPr>
      <t>6</t>
    </r>
  </si>
  <si>
    <r>
      <t>2021</t>
    </r>
    <r>
      <rPr>
        <b/>
        <vertAlign val="superscript"/>
        <sz val="11"/>
        <rFont val="Calibri"/>
        <family val="2"/>
        <scheme val="minor"/>
      </rPr>
      <t>7</t>
    </r>
  </si>
  <si>
    <t>2021/2002</t>
  </si>
  <si>
    <t>2021 data affected by Covid-19 pandemic (see 'Key Centre Notes')</t>
  </si>
  <si>
    <t>2021*</t>
  </si>
  <si>
    <t>*Rail surveys in 2020 and 2021 were affected by the Covid-19 pandemic (see 'Key Centre Notes')</t>
  </si>
  <si>
    <t xml:space="preserve">Table 24 Road Traffic Entering NOMA Development in 2021 (07:30-09:30) </t>
  </si>
  <si>
    <t>U RCP (ex-Total) Car Park</t>
  </si>
  <si>
    <t>U Dantzic St</t>
  </si>
  <si>
    <t>U Angel Gardens Building Access Road</t>
  </si>
  <si>
    <t>Total 2021</t>
  </si>
  <si>
    <t xml:space="preserve">Table 25 Road Traffic Entering  NOMA Development in 2021 (10:00-12:00) </t>
  </si>
  <si>
    <t xml:space="preserve">Table 26 Road Traffic Entering NOMA Development in 2021 (16:00 -18:00) </t>
  </si>
  <si>
    <t>2021 NOMA SURVEYS - NOTES</t>
  </si>
  <si>
    <t>COVID-19 Pandemic</t>
  </si>
  <si>
    <t xml:space="preserve">All NOMA sites were affected by measures resulting from the Covid-19 pandemic.(see 'Key Centre Notes'.) The surveys were postponed from Tues Mar 2nd 2021 until the 16th. It is thought that the 2021 NOMA surveys were affected as follows; </t>
  </si>
  <si>
    <t>• Link counts - much lower flows than in all years previous to 2021* (but higher than in 2020) (in all time periods)</t>
  </si>
  <si>
    <t>• Pedestrian counts - much lower flows than in all years previous to 2021* (including lower than in 2020) (in all time periods)</t>
  </si>
  <si>
    <t>• Pedal cycle counts - much lower flows than in all years previous to 2021* (including lower than in 2020) (in all time periods)</t>
  </si>
  <si>
    <t>Other Notes</t>
  </si>
  <si>
    <t>Pedal Cycles are included in both Road Traffic and in Tables 28 and 29 Walk and Cycle NOMA</t>
  </si>
  <si>
    <t>2020 NOMA SURVEYS - NOTES</t>
  </si>
  <si>
    <t>Table 27 Pedestrians and Pedal Cyclists Entering NOMA Development in 2021</t>
  </si>
  <si>
    <t xml:space="preserve"> Total - NOMA Site 2021</t>
  </si>
  <si>
    <t>NOT SURVEYED IN 2021 - SITE UNDER DEVELOPMENT</t>
  </si>
  <si>
    <t>NOMA Building Main and rear Entrance 2021</t>
  </si>
  <si>
    <t>The Co-operative Building 2021</t>
  </si>
  <si>
    <t>No Counts in 2021 -Building Closed for Refurbishment</t>
  </si>
  <si>
    <t>Table 28 Pedestrians and Pedal Cyclists Leaving NOMA Development in 2021</t>
  </si>
  <si>
    <t>Angel Gardens Building Access Road</t>
  </si>
  <si>
    <t>NOMA Building Main Entrance - 2021</t>
  </si>
  <si>
    <t>All sites in both 2020 and 2021 affected by Covid-19 pandemic resulting in lower pedestrian and pedal cycle flows. (see 'Key Centre Notes')</t>
  </si>
  <si>
    <r>
      <t xml:space="preserve">Tables providing details of road traffic and modal share trends are presented in this report. </t>
    </r>
    <r>
      <rPr>
        <b/>
        <sz val="11"/>
        <rFont val="Calibri"/>
        <family val="2"/>
      </rPr>
      <t xml:space="preserve">These are the results of the annual Key Centre Cordon Surveys which were conducted in </t>
    </r>
    <r>
      <rPr>
        <b/>
        <u/>
        <sz val="11"/>
        <rFont val="Calibri"/>
        <family val="2"/>
      </rPr>
      <t>March 2021</t>
    </r>
    <r>
      <rPr>
        <b/>
        <sz val="11"/>
        <rFont val="Calibri"/>
        <family val="2"/>
      </rPr>
      <t>.</t>
    </r>
  </si>
  <si>
    <r>
      <rPr>
        <b/>
        <sz val="11"/>
        <rFont val="Calibri"/>
        <family val="2"/>
      </rPr>
      <t>Link Counts</t>
    </r>
    <r>
      <rPr>
        <sz val="11"/>
        <rFont val="Calibri"/>
        <family val="2"/>
      </rPr>
      <t xml:space="preserve"> - much lower flows than 2017-2020 in all time periods.</t>
    </r>
  </si>
  <si>
    <r>
      <rPr>
        <b/>
        <sz val="11"/>
        <rFont val="Calibri"/>
        <family val="2"/>
      </rPr>
      <t>Car Occupancy Surveys</t>
    </r>
    <r>
      <rPr>
        <sz val="11"/>
        <rFont val="Calibri"/>
        <family val="2"/>
      </rPr>
      <t xml:space="preserve"> - much lower car flows than 2017-2020 in all time periods.</t>
    </r>
  </si>
  <si>
    <r>
      <rPr>
        <b/>
        <sz val="11"/>
        <rFont val="Calibri"/>
        <family val="2"/>
      </rPr>
      <t>Pedestrian Counts</t>
    </r>
    <r>
      <rPr>
        <sz val="11"/>
        <rFont val="Calibri"/>
        <family val="2"/>
      </rPr>
      <t xml:space="preserve"> - much lower flows than 2017-2020 in all time periods.</t>
    </r>
  </si>
  <si>
    <r>
      <rPr>
        <b/>
        <sz val="11"/>
        <rFont val="Calibri"/>
        <family val="2"/>
      </rPr>
      <t>Pedal Cycle Counts</t>
    </r>
    <r>
      <rPr>
        <sz val="11"/>
        <rFont val="Calibri"/>
        <family val="2"/>
      </rPr>
      <t xml:space="preserve"> - much lower flows than 2017-2020 in all time periods.</t>
    </r>
  </si>
  <si>
    <r>
      <rPr>
        <b/>
        <sz val="11"/>
        <rFont val="Calibri"/>
        <family val="2"/>
      </rPr>
      <t>Rail Patronage Counts</t>
    </r>
    <r>
      <rPr>
        <sz val="11"/>
        <rFont val="Calibri"/>
        <family val="2"/>
      </rPr>
      <t xml:space="preserve"> - much lower patronage than 2017-2020 (and lower than 2020</t>
    </r>
    <r>
      <rPr>
        <b/>
        <sz val="11"/>
        <rFont val="Calibri"/>
        <family val="2"/>
      </rPr>
      <t>*</t>
    </r>
    <r>
      <rPr>
        <sz val="11"/>
        <rFont val="Calibri"/>
        <family val="2"/>
      </rPr>
      <t>) in all time periods.</t>
    </r>
  </si>
  <si>
    <r>
      <rPr>
        <b/>
        <sz val="11"/>
        <rFont val="Calibri"/>
        <family val="2"/>
      </rPr>
      <t>Metrolink Patronage Counts</t>
    </r>
    <r>
      <rPr>
        <sz val="11"/>
        <rFont val="Calibri"/>
        <family val="2"/>
      </rPr>
      <t xml:space="preserve"> - much lower patronage than 2017-2020 (and lower than 2020) in all time periods.</t>
    </r>
  </si>
  <si>
    <r>
      <rPr>
        <b/>
        <sz val="11"/>
        <rFont val="Calibri"/>
        <family val="2"/>
      </rPr>
      <t>Bus Occupancy Surveys</t>
    </r>
    <r>
      <rPr>
        <sz val="11"/>
        <rFont val="Calibri"/>
        <family val="2"/>
      </rPr>
      <t xml:space="preserve"> - much fewer occupants than 2017-2020 in all time periods.</t>
    </r>
  </si>
  <si>
    <r>
      <t xml:space="preserve">OTHER NOTES - </t>
    </r>
    <r>
      <rPr>
        <sz val="11"/>
        <rFont val="Calibri"/>
        <family val="2"/>
        <scheme val="minor"/>
      </rPr>
      <t xml:space="preserve">Users should note that surveys may have been affected by a number of other factors; </t>
    </r>
  </si>
  <si>
    <r>
      <rPr>
        <b/>
        <sz val="11"/>
        <rFont val="Calibri"/>
        <family val="2"/>
      </rPr>
      <t>Bus Occupancy Surveys</t>
    </r>
    <r>
      <rPr>
        <sz val="11"/>
        <rFont val="Calibri"/>
        <family val="2"/>
      </rPr>
      <t xml:space="preserve"> - Industrial action by 'Go North West' drivers (28.02.21 - 17.05.21) led to reduced bus timetables. Tinted glass on the replacement buses made accurate counting of bus occupants difficult. Access issues in the Hanover Street/Corporation Street area led to a number of services being rerouted, but the design of the surveys and filtering of results largely mitigated for this, save for </t>
    </r>
    <r>
      <rPr>
        <b/>
        <sz val="11"/>
        <rFont val="Calibri"/>
        <family val="2"/>
      </rPr>
      <t>Site 85306 (Oldham Street)</t>
    </r>
    <r>
      <rPr>
        <sz val="11"/>
        <rFont val="Calibri"/>
        <family val="2"/>
      </rPr>
      <t xml:space="preserve"> which was thought to have been undercounted due to unforeseen route changes/early route terminations.</t>
    </r>
  </si>
  <si>
    <r>
      <rPr>
        <b/>
        <sz val="11"/>
        <rFont val="Calibri"/>
        <family val="2"/>
      </rPr>
      <t>Metrolink Patronage Surveys</t>
    </r>
    <r>
      <rPr>
        <sz val="11"/>
        <rFont val="Calibri"/>
        <family val="2"/>
      </rPr>
      <t xml:space="preserve"> - Patronage figures for Metrolink were affected by a number of factors in both 2021 and also the preceding year, 2020. No surveys were undertaken in 2021 due to the Covid-19 pandemic and thus </t>
    </r>
    <r>
      <rPr>
        <b/>
        <sz val="11"/>
        <rFont val="Calibri"/>
        <family val="2"/>
      </rPr>
      <t>2021 figures in this report are estimated</t>
    </r>
    <r>
      <rPr>
        <sz val="11"/>
        <rFont val="Calibri"/>
        <family val="2"/>
      </rPr>
      <t>. For more details, see the notes beneath Table 21.</t>
    </r>
  </si>
  <si>
    <r>
      <rPr>
        <b/>
        <sz val="11"/>
        <rFont val="Calibri"/>
        <family val="2"/>
        <scheme val="minor"/>
      </rPr>
      <t>Car Occupancy Surveys</t>
    </r>
    <r>
      <rPr>
        <sz val="11"/>
        <rFont val="Calibri"/>
        <family val="2"/>
        <scheme val="minor"/>
      </rPr>
      <t xml:space="preserve"> - Where car occupancy surveys have not been undertaken, the sites have been allotted the average value (highlighted).</t>
    </r>
  </si>
  <si>
    <r>
      <rPr>
        <b/>
        <sz val="8"/>
        <rFont val="Calibri"/>
        <family val="2"/>
      </rPr>
      <t>1) Sites 85302 (A6042 Corporation St) &amp; 85304 (A664 Shudehill)</t>
    </r>
    <r>
      <rPr>
        <sz val="8"/>
        <rFont val="Calibri"/>
        <family val="2"/>
      </rPr>
      <t>: Flows reduced at 85302 as it was made access only to Hanover Street and Car Parks due to Withy Grove/Corporation Street being made one-way north-east bound between Dantzic Street and Hanover Street (towards Victoria Station) from 03-Jul-20 for a maximum period of 18 months. Site 85304 saw relatively increased flows as it became the alternative route for traffic.</t>
    </r>
  </si>
  <si>
    <r>
      <rPr>
        <b/>
        <sz val="8"/>
        <rFont val="Calibri"/>
        <family val="2"/>
      </rPr>
      <t>2) Sites 85319 (A34 Oxford Rd) &amp; Site 85385 (A34 Brook St):</t>
    </r>
    <r>
      <rPr>
        <sz val="8"/>
        <rFont val="Calibri"/>
        <family val="2"/>
      </rPr>
      <t xml:space="preserve"> Site 85319  &amp; Site 85385 - flows possibly affected by long term roadworks for the Circle Square development.</t>
    </r>
  </si>
  <si>
    <r>
      <rPr>
        <b/>
        <sz val="8"/>
        <rFont val="Calibri"/>
        <family val="2"/>
      </rPr>
      <t>3) Site 85320 (C Cambridge St)</t>
    </r>
    <r>
      <rPr>
        <sz val="8"/>
        <rFont val="Calibri"/>
        <family val="2"/>
      </rPr>
      <t xml:space="preserve"> - flows reduced as Cambridge Street closed between Cavendish Street &amp; Mancunian Way Roundabout due to development works for MMU Student Accommodation (i.e. road closed from 03-Mar-21 to Summer 2022)</t>
    </r>
  </si>
  <si>
    <r>
      <rPr>
        <b/>
        <sz val="8"/>
        <rFont val="Calibri"/>
        <family val="2"/>
      </rPr>
      <t>4) Sites 85324 (A56 Chester Rd) &amp; 85351 (A34 New Quay St)</t>
    </r>
    <r>
      <rPr>
        <sz val="8"/>
        <rFont val="Calibri"/>
        <family val="2"/>
      </rPr>
      <t xml:space="preserve"> - flows likely to be affected by development related roadworks.</t>
    </r>
  </si>
  <si>
    <r>
      <rPr>
        <b/>
        <sz val="8"/>
        <rFont val="Calibri"/>
        <family val="2"/>
      </rPr>
      <t>5) Site 85328 (A6041 Blackfriars Road)</t>
    </r>
    <r>
      <rPr>
        <sz val="8"/>
        <rFont val="Calibri"/>
        <family val="2"/>
      </rPr>
      <t xml:space="preserve"> - flows reduced - no direct route to Deansgate due to Blackfriars Street being permanently made one-way north-west bound between Parsonage and Chapel Street from 12-Jun-20</t>
    </r>
  </si>
  <si>
    <r>
      <rPr>
        <b/>
        <sz val="8"/>
        <rFont val="Calibri"/>
        <family val="2"/>
      </rPr>
      <t>6) Site 85351 (A34 New Quay Street)</t>
    </r>
    <r>
      <rPr>
        <sz val="8"/>
        <rFont val="Calibri"/>
        <family val="2"/>
      </rPr>
      <t xml:space="preserve"> - flows probably affected in all time periods by long-term development works for The Factory (i.e. Water Street closed between Quay Street and Liverpool Road (from 24-Aug-18 for up to 5 years)</t>
    </r>
  </si>
  <si>
    <t xml:space="preserve">***Affected by Covid Pandemic - During the 2020 surveys, data for only two stations (Manchester Piccadilly, Oxford Road) were affected by the Covid-19 Pandemic. For the 2021 surveys, data from all stations were affected. (See 'Key Centre Notes')
</t>
  </si>
  <si>
    <r>
      <rPr>
        <b/>
        <vertAlign val="superscript"/>
        <sz val="9"/>
        <rFont val="Calibri"/>
        <family val="2"/>
        <scheme val="minor"/>
      </rPr>
      <t>7</t>
    </r>
    <r>
      <rPr>
        <b/>
        <sz val="9"/>
        <rFont val="Calibri"/>
        <family val="2"/>
        <scheme val="minor"/>
      </rPr>
      <t>METROLINK SURVEYS 2021 - NOTES</t>
    </r>
  </si>
  <si>
    <r>
      <t xml:space="preserve">As no Metrolink surveys were conducted in March 2021 due to the pandemic, </t>
    </r>
    <r>
      <rPr>
        <b/>
        <sz val="9"/>
        <rFont val="Calibri"/>
        <family val="2"/>
        <scheme val="minor"/>
      </rPr>
      <t>numbers have been  estimated</t>
    </r>
    <r>
      <rPr>
        <sz val="9"/>
        <rFont val="Calibri"/>
        <family val="2"/>
        <scheme val="minor"/>
      </rPr>
      <t xml:space="preserve"> by applying a combination of March 2021 average patronage data by ticket readings/contactless payment data at Deansgate-Castlefield, Exchange Square, Market Street, Piccadilly, Piccadilly Gardens, Shudehill, St Peter's Square and Victoria stops to 2019 (pre-pandemic) patronage numbers. This indicates a reduction in patronage of 78.5% in the AM Peak and 62.0% in the off-peak periods between 2019 and 2021. These figures are  a stopgap measure until we have the opportunity to interrogate the data in more detail and therefore may be subject to change. The same factors have been applied to numbers for the Airport corridor (included here, but excluded from other tables in this report).</t>
    </r>
  </si>
  <si>
    <r>
      <rPr>
        <b/>
        <sz val="10"/>
        <rFont val="Calibri"/>
        <family val="2"/>
      </rPr>
      <t>Site 85373 (RCP Car Park)</t>
    </r>
    <r>
      <rPr>
        <sz val="10"/>
        <rFont val="Calibri"/>
        <family val="2"/>
      </rPr>
      <t xml:space="preserve"> - This car park was renamed due to change of operator in 2021. It had been reduced in size in 2016 due to building work.</t>
    </r>
  </si>
  <si>
    <r>
      <rPr>
        <b/>
        <sz val="10"/>
        <rFont val="Calibri"/>
        <family val="2"/>
      </rPr>
      <t xml:space="preserve">Site 85375 (Dantzic Street) </t>
    </r>
    <r>
      <rPr>
        <sz val="10"/>
        <rFont val="Calibri"/>
        <family val="2"/>
      </rPr>
      <t>- Cycles on Dantzig St link count are actually cycles entering The Co-operative Building and are reported under site 85383. Cycles from the pedestrian count are reported here.</t>
    </r>
  </si>
  <si>
    <r>
      <rPr>
        <b/>
        <sz val="10"/>
        <rFont val="Calibri"/>
        <family val="2"/>
      </rPr>
      <t>Site 85386 (U Angel Gardens Building Access Road)</t>
    </r>
    <r>
      <rPr>
        <sz val="10"/>
        <rFont val="Calibri"/>
        <family val="2"/>
      </rPr>
      <t xml:space="preserve"> - A link count was added to this site in 2021 due to the full opening of Angel Gardens Building. The site was previously known as 'U Angel Gardens Building Footpath (at Miller Street)'</t>
    </r>
  </si>
  <si>
    <r>
      <rPr>
        <b/>
        <sz val="10"/>
        <rFont val="Calibri"/>
        <family val="2"/>
      </rPr>
      <t>2020 Surveys</t>
    </r>
    <r>
      <rPr>
        <sz val="10"/>
        <rFont val="Calibri"/>
        <family val="2"/>
      </rPr>
      <t xml:space="preserve"> - All sites were affected by measures resulting from the Covid-19 pandemic - in the week commencing 16-Mar-20 schools/universities closed, many non-essential businesses started closing and many companies started asking employees to work from home (this was followed by a nationwide lockdown in the UK from 23-Mar-20); Accordingly, link counts produced much lower flows in all time periods and pedestrian and pedal cycle counts showed significantly lower flows in all time periods.</t>
    </r>
  </si>
  <si>
    <r>
      <rPr>
        <b/>
        <sz val="10"/>
        <rFont val="Calibri"/>
        <family val="2"/>
      </rPr>
      <t xml:space="preserve">2021 Surveys - </t>
    </r>
    <r>
      <rPr>
        <sz val="10"/>
        <rFont val="Calibri"/>
        <family val="2"/>
      </rPr>
      <t xml:space="preserve">All NOMA sites were affected by measures resulting from the Covid-19 pandemic.(see 'Key Centre Notes'.) The surveys were postponed from Tues Mar 2nd 2021 for 14 days until the 16th. It is thought that the 2021 NOMA surveys were affected as follows; </t>
    </r>
  </si>
  <si>
    <r>
      <t xml:space="preserve">Notes: </t>
    </r>
    <r>
      <rPr>
        <sz val="8"/>
        <rFont val="Calibri"/>
        <family val="2"/>
      </rPr>
      <t>Cycles leaving the Noma Building via the rear entrance are not surveyed.</t>
    </r>
  </si>
  <si>
    <r>
      <t xml:space="preserve">Site 85383: </t>
    </r>
    <r>
      <rPr>
        <sz val="8"/>
        <rFont val="Calibri"/>
        <family val="2"/>
      </rPr>
      <t>No outbound cycle values for this site as there is no outbound link count at site 85375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</si>
</sst>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x14ac:knownFonts="1">
    <font>
      <sz val="10"/>
      <name val="Arial"/>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name val="Times New Roman"/>
      <family val="1"/>
    </font>
    <font>
      <sz val="12"/>
      <color theme="0"/>
      <name val="Arial"/>
      <family val="2"/>
    </font>
    <font>
      <sz val="8"/>
      <color theme="0"/>
      <name val="Times New Roman"/>
      <family val="1"/>
    </font>
    <font>
      <sz val="11"/>
      <color theme="0"/>
      <name val="Calibri"/>
      <family val="2"/>
    </font>
    <font>
      <sz val="8"/>
      <name val="Times New Roman"/>
      <family val="1"/>
    </font>
    <font>
      <b/>
      <sz val="11"/>
      <name val="Calibri"/>
      <family val="2"/>
      <scheme val="minor"/>
    </font>
    <font>
      <sz val="11"/>
      <name val="Calibri"/>
      <family val="2"/>
    </font>
    <font>
      <b/>
      <sz val="11"/>
      <name val="Calibri"/>
      <family val="2"/>
    </font>
    <font>
      <sz val="11"/>
      <name val="Calibri"/>
      <family val="2"/>
      <scheme val="minor"/>
    </font>
    <font>
      <b/>
      <sz val="14"/>
      <name val="Calibri"/>
      <family val="2"/>
      <scheme val="minor"/>
    </font>
    <font>
      <b/>
      <sz val="14"/>
      <name val="Calibri"/>
      <family val="2"/>
    </font>
    <font>
      <b/>
      <sz val="8"/>
      <name val="Calibri"/>
      <family val="2"/>
    </font>
    <font>
      <b/>
      <sz val="8"/>
      <name val="Times New Roman"/>
      <family val="1"/>
    </font>
    <font>
      <vertAlign val="superscript"/>
      <sz val="11"/>
      <name val="Calibri"/>
      <family val="2"/>
      <scheme val="minor"/>
    </font>
    <font>
      <b/>
      <vertAlign val="superscript"/>
      <sz val="11"/>
      <name val="Calibri"/>
      <family val="2"/>
      <scheme val="minor"/>
    </font>
    <font>
      <b/>
      <sz val="9"/>
      <name val="Calibri"/>
      <family val="2"/>
      <scheme val="minor"/>
    </font>
    <font>
      <b/>
      <vertAlign val="superscript"/>
      <sz val="9"/>
      <name val="Calibri"/>
      <family val="2"/>
      <scheme val="minor"/>
    </font>
    <font>
      <b/>
      <sz val="8"/>
      <name val="Verdana"/>
      <family val="2"/>
    </font>
    <font>
      <b/>
      <sz val="8"/>
      <name val="Calibri"/>
      <family val="2"/>
      <scheme val="minor"/>
    </font>
    <font>
      <b/>
      <vertAlign val="superscript"/>
      <sz val="8"/>
      <name val="Calibri"/>
      <family val="2"/>
      <scheme val="minor"/>
    </font>
    <font>
      <b/>
      <sz val="8"/>
      <name val="Arial"/>
      <family val="2"/>
    </font>
    <font>
      <sz val="9"/>
      <name val="Calibri"/>
      <family val="2"/>
      <scheme val="minor"/>
    </font>
    <font>
      <sz val="14"/>
      <name val="Calibri"/>
      <family val="2"/>
      <scheme val="minor"/>
    </font>
    <font>
      <sz val="8"/>
      <name val="Times New Roman"/>
      <family val="1"/>
    </font>
    <font>
      <sz val="10"/>
      <name val="Calibri"/>
      <family val="2"/>
    </font>
    <font>
      <b/>
      <sz val="10"/>
      <name val="Arial"/>
      <family val="2"/>
    </font>
    <font>
      <sz val="11"/>
      <name val="Arial"/>
      <family val="2"/>
    </font>
    <font>
      <b/>
      <u/>
      <sz val="11"/>
      <name val="Calibri"/>
      <family val="2"/>
    </font>
    <font>
      <b/>
      <sz val="11"/>
      <name val="Arial"/>
      <family val="2"/>
    </font>
    <font>
      <sz val="12"/>
      <name val="Calibri"/>
      <family val="2"/>
      <scheme val="minor"/>
    </font>
    <font>
      <sz val="10"/>
      <color theme="0"/>
      <name val="Arial"/>
      <family val="2"/>
    </font>
    <font>
      <b/>
      <sz val="10"/>
      <name val="Calibri"/>
      <family val="2"/>
    </font>
    <font>
      <sz val="8"/>
      <name val="Calibri"/>
      <family val="2"/>
    </font>
    <font>
      <sz val="10"/>
      <name val="Trebuchet MS"/>
      <family val="2"/>
    </font>
    <font>
      <i/>
      <sz val="10"/>
      <name val="Calibri"/>
      <family val="2"/>
    </font>
    <font>
      <sz val="11"/>
      <color rgb="FFFF0000"/>
      <name val="Calibr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
      <patternFill patternType="solid">
        <fgColor rgb="FFFFFF00"/>
        <bgColor indexed="64"/>
      </patternFill>
    </fill>
  </fills>
  <borders count="77">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auto="1"/>
      </left>
      <right style="double">
        <color indexed="64"/>
      </right>
      <top/>
      <bottom style="thin">
        <color auto="1"/>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medium">
        <color indexed="64"/>
      </left>
      <right style="double">
        <color indexed="64"/>
      </right>
      <top style="thin">
        <color indexed="64"/>
      </top>
      <bottom style="thin">
        <color indexed="64"/>
      </bottom>
      <diagonal/>
    </border>
    <border>
      <left/>
      <right style="double">
        <color indexed="64"/>
      </right>
      <top/>
      <bottom/>
      <diagonal/>
    </border>
    <border>
      <left style="medium">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bottom/>
      <diagonal/>
    </border>
    <border>
      <left style="double">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double">
        <color indexed="64"/>
      </bottom>
      <diagonal/>
    </border>
    <border>
      <left style="thin">
        <color auto="1"/>
      </left>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style="double">
        <color auto="1"/>
      </top>
      <bottom/>
      <diagonal/>
    </border>
    <border>
      <left/>
      <right style="double">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14">
    <xf numFmtId="0" fontId="0" fillId="0" borderId="0"/>
    <xf numFmtId="0" fontId="2" fillId="0" borderId="0"/>
    <xf numFmtId="0" fontId="4" fillId="0" borderId="0"/>
    <xf numFmtId="0" fontId="4" fillId="0" borderId="0"/>
    <xf numFmtId="0" fontId="4" fillId="0" borderId="0"/>
    <xf numFmtId="0" fontId="5" fillId="0" borderId="0">
      <alignment horizontal="center" vertical="center"/>
    </xf>
    <xf numFmtId="0" fontId="4" fillId="0" borderId="0"/>
    <xf numFmtId="0" fontId="9" fillId="0" borderId="0"/>
    <xf numFmtId="0" fontId="4" fillId="0" borderId="0"/>
    <xf numFmtId="0" fontId="9" fillId="0" borderId="0"/>
    <xf numFmtId="0" fontId="2" fillId="0" borderId="0"/>
    <xf numFmtId="0" fontId="1" fillId="0" borderId="0"/>
    <xf numFmtId="0" fontId="4" fillId="0" borderId="0"/>
    <xf numFmtId="0" fontId="28" fillId="0" borderId="0"/>
  </cellStyleXfs>
  <cellXfs count="372">
    <xf numFmtId="0" fontId="0" fillId="0" borderId="0" xfId="0"/>
    <xf numFmtId="0" fontId="2" fillId="2" borderId="0" xfId="1" applyFill="1"/>
    <xf numFmtId="0" fontId="3" fillId="0" borderId="0" xfId="2" applyFont="1"/>
    <xf numFmtId="2" fontId="6" fillId="0" borderId="0" xfId="5" applyNumberFormat="1" applyFont="1" applyAlignment="1">
      <alignment horizontal="center"/>
    </xf>
    <xf numFmtId="1" fontId="6" fillId="0" borderId="0" xfId="4" applyNumberFormat="1" applyFont="1" applyAlignment="1">
      <alignment horizontal="center"/>
    </xf>
    <xf numFmtId="2" fontId="3" fillId="0" borderId="0" xfId="2" applyNumberFormat="1" applyFont="1"/>
    <xf numFmtId="0" fontId="7" fillId="0" borderId="0" xfId="0" applyFont="1" applyAlignment="1">
      <alignment horizontal="center"/>
    </xf>
    <xf numFmtId="1" fontId="6" fillId="0" borderId="0" xfId="4" applyNumberFormat="1" applyFont="1" applyAlignment="1">
      <alignment horizontal="center" wrapText="1"/>
    </xf>
    <xf numFmtId="1" fontId="3" fillId="0" borderId="0" xfId="2" applyNumberFormat="1" applyFont="1"/>
    <xf numFmtId="0" fontId="8" fillId="0" borderId="0" xfId="0" applyFont="1"/>
    <xf numFmtId="0" fontId="8" fillId="0" borderId="0" xfId="0" applyFont="1" applyAlignment="1">
      <alignment vertical="center"/>
    </xf>
    <xf numFmtId="2" fontId="8" fillId="0" borderId="0" xfId="0" applyNumberFormat="1" applyFont="1"/>
    <xf numFmtId="1" fontId="8" fillId="0" borderId="0" xfId="0" applyNumberFormat="1" applyFont="1"/>
    <xf numFmtId="0" fontId="10" fillId="0" borderId="0" xfId="0" applyFont="1"/>
    <xf numFmtId="0" fontId="4" fillId="0" borderId="0" xfId="0" applyFont="1"/>
    <xf numFmtId="0" fontId="14" fillId="0" borderId="0" xfId="0" applyFont="1"/>
    <xf numFmtId="0" fontId="13" fillId="0" borderId="0" xfId="2" applyFont="1"/>
    <xf numFmtId="0" fontId="13" fillId="0" borderId="6" xfId="3" applyFont="1" applyBorder="1"/>
    <xf numFmtId="1" fontId="13" fillId="0" borderId="0" xfId="2" applyNumberFormat="1" applyFont="1"/>
    <xf numFmtId="0" fontId="13" fillId="0" borderId="0" xfId="2" applyFont="1" applyAlignment="1">
      <alignment horizontal="left"/>
    </xf>
    <xf numFmtId="0" fontId="13" fillId="0" borderId="0" xfId="3" applyFont="1"/>
    <xf numFmtId="0" fontId="11" fillId="0" borderId="0" xfId="3" applyFont="1" applyAlignment="1">
      <alignment horizontal="left"/>
    </xf>
    <xf numFmtId="0" fontId="15" fillId="0" borderId="0" xfId="0" applyFont="1"/>
    <xf numFmtId="0" fontId="11" fillId="0" borderId="0" xfId="0" applyFont="1"/>
    <xf numFmtId="0" fontId="12" fillId="0" borderId="19" xfId="6" applyFont="1" applyBorder="1" applyAlignment="1">
      <alignment horizontal="center" vertical="center" wrapText="1"/>
    </xf>
    <xf numFmtId="0" fontId="12" fillId="0" borderId="20" xfId="6" applyFont="1" applyBorder="1" applyAlignment="1">
      <alignment horizontal="center" vertical="center" wrapText="1"/>
    </xf>
    <xf numFmtId="0" fontId="12" fillId="0" borderId="21" xfId="6" applyFont="1" applyBorder="1" applyAlignment="1">
      <alignment horizontal="center" vertical="center" wrapText="1"/>
    </xf>
    <xf numFmtId="0" fontId="12" fillId="0" borderId="22" xfId="6" applyFont="1" applyBorder="1" applyAlignment="1">
      <alignment horizontal="center" vertical="center" wrapText="1"/>
    </xf>
    <xf numFmtId="0" fontId="11" fillId="0" borderId="24" xfId="6" applyFont="1" applyBorder="1" applyAlignment="1">
      <alignment horizontal="center" wrapText="1"/>
    </xf>
    <xf numFmtId="0" fontId="11" fillId="0" borderId="25" xfId="0" applyFont="1" applyBorder="1" applyAlignment="1">
      <alignment horizontal="right" vertical="center" wrapText="1"/>
    </xf>
    <xf numFmtId="0" fontId="11" fillId="0" borderId="24" xfId="0" applyFont="1" applyBorder="1" applyAlignment="1">
      <alignment horizontal="right" vertical="center" wrapText="1"/>
    </xf>
    <xf numFmtId="0" fontId="11" fillId="0" borderId="26" xfId="0" applyFont="1" applyBorder="1" applyAlignment="1">
      <alignment horizontal="right" vertical="center" wrapText="1"/>
    </xf>
    <xf numFmtId="0" fontId="11" fillId="0" borderId="28" xfId="6" applyFont="1" applyBorder="1" applyAlignment="1">
      <alignment horizontal="center" wrapText="1"/>
    </xf>
    <xf numFmtId="0" fontId="11" fillId="0" borderId="10" xfId="0" applyFont="1" applyBorder="1" applyAlignment="1">
      <alignment horizontal="right" vertical="center" wrapText="1"/>
    </xf>
    <xf numFmtId="0" fontId="11" fillId="0" borderId="28" xfId="0" applyFont="1" applyBorder="1" applyAlignment="1">
      <alignment horizontal="right" vertical="center" wrapText="1"/>
    </xf>
    <xf numFmtId="0" fontId="11" fillId="0" borderId="29" xfId="0" applyFont="1" applyBorder="1" applyAlignment="1">
      <alignment horizontal="right" vertical="center" wrapText="1"/>
    </xf>
    <xf numFmtId="0" fontId="11" fillId="0" borderId="10" xfId="0" applyFont="1" applyBorder="1" applyAlignment="1">
      <alignment horizontal="right" vertical="top" wrapText="1"/>
    </xf>
    <xf numFmtId="0" fontId="11" fillId="0" borderId="28" xfId="0" applyFont="1" applyBorder="1" applyAlignment="1">
      <alignment horizontal="right" vertical="top" wrapText="1"/>
    </xf>
    <xf numFmtId="0" fontId="11" fillId="0" borderId="29" xfId="0" applyFont="1" applyBorder="1" applyAlignment="1">
      <alignment horizontal="right" vertical="top" wrapText="1"/>
    </xf>
    <xf numFmtId="0" fontId="11" fillId="0" borderId="30" xfId="6" applyFont="1" applyBorder="1" applyAlignment="1">
      <alignment horizontal="center" wrapText="1"/>
    </xf>
    <xf numFmtId="1" fontId="11" fillId="0" borderId="31" xfId="6" applyNumberFormat="1" applyFont="1" applyBorder="1" applyAlignment="1">
      <alignment horizontal="right" wrapText="1"/>
    </xf>
    <xf numFmtId="1" fontId="11" fillId="0" borderId="30" xfId="6" applyNumberFormat="1" applyFont="1" applyBorder="1" applyAlignment="1">
      <alignment horizontal="right" wrapText="1"/>
    </xf>
    <xf numFmtId="1" fontId="11" fillId="0" borderId="32" xfId="6" applyNumberFormat="1" applyFont="1" applyBorder="1" applyAlignment="1">
      <alignment horizontal="right" wrapText="1"/>
    </xf>
    <xf numFmtId="0" fontId="11" fillId="0" borderId="34" xfId="0" applyFont="1" applyBorder="1" applyAlignment="1">
      <alignment horizontal="right" vertical="center" wrapText="1"/>
    </xf>
    <xf numFmtId="1" fontId="11" fillId="0" borderId="10" xfId="0" applyNumberFormat="1" applyFont="1" applyBorder="1" applyAlignment="1">
      <alignment horizontal="right" vertical="top" wrapText="1"/>
    </xf>
    <xf numFmtId="1" fontId="11" fillId="0" borderId="28" xfId="0" applyNumberFormat="1" applyFont="1" applyBorder="1" applyAlignment="1">
      <alignment horizontal="right" vertical="top" wrapText="1"/>
    </xf>
    <xf numFmtId="1" fontId="11" fillId="0" borderId="34" xfId="0" applyNumberFormat="1" applyFont="1" applyBorder="1" applyAlignment="1">
      <alignment horizontal="right" vertical="center" wrapText="1"/>
    </xf>
    <xf numFmtId="0" fontId="11" fillId="0" borderId="42" xfId="6" applyFont="1" applyBorder="1" applyAlignment="1">
      <alignment horizontal="center" wrapText="1"/>
    </xf>
    <xf numFmtId="0" fontId="11" fillId="0" borderId="43" xfId="0" applyFont="1" applyBorder="1" applyAlignment="1">
      <alignment horizontal="right" vertical="center" wrapText="1"/>
    </xf>
    <xf numFmtId="0" fontId="11" fillId="0" borderId="42" xfId="0" applyFont="1" applyBorder="1" applyAlignment="1">
      <alignment horizontal="right" vertical="center" wrapText="1"/>
    </xf>
    <xf numFmtId="0" fontId="11" fillId="0" borderId="32" xfId="0" applyFont="1" applyBorder="1" applyAlignment="1">
      <alignment horizontal="right" vertical="center" wrapText="1"/>
    </xf>
    <xf numFmtId="1" fontId="11" fillId="0" borderId="31" xfId="0" applyNumberFormat="1" applyFont="1" applyBorder="1" applyAlignment="1">
      <alignment horizontal="right" vertical="top" wrapText="1"/>
    </xf>
    <xf numFmtId="0" fontId="11" fillId="0" borderId="30" xfId="0" applyFont="1" applyBorder="1" applyAlignment="1">
      <alignment horizontal="right" vertical="top" wrapText="1"/>
    </xf>
    <xf numFmtId="0" fontId="11" fillId="0" borderId="31" xfId="0" applyFont="1" applyBorder="1" applyAlignment="1">
      <alignment horizontal="right" vertical="top" wrapText="1"/>
    </xf>
    <xf numFmtId="2" fontId="11" fillId="0" borderId="0" xfId="0" applyNumberFormat="1" applyFont="1"/>
    <xf numFmtId="0" fontId="13" fillId="0" borderId="0" xfId="0" applyFont="1"/>
    <xf numFmtId="0" fontId="13" fillId="0" borderId="5" xfId="0" applyFont="1" applyBorder="1"/>
    <xf numFmtId="0" fontId="13" fillId="0" borderId="5" xfId="0" applyFont="1" applyBorder="1" applyAlignment="1">
      <alignment horizontal="left"/>
    </xf>
    <xf numFmtId="0" fontId="13" fillId="0" borderId="54" xfId="0" applyFont="1" applyBorder="1" applyAlignment="1">
      <alignment horizontal="left"/>
    </xf>
    <xf numFmtId="0" fontId="10" fillId="0" borderId="5" xfId="0" applyFont="1" applyBorder="1"/>
    <xf numFmtId="0" fontId="10" fillId="0" borderId="6" xfId="0" applyFont="1" applyBorder="1" applyAlignment="1">
      <alignment horizontal="right" indent="3"/>
    </xf>
    <xf numFmtId="0" fontId="10" fillId="0" borderId="7" xfId="0" applyFont="1" applyBorder="1" applyAlignment="1">
      <alignment horizontal="right" indent="3"/>
    </xf>
    <xf numFmtId="0" fontId="13" fillId="0" borderId="6" xfId="0" applyFont="1" applyBorder="1" applyAlignment="1">
      <alignment horizontal="right" indent="3"/>
    </xf>
    <xf numFmtId="0" fontId="13" fillId="0" borderId="7" xfId="0" applyFont="1" applyBorder="1" applyAlignment="1">
      <alignment horizontal="right" indent="3"/>
    </xf>
    <xf numFmtId="0" fontId="13" fillId="0" borderId="12" xfId="0" applyFont="1" applyBorder="1" applyAlignment="1">
      <alignment horizontal="right" indent="3"/>
    </xf>
    <xf numFmtId="0" fontId="13" fillId="0" borderId="55" xfId="0" applyFont="1" applyBorder="1" applyAlignment="1">
      <alignment horizontal="right" indent="3"/>
    </xf>
    <xf numFmtId="0" fontId="13" fillId="0" borderId="6" xfId="0" applyFont="1" applyBorder="1" applyAlignment="1">
      <alignment horizontal="right" indent="2"/>
    </xf>
    <xf numFmtId="0" fontId="13" fillId="0" borderId="7" xfId="0" applyFont="1" applyBorder="1" applyAlignment="1">
      <alignment horizontal="right" indent="2"/>
    </xf>
    <xf numFmtId="49" fontId="13" fillId="0" borderId="5" xfId="0" applyNumberFormat="1" applyFont="1" applyBorder="1" applyAlignment="1">
      <alignment horizontal="left"/>
    </xf>
    <xf numFmtId="1" fontId="13" fillId="0" borderId="6" xfId="0" applyNumberFormat="1" applyFont="1" applyBorder="1" applyAlignment="1">
      <alignment horizontal="right" indent="2"/>
    </xf>
    <xf numFmtId="49" fontId="13" fillId="0" borderId="54" xfId="0" applyNumberFormat="1" applyFont="1" applyBorder="1" applyAlignment="1">
      <alignment horizontal="left"/>
    </xf>
    <xf numFmtId="1" fontId="13" fillId="0" borderId="12" xfId="0" applyNumberFormat="1" applyFont="1" applyBorder="1" applyAlignment="1">
      <alignment horizontal="right" indent="2"/>
    </xf>
    <xf numFmtId="0" fontId="13" fillId="0" borderId="55" xfId="0" applyFont="1" applyBorder="1" applyAlignment="1">
      <alignment horizontal="right" indent="2"/>
    </xf>
    <xf numFmtId="0" fontId="13" fillId="0" borderId="12" xfId="0" applyFont="1" applyBorder="1" applyAlignment="1">
      <alignment horizontal="right" indent="2"/>
    </xf>
    <xf numFmtId="49" fontId="10" fillId="0" borderId="5" xfId="0" applyNumberFormat="1" applyFont="1" applyBorder="1" applyAlignment="1">
      <alignment horizontal="left"/>
    </xf>
    <xf numFmtId="49" fontId="10" fillId="0" borderId="13" xfId="0" applyNumberFormat="1" applyFont="1" applyBorder="1"/>
    <xf numFmtId="2" fontId="10" fillId="0" borderId="14" xfId="0" applyNumberFormat="1" applyFont="1" applyBorder="1" applyAlignment="1">
      <alignment horizontal="right" indent="2"/>
    </xf>
    <xf numFmtId="0" fontId="20" fillId="0" borderId="0" xfId="0" applyFont="1"/>
    <xf numFmtId="0" fontId="22" fillId="0" borderId="0" xfId="0" applyFont="1"/>
    <xf numFmtId="0" fontId="10" fillId="0" borderId="6" xfId="0" applyFont="1" applyBorder="1" applyAlignment="1">
      <alignment horizontal="right" indent="1"/>
    </xf>
    <xf numFmtId="0" fontId="10" fillId="0" borderId="7" xfId="0" applyFont="1" applyBorder="1" applyAlignment="1">
      <alignment horizontal="right" indent="1"/>
    </xf>
    <xf numFmtId="1" fontId="13" fillId="0" borderId="6" xfId="0" applyNumberFormat="1" applyFont="1" applyBorder="1" applyAlignment="1">
      <alignment horizontal="right" indent="1"/>
    </xf>
    <xf numFmtId="1" fontId="13" fillId="0" borderId="7" xfId="0" applyNumberFormat="1" applyFont="1" applyBorder="1" applyAlignment="1">
      <alignment horizontal="right" indent="1"/>
    </xf>
    <xf numFmtId="1" fontId="13" fillId="0" borderId="12" xfId="0" applyNumberFormat="1" applyFont="1" applyBorder="1" applyAlignment="1">
      <alignment horizontal="right" indent="1"/>
    </xf>
    <xf numFmtId="1" fontId="13" fillId="0" borderId="55" xfId="0" applyNumberFormat="1" applyFont="1" applyBorder="1" applyAlignment="1">
      <alignment horizontal="right" inden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applyAlignment="1">
      <alignment horizontal="right" vertical="center" wrapText="1"/>
    </xf>
    <xf numFmtId="0" fontId="12" fillId="0" borderId="20" xfId="0" applyFont="1" applyBorder="1" applyAlignment="1">
      <alignment horizontal="right" vertical="center" wrapText="1"/>
    </xf>
    <xf numFmtId="0" fontId="12" fillId="0" borderId="38" xfId="0" applyFont="1" applyBorder="1" applyAlignment="1">
      <alignment horizontal="right" vertical="center" wrapText="1"/>
    </xf>
    <xf numFmtId="0" fontId="12" fillId="0" borderId="39" xfId="0" applyFont="1" applyBorder="1" applyAlignment="1">
      <alignment horizontal="right" vertical="center" wrapText="1"/>
    </xf>
    <xf numFmtId="0" fontId="12" fillId="0" borderId="56" xfId="0" applyFont="1" applyBorder="1" applyAlignment="1">
      <alignment horizontal="right" vertical="center" wrapText="1"/>
    </xf>
    <xf numFmtId="0" fontId="12" fillId="0" borderId="24" xfId="0" applyFont="1" applyBorder="1" applyAlignment="1">
      <alignment horizontal="center" vertical="center" wrapText="1"/>
    </xf>
    <xf numFmtId="1" fontId="11" fillId="0" borderId="25" xfId="0" applyNumberFormat="1" applyFont="1" applyBorder="1" applyAlignment="1">
      <alignment horizontal="right" vertical="center" wrapText="1"/>
    </xf>
    <xf numFmtId="1" fontId="11" fillId="0" borderId="24" xfId="0" applyNumberFormat="1" applyFont="1" applyBorder="1" applyAlignment="1">
      <alignment horizontal="right" vertical="center" wrapText="1"/>
    </xf>
    <xf numFmtId="1" fontId="11" fillId="0" borderId="42" xfId="0" applyNumberFormat="1" applyFont="1" applyBorder="1" applyAlignment="1">
      <alignment horizontal="right" vertical="center" wrapText="1"/>
    </xf>
    <xf numFmtId="1" fontId="12" fillId="0" borderId="43" xfId="0" applyNumberFormat="1" applyFont="1" applyBorder="1"/>
    <xf numFmtId="1" fontId="12" fillId="0" borderId="57" xfId="0" applyNumberFormat="1" applyFont="1" applyBorder="1"/>
    <xf numFmtId="0" fontId="12" fillId="0" borderId="42" xfId="0" applyFont="1" applyBorder="1" applyAlignment="1">
      <alignment horizontal="center" vertical="center" wrapText="1"/>
    </xf>
    <xf numFmtId="1" fontId="11" fillId="0" borderId="43" xfId="0" applyNumberFormat="1" applyFont="1" applyBorder="1" applyAlignment="1">
      <alignment horizontal="right" vertical="center" wrapText="1"/>
    </xf>
    <xf numFmtId="0" fontId="12" fillId="0" borderId="28" xfId="0" applyFont="1" applyBorder="1" applyAlignment="1">
      <alignment horizontal="center" vertical="center" wrapText="1"/>
    </xf>
    <xf numFmtId="1" fontId="11" fillId="0" borderId="10" xfId="0" applyNumberFormat="1" applyFont="1" applyBorder="1" applyAlignment="1">
      <alignment horizontal="right" vertical="center" wrapText="1"/>
    </xf>
    <xf numFmtId="1" fontId="11" fillId="0" borderId="28" xfId="0" applyNumberFormat="1" applyFont="1" applyBorder="1" applyAlignment="1">
      <alignment horizontal="right" vertical="center" wrapText="1"/>
    </xf>
    <xf numFmtId="1" fontId="12" fillId="0" borderId="10" xfId="0" applyNumberFormat="1" applyFont="1" applyBorder="1"/>
    <xf numFmtId="1" fontId="12" fillId="0" borderId="34" xfId="0" applyNumberFormat="1" applyFont="1" applyBorder="1"/>
    <xf numFmtId="0" fontId="12" fillId="0" borderId="30" xfId="0" applyFont="1" applyBorder="1" applyAlignment="1">
      <alignment horizontal="center" vertical="center" wrapText="1"/>
    </xf>
    <xf numFmtId="1" fontId="11" fillId="0" borderId="31" xfId="0" applyNumberFormat="1" applyFont="1" applyBorder="1" applyAlignment="1">
      <alignment horizontal="right" vertical="center" wrapText="1"/>
    </xf>
    <xf numFmtId="1" fontId="11" fillId="0" borderId="30" xfId="0" applyNumberFormat="1" applyFont="1" applyBorder="1" applyAlignment="1">
      <alignment horizontal="right" vertical="center" wrapText="1"/>
    </xf>
    <xf numFmtId="0" fontId="11" fillId="0" borderId="31" xfId="0" applyFont="1" applyBorder="1" applyAlignment="1">
      <alignment horizontal="right" vertical="center" wrapText="1"/>
    </xf>
    <xf numFmtId="0" fontId="11" fillId="0" borderId="30" xfId="0" applyFont="1" applyBorder="1" applyAlignment="1">
      <alignment horizontal="right" vertical="center" wrapText="1"/>
    </xf>
    <xf numFmtId="1" fontId="12" fillId="0" borderId="31" xfId="0" applyNumberFormat="1" applyFont="1" applyBorder="1"/>
    <xf numFmtId="1" fontId="12" fillId="0" borderId="59" xfId="0" applyNumberFormat="1" applyFont="1" applyBorder="1"/>
    <xf numFmtId="0" fontId="12" fillId="0" borderId="0" xfId="0" applyFont="1"/>
    <xf numFmtId="0" fontId="12" fillId="0" borderId="0" xfId="0" applyFont="1" applyAlignment="1">
      <alignment horizontal="center" vertical="center" wrapText="1"/>
    </xf>
    <xf numFmtId="1" fontId="11" fillId="0" borderId="0" xfId="0" applyNumberFormat="1" applyFont="1" applyAlignment="1">
      <alignment horizontal="right" vertical="center" wrapText="1"/>
    </xf>
    <xf numFmtId="0" fontId="11" fillId="0" borderId="0" xfId="0" applyFont="1" applyAlignment="1">
      <alignment horizontal="right" vertical="center" wrapText="1"/>
    </xf>
    <xf numFmtId="1" fontId="11" fillId="0" borderId="0" xfId="0" applyNumberFormat="1" applyFont="1"/>
    <xf numFmtId="0" fontId="27" fillId="0" borderId="0" xfId="8" applyFont="1"/>
    <xf numFmtId="0" fontId="4" fillId="0" borderId="0" xfId="8" applyFont="1"/>
    <xf numFmtId="0" fontId="13" fillId="0" borderId="6" xfId="8" applyFont="1" applyBorder="1" applyAlignment="1">
      <alignment horizontal="center" vertical="center"/>
    </xf>
    <xf numFmtId="0" fontId="10" fillId="0" borderId="7" xfId="8" applyFont="1" applyBorder="1" applyAlignment="1">
      <alignment horizontal="center" vertical="center"/>
    </xf>
    <xf numFmtId="0" fontId="10" fillId="0" borderId="5" xfId="8" applyFont="1" applyBorder="1"/>
    <xf numFmtId="0" fontId="10" fillId="0" borderId="6" xfId="8" applyFont="1" applyBorder="1" applyAlignment="1">
      <alignment horizontal="center" vertical="center"/>
    </xf>
    <xf numFmtId="0" fontId="10" fillId="0" borderId="9" xfId="8" applyFont="1" applyBorder="1" applyAlignment="1">
      <alignment horizontal="center" vertical="center"/>
    </xf>
    <xf numFmtId="0" fontId="10" fillId="0" borderId="13" xfId="8" applyFont="1" applyBorder="1"/>
    <xf numFmtId="0" fontId="13" fillId="0" borderId="14" xfId="8" applyFont="1" applyBorder="1" applyAlignment="1">
      <alignment horizontal="center" vertical="center"/>
    </xf>
    <xf numFmtId="1" fontId="10" fillId="0" borderId="14" xfId="8" applyNumberFormat="1" applyFont="1" applyBorder="1" applyAlignment="1">
      <alignment horizontal="center" vertical="center"/>
    </xf>
    <xf numFmtId="1" fontId="10" fillId="0" borderId="62" xfId="8" applyNumberFormat="1" applyFont="1" applyBorder="1" applyAlignment="1">
      <alignment horizontal="center" vertical="center"/>
    </xf>
    <xf numFmtId="1" fontId="10" fillId="0" borderId="15" xfId="8" applyNumberFormat="1" applyFont="1" applyBorder="1" applyAlignment="1">
      <alignment horizontal="center" vertical="center"/>
    </xf>
    <xf numFmtId="0" fontId="4" fillId="0" borderId="63" xfId="8" applyFont="1" applyBorder="1"/>
    <xf numFmtId="0" fontId="14" fillId="0" borderId="0" xfId="3" applyFont="1"/>
    <xf numFmtId="0" fontId="10" fillId="0" borderId="5" xfId="3" applyFont="1" applyBorder="1"/>
    <xf numFmtId="0" fontId="10" fillId="0" borderId="6" xfId="3" applyFont="1" applyBorder="1"/>
    <xf numFmtId="0" fontId="10" fillId="0" borderId="6" xfId="3" applyFont="1" applyBorder="1" applyAlignment="1">
      <alignment horizontal="right"/>
    </xf>
    <xf numFmtId="0" fontId="13" fillId="0" borderId="5" xfId="3" applyFont="1" applyBorder="1" applyAlignment="1">
      <alignment horizontal="center" vertical="center"/>
    </xf>
    <xf numFmtId="0" fontId="13" fillId="0" borderId="7" xfId="3" applyFont="1" applyBorder="1"/>
    <xf numFmtId="0" fontId="10" fillId="0" borderId="5" xfId="3" applyFont="1" applyBorder="1" applyAlignment="1">
      <alignment horizontal="center" vertical="center"/>
    </xf>
    <xf numFmtId="0" fontId="16" fillId="0" borderId="65" xfId="10" applyFont="1" applyBorder="1"/>
    <xf numFmtId="0" fontId="10" fillId="0" borderId="65" xfId="3" applyFont="1" applyBorder="1"/>
    <xf numFmtId="0" fontId="13" fillId="0" borderId="65" xfId="3" applyFont="1" applyBorder="1"/>
    <xf numFmtId="0" fontId="16" fillId="0" borderId="0" xfId="10" applyFont="1"/>
    <xf numFmtId="0" fontId="13" fillId="0" borderId="6" xfId="3" applyFont="1" applyBorder="1" applyAlignment="1">
      <alignment horizontal="right"/>
    </xf>
    <xf numFmtId="0" fontId="10" fillId="0" borderId="66" xfId="3" applyFont="1" applyBorder="1" applyAlignment="1">
      <alignment horizontal="right"/>
    </xf>
    <xf numFmtId="0" fontId="13" fillId="0" borderId="66" xfId="3" applyFont="1" applyBorder="1" applyAlignment="1">
      <alignment horizontal="right"/>
    </xf>
    <xf numFmtId="0" fontId="13" fillId="0" borderId="12" xfId="3" applyFont="1" applyBorder="1"/>
    <xf numFmtId="0" fontId="13" fillId="0" borderId="12" xfId="3" applyFont="1" applyBorder="1" applyAlignment="1">
      <alignment horizontal="right"/>
    </xf>
    <xf numFmtId="0" fontId="13" fillId="0" borderId="35" xfId="3" applyFont="1" applyBorder="1" applyAlignment="1">
      <alignment horizontal="right"/>
    </xf>
    <xf numFmtId="0" fontId="13" fillId="0" borderId="13" xfId="3" applyFont="1" applyBorder="1" applyAlignment="1">
      <alignment horizontal="center" vertical="center"/>
    </xf>
    <xf numFmtId="0" fontId="13" fillId="0" borderId="14" xfId="3" applyFont="1" applyBorder="1"/>
    <xf numFmtId="0" fontId="13" fillId="0" borderId="14" xfId="3" applyFont="1" applyBorder="1" applyAlignment="1">
      <alignment horizontal="right"/>
    </xf>
    <xf numFmtId="0" fontId="13" fillId="0" borderId="15" xfId="3" applyFont="1" applyBorder="1" applyAlignment="1">
      <alignment horizontal="right"/>
    </xf>
    <xf numFmtId="1" fontId="10" fillId="0" borderId="12" xfId="0" applyNumberFormat="1" applyFont="1" applyBorder="1" applyAlignment="1">
      <alignment horizontal="right" indent="2"/>
    </xf>
    <xf numFmtId="1" fontId="10" fillId="0" borderId="55" xfId="0" applyNumberFormat="1" applyFont="1" applyBorder="1" applyAlignment="1">
      <alignment horizontal="right" indent="2"/>
    </xf>
    <xf numFmtId="0" fontId="13" fillId="0" borderId="54" xfId="3" applyFont="1" applyBorder="1" applyAlignment="1">
      <alignment horizontal="center" vertical="center"/>
    </xf>
    <xf numFmtId="0" fontId="13" fillId="0" borderId="55" xfId="3" applyFont="1" applyBorder="1"/>
    <xf numFmtId="0" fontId="4" fillId="0" borderId="0" xfId="0" applyFont="1" applyAlignment="1">
      <alignment wrapText="1"/>
    </xf>
    <xf numFmtId="0" fontId="29" fillId="0" borderId="0" xfId="0" applyFont="1" applyAlignment="1">
      <alignment wrapText="1"/>
    </xf>
    <xf numFmtId="0" fontId="10" fillId="0" borderId="0" xfId="12" applyFont="1"/>
    <xf numFmtId="0" fontId="4" fillId="0" borderId="0" xfId="12" applyFont="1"/>
    <xf numFmtId="0" fontId="30" fillId="0" borderId="0" xfId="12" applyFont="1"/>
    <xf numFmtId="0" fontId="11" fillId="0" borderId="0" xfId="12" applyFont="1" applyAlignment="1">
      <alignment horizontal="justify" vertical="center" wrapText="1"/>
    </xf>
    <xf numFmtId="0" fontId="13" fillId="0" borderId="0" xfId="12" applyFont="1" applyAlignment="1">
      <alignment horizontal="justify" vertical="center" wrapText="1"/>
    </xf>
    <xf numFmtId="0" fontId="14" fillId="0" borderId="67" xfId="12" applyFont="1" applyBorder="1" applyAlignment="1">
      <alignment vertical="top"/>
    </xf>
    <xf numFmtId="0" fontId="10" fillId="0" borderId="68" xfId="12" applyFont="1" applyBorder="1"/>
    <xf numFmtId="0" fontId="10" fillId="0" borderId="69" xfId="12" applyFont="1" applyBorder="1"/>
    <xf numFmtId="0" fontId="11" fillId="0" borderId="70" xfId="12" applyFont="1" applyBorder="1"/>
    <xf numFmtId="0" fontId="4" fillId="0" borderId="71" xfId="12" applyFont="1" applyBorder="1"/>
    <xf numFmtId="0" fontId="16" fillId="0" borderId="72" xfId="12" applyFont="1" applyBorder="1"/>
    <xf numFmtId="0" fontId="4" fillId="0" borderId="73" xfId="12" applyFont="1" applyBorder="1"/>
    <xf numFmtId="0" fontId="4" fillId="0" borderId="74" xfId="12" applyFont="1" applyBorder="1"/>
    <xf numFmtId="0" fontId="16" fillId="0" borderId="0" xfId="12" applyFont="1"/>
    <xf numFmtId="0" fontId="13" fillId="0" borderId="5" xfId="2" applyFont="1" applyBorder="1" applyAlignment="1">
      <alignment horizontal="left"/>
    </xf>
    <xf numFmtId="0" fontId="13" fillId="0" borderId="6" xfId="2" applyFont="1" applyBorder="1"/>
    <xf numFmtId="0" fontId="13" fillId="0" borderId="6" xfId="2" applyFont="1" applyBorder="1" applyAlignment="1">
      <alignment horizontal="center"/>
    </xf>
    <xf numFmtId="0" fontId="13" fillId="0" borderId="6" xfId="2" applyFont="1" applyBorder="1" applyAlignment="1">
      <alignment horizontal="center" wrapText="1"/>
    </xf>
    <xf numFmtId="0" fontId="13" fillId="0" borderId="7" xfId="2" applyFont="1" applyBorder="1" applyAlignment="1">
      <alignment horizontal="center" wrapText="1"/>
    </xf>
    <xf numFmtId="0" fontId="13" fillId="0" borderId="5" xfId="3" applyFont="1" applyBorder="1" applyAlignment="1">
      <alignment horizontal="left"/>
    </xf>
    <xf numFmtId="1" fontId="13" fillId="0" borderId="6" xfId="4" applyNumberFormat="1" applyFont="1" applyBorder="1" applyAlignment="1">
      <alignment horizontal="right"/>
    </xf>
    <xf numFmtId="2" fontId="13" fillId="0" borderId="6" xfId="5" applyNumberFormat="1" applyFont="1" applyBorder="1" applyAlignment="1">
      <alignment horizontal="right"/>
    </xf>
    <xf numFmtId="1" fontId="13" fillId="0" borderId="6" xfId="5" applyNumberFormat="1" applyFont="1" applyBorder="1" applyAlignment="1">
      <alignment horizontal="right" vertical="center"/>
    </xf>
    <xf numFmtId="1" fontId="13" fillId="0" borderId="8" xfId="2" applyNumberFormat="1" applyFont="1" applyBorder="1"/>
    <xf numFmtId="2" fontId="13" fillId="4" borderId="6" xfId="2" applyNumberFormat="1" applyFont="1" applyFill="1" applyBorder="1"/>
    <xf numFmtId="2" fontId="13" fillId="0" borderId="6" xfId="2" applyNumberFormat="1" applyFont="1" applyFill="1" applyBorder="1"/>
    <xf numFmtId="1" fontId="13" fillId="0" borderId="12" xfId="2" applyNumberFormat="1" applyFont="1" applyBorder="1" applyAlignment="1">
      <alignment horizontal="right"/>
    </xf>
    <xf numFmtId="1" fontId="13" fillId="0" borderId="6" xfId="2" applyNumberFormat="1" applyFont="1" applyBorder="1"/>
    <xf numFmtId="1" fontId="13" fillId="0" borderId="6" xfId="2" applyNumberFormat="1" applyFont="1" applyBorder="1" applyAlignment="1">
      <alignment horizontal="right"/>
    </xf>
    <xf numFmtId="0" fontId="10" fillId="0" borderId="5" xfId="3" applyFont="1" applyBorder="1" applyAlignment="1">
      <alignment horizontal="left"/>
    </xf>
    <xf numFmtId="0" fontId="10" fillId="0" borderId="6" xfId="2" applyFont="1" applyBorder="1"/>
    <xf numFmtId="1" fontId="10" fillId="0" borderId="6" xfId="2" applyNumberFormat="1" applyFont="1" applyBorder="1"/>
    <xf numFmtId="1" fontId="10" fillId="6" borderId="6" xfId="2" applyNumberFormat="1" applyFont="1" applyFill="1" applyBorder="1"/>
    <xf numFmtId="2" fontId="10" fillId="0" borderId="6" xfId="2" applyNumberFormat="1" applyFont="1" applyBorder="1"/>
    <xf numFmtId="1" fontId="10" fillId="0" borderId="8" xfId="2" applyNumberFormat="1" applyFont="1" applyBorder="1"/>
    <xf numFmtId="0" fontId="13" fillId="0" borderId="13" xfId="2" applyFont="1" applyBorder="1"/>
    <xf numFmtId="0" fontId="13" fillId="0" borderId="14" xfId="2" applyFont="1" applyBorder="1"/>
    <xf numFmtId="1" fontId="13" fillId="0" borderId="14" xfId="2" applyNumberFormat="1" applyFont="1" applyFill="1" applyBorder="1"/>
    <xf numFmtId="1" fontId="10" fillId="4" borderId="14" xfId="2" applyNumberFormat="1" applyFont="1" applyFill="1" applyBorder="1"/>
    <xf numFmtId="1" fontId="13" fillId="4" borderId="14" xfId="2" applyNumberFormat="1" applyFont="1" applyFill="1" applyBorder="1"/>
    <xf numFmtId="2" fontId="10" fillId="4" borderId="14" xfId="2" applyNumberFormat="1" applyFont="1" applyFill="1" applyBorder="1"/>
    <xf numFmtId="164" fontId="10" fillId="0" borderId="14" xfId="2" applyNumberFormat="1" applyFont="1" applyBorder="1"/>
    <xf numFmtId="164" fontId="10" fillId="0" borderId="15" xfId="2" applyNumberFormat="1" applyFont="1" applyBorder="1"/>
    <xf numFmtId="0" fontId="10" fillId="0" borderId="0" xfId="3" applyFont="1"/>
    <xf numFmtId="0" fontId="33" fillId="0" borderId="0" xfId="4" applyFont="1"/>
    <xf numFmtId="1" fontId="4" fillId="0" borderId="0" xfId="0" applyNumberFormat="1" applyFont="1"/>
    <xf numFmtId="0" fontId="35" fillId="0" borderId="0" xfId="0" applyFont="1"/>
    <xf numFmtId="1" fontId="13" fillId="0" borderId="6" xfId="4" applyNumberFormat="1" applyFont="1" applyFill="1" applyBorder="1" applyAlignment="1">
      <alignment horizontal="right"/>
    </xf>
    <xf numFmtId="0" fontId="11" fillId="0" borderId="0" xfId="0" applyFont="1" applyAlignment="1">
      <alignment vertical="center"/>
    </xf>
    <xf numFmtId="0" fontId="11" fillId="0" borderId="75" xfId="6" applyFont="1" applyBorder="1" applyAlignment="1">
      <alignment horizontal="center" wrapText="1"/>
    </xf>
    <xf numFmtId="1" fontId="11" fillId="0" borderId="76" xfId="0" applyNumberFormat="1" applyFont="1" applyBorder="1" applyAlignment="1">
      <alignment horizontal="right" vertical="top" wrapText="1"/>
    </xf>
    <xf numFmtId="0" fontId="11" fillId="0" borderId="75" xfId="0" applyFont="1" applyBorder="1" applyAlignment="1">
      <alignment horizontal="right" vertical="top" wrapText="1"/>
    </xf>
    <xf numFmtId="0" fontId="11" fillId="0" borderId="76" xfId="0" applyFont="1" applyBorder="1" applyAlignment="1">
      <alignment horizontal="right" vertical="top" wrapText="1"/>
    </xf>
    <xf numFmtId="1" fontId="11" fillId="0" borderId="75" xfId="0" applyNumberFormat="1" applyFont="1" applyBorder="1" applyAlignment="1">
      <alignment horizontal="right" vertical="top" wrapText="1"/>
    </xf>
    <xf numFmtId="1" fontId="11" fillId="0" borderId="36" xfId="0" applyNumberFormat="1" applyFont="1" applyBorder="1" applyAlignment="1">
      <alignment horizontal="right" vertical="center" wrapText="1"/>
    </xf>
    <xf numFmtId="0" fontId="12" fillId="0" borderId="38" xfId="6" applyFont="1" applyBorder="1" applyAlignment="1">
      <alignment horizontal="center" wrapText="1"/>
    </xf>
    <xf numFmtId="2" fontId="12" fillId="0" borderId="39" xfId="6" applyNumberFormat="1" applyFont="1" applyBorder="1" applyAlignment="1">
      <alignment horizontal="right" wrapText="1"/>
    </xf>
    <xf numFmtId="2" fontId="12" fillId="0" borderId="38" xfId="6" applyNumberFormat="1" applyFont="1" applyBorder="1" applyAlignment="1">
      <alignment horizontal="right" wrapText="1"/>
    </xf>
    <xf numFmtId="2" fontId="12" fillId="0" borderId="40" xfId="6" applyNumberFormat="1" applyFont="1" applyBorder="1" applyAlignment="1">
      <alignment horizontal="right" wrapText="1"/>
    </xf>
    <xf numFmtId="0" fontId="12" fillId="0" borderId="48" xfId="6" applyFont="1" applyBorder="1" applyAlignment="1">
      <alignment horizontal="center" wrapText="1"/>
    </xf>
    <xf numFmtId="2" fontId="12" fillId="0" borderId="49" xfId="6" applyNumberFormat="1" applyFont="1" applyBorder="1" applyAlignment="1">
      <alignment horizontal="right" wrapText="1"/>
    </xf>
    <xf numFmtId="2" fontId="12" fillId="0" borderId="48" xfId="6" applyNumberFormat="1" applyFont="1" applyBorder="1" applyAlignment="1">
      <alignment horizontal="right" wrapText="1"/>
    </xf>
    <xf numFmtId="2" fontId="12" fillId="0" borderId="50" xfId="6" applyNumberFormat="1" applyFont="1" applyBorder="1" applyAlignment="1">
      <alignment horizontal="right" wrapText="1"/>
    </xf>
    <xf numFmtId="0" fontId="13" fillId="0" borderId="6" xfId="0" applyFont="1" applyBorder="1" applyAlignment="1">
      <alignment horizontal="right" wrapText="1"/>
    </xf>
    <xf numFmtId="0" fontId="13" fillId="0" borderId="7" xfId="0" applyFont="1" applyBorder="1" applyAlignment="1">
      <alignment horizontal="right" wrapText="1"/>
    </xf>
    <xf numFmtId="1" fontId="13" fillId="0" borderId="6" xfId="0" applyNumberFormat="1" applyFont="1" applyBorder="1"/>
    <xf numFmtId="2" fontId="13" fillId="0" borderId="6" xfId="0" applyNumberFormat="1" applyFont="1" applyBorder="1"/>
    <xf numFmtId="2" fontId="13" fillId="0" borderId="7" xfId="0" applyNumberFormat="1" applyFont="1" applyBorder="1"/>
    <xf numFmtId="0" fontId="10" fillId="0" borderId="13" xfId="0" applyFont="1" applyBorder="1"/>
    <xf numFmtId="1" fontId="10" fillId="0" borderId="14" xfId="0" applyNumberFormat="1" applyFont="1" applyBorder="1"/>
    <xf numFmtId="2" fontId="10" fillId="0" borderId="14" xfId="0" applyNumberFormat="1" applyFont="1" applyBorder="1"/>
    <xf numFmtId="2" fontId="10" fillId="0" borderId="15" xfId="0" applyNumberFormat="1" applyFont="1" applyBorder="1"/>
    <xf numFmtId="0" fontId="36" fillId="0" borderId="0" xfId="0" applyFont="1"/>
    <xf numFmtId="0" fontId="36" fillId="0" borderId="0" xfId="7" applyFont="1" applyAlignment="1">
      <alignment vertical="center"/>
    </xf>
    <xf numFmtId="0" fontId="37" fillId="0" borderId="0" xfId="7" applyFont="1" applyAlignment="1">
      <alignment vertical="center"/>
    </xf>
    <xf numFmtId="0" fontId="37" fillId="0" borderId="0" xfId="0" applyFont="1"/>
    <xf numFmtId="1" fontId="37" fillId="0" borderId="0" xfId="0" applyNumberFormat="1" applyFont="1" applyAlignment="1">
      <alignment horizontal="center"/>
    </xf>
    <xf numFmtId="2" fontId="37" fillId="0" borderId="0" xfId="0" applyNumberFormat="1" applyFont="1" applyAlignment="1">
      <alignment horizontal="center"/>
    </xf>
    <xf numFmtId="0" fontId="38" fillId="0" borderId="0" xfId="7" applyFont="1" applyAlignment="1">
      <alignment vertical="center"/>
    </xf>
    <xf numFmtId="1" fontId="11" fillId="0" borderId="6" xfId="0" applyNumberFormat="1" applyFont="1" applyBorder="1" applyAlignment="1">
      <alignment horizontal="right" vertical="center" wrapText="1"/>
    </xf>
    <xf numFmtId="2" fontId="11" fillId="0" borderId="6" xfId="0" applyNumberFormat="1" applyFont="1" applyBorder="1"/>
    <xf numFmtId="1" fontId="13" fillId="0" borderId="12" xfId="0" applyNumberFormat="1" applyFont="1" applyBorder="1"/>
    <xf numFmtId="2" fontId="13" fillId="0" borderId="12" xfId="0" applyNumberFormat="1" applyFont="1" applyBorder="1"/>
    <xf numFmtId="2" fontId="13" fillId="0" borderId="55" xfId="0" applyNumberFormat="1" applyFont="1" applyBorder="1"/>
    <xf numFmtId="0" fontId="10" fillId="0" borderId="13" xfId="0" applyFont="1" applyBorder="1" applyAlignment="1">
      <alignment horizontal="left"/>
    </xf>
    <xf numFmtId="0" fontId="10" fillId="0" borderId="54" xfId="0" applyFont="1" applyBorder="1" applyAlignment="1">
      <alignment horizontal="left"/>
    </xf>
    <xf numFmtId="0" fontId="10" fillId="0" borderId="12" xfId="0" applyFont="1" applyBorder="1" applyAlignment="1">
      <alignment horizontal="right" indent="3"/>
    </xf>
    <xf numFmtId="0" fontId="10" fillId="0" borderId="55" xfId="0" applyFont="1" applyBorder="1" applyAlignment="1">
      <alignment horizontal="right" indent="3"/>
    </xf>
    <xf numFmtId="2" fontId="10" fillId="0" borderId="14" xfId="0" applyNumberFormat="1" applyFont="1" applyBorder="1" applyAlignment="1">
      <alignment horizontal="right" indent="3"/>
    </xf>
    <xf numFmtId="2" fontId="10" fillId="0" borderId="15" xfId="0" applyNumberFormat="1" applyFont="1" applyBorder="1" applyAlignment="1">
      <alignment horizontal="right" indent="3"/>
    </xf>
    <xf numFmtId="12" fontId="18" fillId="0" borderId="0" xfId="0" applyNumberFormat="1" applyFont="1"/>
    <xf numFmtId="1" fontId="10" fillId="0" borderId="12" xfId="0" applyNumberFormat="1" applyFont="1" applyBorder="1" applyAlignment="1">
      <alignment horizontal="right" indent="1"/>
    </xf>
    <xf numFmtId="1" fontId="10" fillId="0" borderId="55" xfId="0" applyNumberFormat="1" applyFont="1" applyBorder="1" applyAlignment="1">
      <alignment horizontal="right" indent="1"/>
    </xf>
    <xf numFmtId="2" fontId="10" fillId="0" borderId="14" xfId="0" applyNumberFormat="1" applyFont="1" applyBorder="1" applyAlignment="1">
      <alignment horizontal="right" indent="1"/>
    </xf>
    <xf numFmtId="2" fontId="10" fillId="0" borderId="15" xfId="0" applyNumberFormat="1" applyFont="1" applyBorder="1" applyAlignment="1">
      <alignment horizontal="right" indent="1"/>
    </xf>
    <xf numFmtId="0" fontId="11" fillId="0" borderId="0" xfId="0" applyFont="1" applyAlignment="1">
      <alignment horizontal="right"/>
    </xf>
    <xf numFmtId="9" fontId="11" fillId="0" borderId="0" xfId="0" applyNumberFormat="1" applyFont="1"/>
    <xf numFmtId="0" fontId="12" fillId="0" borderId="46" xfId="0" applyFont="1" applyBorder="1" applyAlignment="1">
      <alignment horizontal="center" vertical="center" wrapText="1"/>
    </xf>
    <xf numFmtId="2" fontId="12" fillId="0" borderId="38" xfId="0" applyNumberFormat="1" applyFont="1" applyBorder="1" applyAlignment="1">
      <alignment horizontal="right" vertical="center" wrapText="1"/>
    </xf>
    <xf numFmtId="1" fontId="12" fillId="0" borderId="39" xfId="0" applyNumberFormat="1" applyFont="1" applyBorder="1"/>
    <xf numFmtId="1" fontId="12" fillId="0" borderId="56" xfId="0" applyNumberFormat="1" applyFont="1" applyBorder="1"/>
    <xf numFmtId="2" fontId="12" fillId="0" borderId="48" xfId="0" applyNumberFormat="1" applyFont="1" applyBorder="1" applyAlignment="1">
      <alignment horizontal="right" vertical="center" wrapText="1"/>
    </xf>
    <xf numFmtId="1" fontId="12" fillId="0" borderId="49" xfId="0" applyNumberFormat="1" applyFont="1" applyBorder="1"/>
    <xf numFmtId="1" fontId="12" fillId="0" borderId="61" xfId="0" applyNumberFormat="1" applyFont="1" applyBorder="1"/>
    <xf numFmtId="0" fontId="13" fillId="0" borderId="0" xfId="8" applyFont="1"/>
    <xf numFmtId="0" fontId="13" fillId="0" borderId="5" xfId="8" applyFont="1" applyBorder="1"/>
    <xf numFmtId="0" fontId="13" fillId="0" borderId="9" xfId="8" applyFont="1" applyBorder="1" applyAlignment="1">
      <alignment horizontal="center" vertical="center"/>
    </xf>
    <xf numFmtId="0" fontId="13" fillId="0" borderId="7" xfId="8" applyFont="1" applyBorder="1" applyAlignment="1">
      <alignment horizontal="center" vertical="center"/>
    </xf>
    <xf numFmtId="164" fontId="13" fillId="0" borderId="6" xfId="8" applyNumberFormat="1" applyFont="1" applyBorder="1" applyAlignment="1">
      <alignment horizontal="center" vertical="center"/>
    </xf>
    <xf numFmtId="164" fontId="13" fillId="0" borderId="9" xfId="8" applyNumberFormat="1" applyFont="1" applyBorder="1" applyAlignment="1">
      <alignment horizontal="center" vertical="center"/>
    </xf>
    <xf numFmtId="164" fontId="13" fillId="0" borderId="7" xfId="8" applyNumberFormat="1" applyFont="1" applyBorder="1" applyAlignment="1">
      <alignment horizontal="center" vertical="center"/>
    </xf>
    <xf numFmtId="0" fontId="36" fillId="0" borderId="0" xfId="8" applyFont="1"/>
    <xf numFmtId="0" fontId="29" fillId="0" borderId="0" xfId="8" applyFont="1"/>
    <xf numFmtId="0" fontId="29" fillId="0" borderId="0" xfId="8" applyFont="1" applyAlignment="1">
      <alignment vertical="top"/>
    </xf>
    <xf numFmtId="0" fontId="30" fillId="0" borderId="0" xfId="8" applyFont="1"/>
    <xf numFmtId="0" fontId="9" fillId="0" borderId="0" xfId="0" applyFont="1"/>
    <xf numFmtId="0" fontId="10" fillId="0" borderId="7" xfId="3" applyFont="1" applyBorder="1" applyAlignment="1">
      <alignment horizontal="right"/>
    </xf>
    <xf numFmtId="0" fontId="11" fillId="0" borderId="64" xfId="9" applyFont="1" applyBorder="1" applyAlignment="1">
      <alignment horizontal="center" vertical="center"/>
    </xf>
    <xf numFmtId="0" fontId="10" fillId="0" borderId="7" xfId="3" applyFont="1" applyBorder="1"/>
    <xf numFmtId="0" fontId="10" fillId="0" borderId="1" xfId="3" applyFont="1" applyBorder="1" applyAlignment="1">
      <alignment horizontal="center" vertical="center"/>
    </xf>
    <xf numFmtId="0" fontId="10" fillId="0" borderId="2" xfId="3" applyFont="1" applyBorder="1"/>
    <xf numFmtId="0" fontId="10" fillId="0" borderId="4" xfId="3" applyFont="1" applyBorder="1"/>
    <xf numFmtId="0" fontId="11" fillId="0" borderId="0" xfId="12" applyFont="1" applyAlignment="1">
      <alignment horizontal="justify" vertical="center" wrapText="1"/>
    </xf>
    <xf numFmtId="0" fontId="31" fillId="0" borderId="0" xfId="12" applyFont="1" applyAlignment="1">
      <alignment wrapText="1"/>
    </xf>
    <xf numFmtId="0" fontId="12" fillId="0" borderId="70" xfId="12" applyFont="1" applyBorder="1" applyAlignment="1">
      <alignment horizontal="justify" vertical="center" wrapText="1"/>
    </xf>
    <xf numFmtId="0" fontId="30" fillId="0" borderId="0" xfId="12" applyFont="1" applyAlignment="1">
      <alignment wrapText="1"/>
    </xf>
    <xf numFmtId="0" fontId="30" fillId="0" borderId="71" xfId="12" applyFont="1" applyBorder="1" applyAlignment="1">
      <alignment wrapText="1"/>
    </xf>
    <xf numFmtId="0" fontId="30" fillId="0" borderId="70" xfId="12" applyFont="1" applyBorder="1" applyAlignment="1">
      <alignment wrapText="1"/>
    </xf>
    <xf numFmtId="0" fontId="12" fillId="0" borderId="0" xfId="12" applyFont="1" applyAlignment="1">
      <alignment horizontal="justify" vertical="center" wrapText="1"/>
    </xf>
    <xf numFmtId="0" fontId="33" fillId="0" borderId="0" xfId="12" applyFont="1" applyAlignment="1">
      <alignment wrapText="1"/>
    </xf>
    <xf numFmtId="0" fontId="11" fillId="0" borderId="0" xfId="12" applyFont="1" applyAlignment="1">
      <alignment vertical="top" wrapText="1"/>
    </xf>
    <xf numFmtId="0" fontId="9" fillId="0" borderId="0" xfId="13" applyFont="1" applyAlignment="1">
      <alignment wrapText="1"/>
    </xf>
    <xf numFmtId="0" fontId="11" fillId="0" borderId="0" xfId="12" applyFont="1" applyAlignment="1">
      <alignment horizontal="justify" vertical="top" wrapText="1"/>
    </xf>
    <xf numFmtId="0" fontId="31" fillId="0" borderId="0" xfId="12" applyFont="1" applyAlignment="1">
      <alignment vertical="top" wrapText="1"/>
    </xf>
    <xf numFmtId="0" fontId="13" fillId="0" borderId="0" xfId="12" applyFont="1" applyAlignment="1">
      <alignment horizontal="justify" vertical="top" wrapText="1"/>
    </xf>
    <xf numFmtId="0" fontId="13" fillId="0" borderId="0" xfId="12" applyFont="1" applyAlignment="1">
      <alignment vertical="top" wrapText="1"/>
    </xf>
    <xf numFmtId="0" fontId="12" fillId="3" borderId="1" xfId="2" applyFont="1" applyFill="1" applyBorder="1" applyAlignment="1">
      <alignment horizontal="left"/>
    </xf>
    <xf numFmtId="0" fontId="12" fillId="3" borderId="2" xfId="2" applyFont="1" applyFill="1" applyBorder="1" applyAlignment="1">
      <alignment horizontal="left"/>
    </xf>
    <xf numFmtId="0" fontId="12" fillId="3" borderId="3" xfId="2" applyFont="1" applyFill="1" applyBorder="1" applyAlignment="1">
      <alignment horizontal="left"/>
    </xf>
    <xf numFmtId="0" fontId="12" fillId="3" borderId="4" xfId="2" applyFont="1" applyFill="1" applyBorder="1" applyAlignment="1">
      <alignment horizontal="left"/>
    </xf>
    <xf numFmtId="1" fontId="34" fillId="0" borderId="9" xfId="4" applyNumberFormat="1" applyFont="1" applyBorder="1" applyAlignment="1">
      <alignment horizontal="center" wrapText="1"/>
    </xf>
    <xf numFmtId="0" fontId="4" fillId="0" borderId="10" xfId="0" applyFont="1" applyBorder="1" applyAlignment="1">
      <alignment horizontal="center" wrapText="1"/>
    </xf>
    <xf numFmtId="0" fontId="4" fillId="0" borderId="10" xfId="0" applyFont="1" applyBorder="1" applyAlignment="1">
      <alignment wrapText="1"/>
    </xf>
    <xf numFmtId="0" fontId="4" fillId="0" borderId="11" xfId="0" applyFont="1" applyBorder="1" applyAlignment="1">
      <alignment wrapText="1"/>
    </xf>
    <xf numFmtId="0" fontId="13" fillId="0" borderId="0" xfId="2" applyFont="1" applyAlignment="1">
      <alignment horizontal="left"/>
    </xf>
    <xf numFmtId="1" fontId="34" fillId="0" borderId="10" xfId="4" applyNumberFormat="1" applyFont="1" applyBorder="1" applyAlignment="1">
      <alignment horizontal="center" wrapText="1"/>
    </xf>
    <xf numFmtId="1" fontId="34" fillId="0" borderId="11" xfId="4" applyNumberFormat="1" applyFont="1" applyBorder="1" applyAlignment="1">
      <alignment horizontal="center" wrapText="1"/>
    </xf>
    <xf numFmtId="0" fontId="12" fillId="5" borderId="16" xfId="6" applyFont="1" applyFill="1" applyBorder="1" applyAlignment="1">
      <alignment vertical="top" wrapText="1"/>
    </xf>
    <xf numFmtId="0" fontId="12" fillId="5" borderId="17" xfId="6" applyFont="1" applyFill="1" applyBorder="1" applyAlignment="1">
      <alignment vertical="top" wrapText="1"/>
    </xf>
    <xf numFmtId="0" fontId="12" fillId="5" borderId="18" xfId="6" applyFont="1" applyFill="1" applyBorder="1" applyAlignment="1">
      <alignment vertical="top" wrapText="1"/>
    </xf>
    <xf numFmtId="0" fontId="12" fillId="0" borderId="23" xfId="6" applyFont="1" applyBorder="1" applyAlignment="1">
      <alignment horizontal="center" vertical="center" wrapText="1"/>
    </xf>
    <xf numFmtId="0" fontId="12" fillId="0" borderId="27" xfId="6" applyFont="1" applyBorder="1" applyAlignment="1">
      <alignment horizontal="center" vertical="center" wrapText="1"/>
    </xf>
    <xf numFmtId="0" fontId="12" fillId="0" borderId="33" xfId="6" applyFont="1" applyBorder="1" applyAlignment="1">
      <alignment horizontal="center" vertical="center" wrapText="1"/>
    </xf>
    <xf numFmtId="0" fontId="12" fillId="0" borderId="37" xfId="6" applyFont="1" applyBorder="1" applyAlignment="1">
      <alignment horizontal="center" vertical="center" wrapText="1"/>
    </xf>
    <xf numFmtId="0" fontId="10" fillId="3" borderId="51" xfId="0" applyFont="1" applyFill="1" applyBorder="1" applyAlignment="1">
      <alignment vertical="center" wrapText="1"/>
    </xf>
    <xf numFmtId="0" fontId="10" fillId="3" borderId="52" xfId="0" applyFont="1" applyFill="1" applyBorder="1" applyAlignment="1">
      <alignment vertical="center" wrapText="1"/>
    </xf>
    <xf numFmtId="0" fontId="10" fillId="3" borderId="53" xfId="0" applyFont="1" applyFill="1" applyBorder="1" applyAlignment="1">
      <alignment vertical="center" wrapText="1"/>
    </xf>
    <xf numFmtId="0" fontId="13" fillId="0" borderId="6" xfId="0" applyFont="1" applyBorder="1" applyAlignment="1">
      <alignment horizontal="center"/>
    </xf>
    <xf numFmtId="0" fontId="13" fillId="0" borderId="6" xfId="0" applyFont="1" applyBorder="1"/>
    <xf numFmtId="0" fontId="13" fillId="0" borderId="9" xfId="0" applyFont="1" applyBorder="1" applyAlignment="1">
      <alignment horizontal="center"/>
    </xf>
    <xf numFmtId="0" fontId="13" fillId="0" borderId="29" xfId="0" applyFont="1" applyBorder="1" applyAlignment="1">
      <alignment horizontal="center"/>
    </xf>
    <xf numFmtId="0" fontId="13" fillId="0" borderId="11" xfId="0" applyFont="1" applyBorder="1" applyAlignment="1">
      <alignment horizontal="center"/>
    </xf>
    <xf numFmtId="0" fontId="10" fillId="3" borderId="51"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10" fillId="3" borderId="53" xfId="0" applyFont="1" applyFill="1" applyBorder="1" applyAlignment="1">
      <alignment horizontal="left" vertical="center" wrapText="1"/>
    </xf>
    <xf numFmtId="0" fontId="37" fillId="0" borderId="0" xfId="7" applyFont="1" applyAlignment="1">
      <alignment vertical="top" wrapText="1"/>
    </xf>
    <xf numFmtId="0" fontId="4" fillId="0" borderId="0" xfId="0" applyFont="1" applyAlignment="1">
      <alignment wrapText="1"/>
    </xf>
    <xf numFmtId="0" fontId="16" fillId="0" borderId="0" xfId="0" applyFont="1" applyAlignment="1">
      <alignment horizontal="left" vertical="top" wrapText="1"/>
    </xf>
    <xf numFmtId="0" fontId="17" fillId="0" borderId="0" xfId="0" applyFont="1" applyAlignment="1">
      <alignment horizontal="left" vertical="top" wrapText="1"/>
    </xf>
    <xf numFmtId="0" fontId="12" fillId="3" borderId="51" xfId="0" applyFont="1" applyFill="1" applyBorder="1" applyAlignment="1">
      <alignment horizontal="left" vertical="top" wrapText="1"/>
    </xf>
    <xf numFmtId="0" fontId="4" fillId="0" borderId="52" xfId="0" applyFont="1" applyBorder="1" applyAlignment="1">
      <alignment horizontal="left" vertical="top" wrapText="1"/>
    </xf>
    <xf numFmtId="0" fontId="4" fillId="0" borderId="53" xfId="0" applyFont="1" applyBorder="1" applyAlignment="1">
      <alignment horizontal="left" vertical="top" wrapText="1"/>
    </xf>
    <xf numFmtId="0" fontId="16" fillId="0" borderId="0" xfId="0" applyFont="1" applyAlignment="1">
      <alignment wrapText="1"/>
    </xf>
    <xf numFmtId="0" fontId="17" fillId="0" borderId="0" xfId="0" applyFont="1" applyAlignment="1">
      <alignment wrapText="1"/>
    </xf>
    <xf numFmtId="0" fontId="26" fillId="0" borderId="0" xfId="0" applyFont="1" applyAlignment="1">
      <alignment vertical="top" wrapText="1"/>
    </xf>
    <xf numFmtId="0" fontId="4" fillId="0" borderId="0" xfId="0" applyFont="1" applyAlignment="1">
      <alignment vertical="top" wrapText="1"/>
    </xf>
    <xf numFmtId="0" fontId="13" fillId="0" borderId="52" xfId="0" applyFont="1" applyBorder="1" applyAlignment="1">
      <alignment horizontal="left" vertical="top" wrapText="1"/>
    </xf>
    <xf numFmtId="0" fontId="13" fillId="0" borderId="53" xfId="0" applyFont="1" applyBorder="1" applyAlignment="1">
      <alignment horizontal="left" vertical="top" wrapText="1"/>
    </xf>
    <xf numFmtId="0" fontId="23" fillId="0" borderId="0" xfId="0" applyFont="1" applyAlignment="1">
      <alignment horizontal="left" vertical="top" wrapText="1"/>
    </xf>
    <xf numFmtId="0" fontId="25" fillId="0" borderId="0" xfId="0" applyFont="1" applyAlignment="1">
      <alignment horizontal="left" vertical="top" wrapText="1"/>
    </xf>
    <xf numFmtId="0" fontId="4" fillId="0" borderId="52" xfId="0" applyFont="1" applyBorder="1" applyAlignment="1">
      <alignment horizontal="left" vertical="center" wrapText="1"/>
    </xf>
    <xf numFmtId="0" fontId="4" fillId="0" borderId="53" xfId="0" applyFont="1" applyBorder="1" applyAlignment="1">
      <alignment horizontal="left" vertical="center" wrapText="1"/>
    </xf>
    <xf numFmtId="0" fontId="12" fillId="5" borderId="16" xfId="0" applyFont="1" applyFill="1" applyBorder="1" applyAlignment="1">
      <alignment horizontal="left" vertical="top" wrapText="1"/>
    </xf>
    <xf numFmtId="0" fontId="12" fillId="5" borderId="17" xfId="0" applyFont="1" applyFill="1" applyBorder="1" applyAlignment="1">
      <alignment horizontal="left" vertical="top" wrapText="1"/>
    </xf>
    <xf numFmtId="0" fontId="12" fillId="5" borderId="18" xfId="0" applyFont="1" applyFill="1" applyBorder="1" applyAlignment="1">
      <alignment horizontal="left" vertical="top" wrapText="1"/>
    </xf>
    <xf numFmtId="0" fontId="12" fillId="0" borderId="41"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45" xfId="0" applyFont="1" applyBorder="1" applyAlignment="1">
      <alignment horizontal="center" vertical="center" wrapText="1"/>
    </xf>
    <xf numFmtId="0" fontId="12" fillId="0" borderId="60" xfId="0" applyFont="1" applyBorder="1" applyAlignment="1">
      <alignment horizontal="center" vertical="center" wrapText="1"/>
    </xf>
    <xf numFmtId="0" fontId="12" fillId="0" borderId="47" xfId="0" applyFont="1" applyBorder="1" applyAlignment="1">
      <alignment horizontal="center" vertical="center" wrapText="1"/>
    </xf>
    <xf numFmtId="0" fontId="29" fillId="0" borderId="0" xfId="8" applyFont="1" applyAlignment="1">
      <alignment vertical="top" wrapText="1"/>
    </xf>
    <xf numFmtId="0" fontId="29" fillId="0" borderId="0" xfId="0" applyFont="1" applyAlignment="1">
      <alignment wrapText="1"/>
    </xf>
    <xf numFmtId="0" fontId="37" fillId="0" borderId="0" xfId="0" applyFont="1" applyAlignment="1">
      <alignment wrapText="1"/>
    </xf>
    <xf numFmtId="0" fontId="10" fillId="3" borderId="51" xfId="8" applyFont="1" applyFill="1" applyBorder="1"/>
    <xf numFmtId="0" fontId="10" fillId="3" borderId="52" xfId="8" applyFont="1" applyFill="1" applyBorder="1"/>
    <xf numFmtId="0" fontId="10" fillId="3" borderId="53" xfId="8" applyFont="1" applyFill="1" applyBorder="1"/>
    <xf numFmtId="0" fontId="39" fillId="0" borderId="0" xfId="8" applyFont="1" applyAlignment="1">
      <alignment vertical="top" wrapText="1"/>
    </xf>
    <xf numFmtId="0" fontId="29" fillId="0" borderId="0" xfId="8" applyFont="1" applyAlignment="1">
      <alignment wrapText="1"/>
    </xf>
    <xf numFmtId="0" fontId="10" fillId="0" borderId="3" xfId="3" applyFont="1" applyBorder="1" applyAlignment="1">
      <alignment horizontal="center" wrapText="1"/>
    </xf>
    <xf numFmtId="0" fontId="9" fillId="0" borderId="52" xfId="0" applyFont="1" applyBorder="1" applyAlignment="1">
      <alignment horizontal="center" wrapText="1"/>
    </xf>
    <xf numFmtId="0" fontId="9" fillId="0" borderId="53" xfId="0" applyFont="1" applyBorder="1" applyAlignment="1">
      <alignment horizontal="center" wrapText="1"/>
    </xf>
    <xf numFmtId="0" fontId="10" fillId="3" borderId="1" xfId="3" applyFont="1" applyFill="1" applyBorder="1" applyAlignment="1">
      <alignment horizontal="left" vertical="center"/>
    </xf>
    <xf numFmtId="0" fontId="10" fillId="3" borderId="2" xfId="3" applyFont="1" applyFill="1" applyBorder="1" applyAlignment="1">
      <alignment horizontal="left" vertical="center"/>
    </xf>
    <xf numFmtId="0" fontId="10" fillId="3" borderId="4" xfId="3" applyFont="1" applyFill="1" applyBorder="1" applyAlignment="1">
      <alignment horizontal="left" vertical="center"/>
    </xf>
    <xf numFmtId="0" fontId="10" fillId="0" borderId="6" xfId="3" applyFont="1" applyBorder="1" applyAlignment="1">
      <alignment horizontal="center"/>
    </xf>
    <xf numFmtId="0" fontId="10" fillId="0" borderId="7" xfId="3" applyFont="1" applyBorder="1" applyAlignment="1">
      <alignment horizontal="center"/>
    </xf>
    <xf numFmtId="0" fontId="13" fillId="0" borderId="9" xfId="3" applyFont="1" applyBorder="1" applyAlignment="1">
      <alignment horizontal="center" wrapText="1"/>
    </xf>
    <xf numFmtId="0" fontId="9" fillId="0" borderId="10" xfId="0" applyFont="1" applyBorder="1" applyAlignment="1">
      <alignment horizontal="center" wrapText="1"/>
    </xf>
    <xf numFmtId="0" fontId="9" fillId="0" borderId="29" xfId="0" applyFont="1" applyBorder="1" applyAlignment="1">
      <alignment horizontal="center" wrapText="1"/>
    </xf>
    <xf numFmtId="0" fontId="40" fillId="0" borderId="0" xfId="0" applyFont="1"/>
    <xf numFmtId="0" fontId="40" fillId="0" borderId="0" xfId="0" applyFont="1" applyAlignment="1">
      <alignment vertical="center"/>
    </xf>
    <xf numFmtId="0" fontId="12" fillId="0" borderId="21" xfId="6" applyFont="1" applyBorder="1" applyAlignment="1">
      <alignment horizontal="center" vertical="center" wrapText="1"/>
    </xf>
    <xf numFmtId="0" fontId="12" fillId="0" borderId="0" xfId="6" applyFont="1" applyBorder="1" applyAlignment="1">
      <alignment horizontal="center" vertical="center" wrapText="1"/>
    </xf>
    <xf numFmtId="0" fontId="0" fillId="0" borderId="0" xfId="0" applyAlignment="1"/>
  </cellXfs>
  <cellStyles count="14">
    <cellStyle name="Normal" xfId="0" builtinId="0"/>
    <cellStyle name="Normal 2" xfId="9" xr:uid="{4DA22E79-86F8-4251-9AD7-26E5BA13BB88}"/>
    <cellStyle name="Normal 2 4" xfId="3" xr:uid="{852B90F6-7937-4FF1-9355-FAFD46CAE84E}"/>
    <cellStyle name="Normal 3" xfId="1" xr:uid="{96F2FBF1-D7F0-426E-B9FE-122998CEE60A}"/>
    <cellStyle name="Normal 3 3 2" xfId="10" xr:uid="{CB1E46AD-75B0-4CFE-A936-5F3F346E9544}"/>
    <cellStyle name="Normal 31" xfId="12" xr:uid="{6CDF1E2F-2E1B-4493-AD15-A4D0076AD8E5}"/>
    <cellStyle name="Normal 4" xfId="13" xr:uid="{03771EE4-1F1C-432F-B121-6BB2E6244F44}"/>
    <cellStyle name="Normal 4 2" xfId="8" xr:uid="{AF7B8E70-ABC9-4C76-967E-359A0AE03FE4}"/>
    <cellStyle name="Normal 4 4" xfId="11" xr:uid="{0FF66C6D-9021-4E68-B305-152291893C26}"/>
    <cellStyle name="Normal 6" xfId="2" xr:uid="{FCE599EE-621B-42A4-8429-659C0D9A6F4E}"/>
    <cellStyle name="Normal 6 2" xfId="7" xr:uid="{4277070E-8AC6-4382-8D48-63B584F750EA}"/>
    <cellStyle name="Normal_KeyCentreCalcs" xfId="6" xr:uid="{60210661-9B36-45B2-B976-32CC6BAC28C9}"/>
    <cellStyle name="Normal_mcrlpsa2sep05data" xfId="5" xr:uid="{75E03B0E-48D7-437D-8209-526361BC0040}"/>
    <cellStyle name="Normal_sepmcr05" xfId="4" xr:uid="{F49D924D-EBBC-43B9-A92F-C73714B1373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Manchester Key Centre Inbound Vehicle Counts</a:t>
            </a:r>
          </a:p>
        </c:rich>
      </c:tx>
      <c:overlay val="0"/>
    </c:title>
    <c:autoTitleDeleted val="0"/>
    <c:plotArea>
      <c:layout>
        <c:manualLayout>
          <c:layoutTarget val="inner"/>
          <c:xMode val="edge"/>
          <c:yMode val="edge"/>
          <c:x val="0.12510175932184811"/>
          <c:y val="8.9402025623856268E-2"/>
          <c:w val="0.72537684982360284"/>
          <c:h val="0.79485857754806055"/>
        </c:manualLayout>
      </c:layout>
      <c:barChart>
        <c:barDir val="col"/>
        <c:grouping val="clustered"/>
        <c:varyColors val="0"/>
        <c:ser>
          <c:idx val="0"/>
          <c:order val="0"/>
          <c:tx>
            <c:strRef>
              <c:f>'Tab 17  KC Traffic Trend'!$A$5:$A$23</c:f>
              <c:strCache>
                <c:ptCount val="19"/>
                <c:pt idx="0">
                  <c:v>07:30-09:30</c:v>
                </c:pt>
              </c:strCache>
            </c:strRef>
          </c:tx>
          <c:spPr>
            <a:solidFill>
              <a:srgbClr val="00B0F0"/>
            </a:solidFill>
            <a:ln w="38100" cap="flat" cmpd="sng" algn="ctr">
              <a:noFill/>
              <a:prstDash val="solid"/>
            </a:ln>
            <a:effectLst/>
          </c:spPr>
          <c:invertIfNegative val="0"/>
          <c:cat>
            <c:numRef>
              <c:extLst>
                <c:ext xmlns:c15="http://schemas.microsoft.com/office/drawing/2012/chart" uri="{02D57815-91ED-43cb-92C2-25804820EDAC}">
                  <c15:fullRef>
                    <c15:sqref>'Tab 17  KC Traffic Trend'!$M$5:$M$29</c15:sqref>
                  </c15:fullRef>
                </c:ext>
              </c:extLst>
              <c:f>('Tab 17  KC Traffic Trend'!$M$5:$M$10,'Tab 17  KC Traffic Trend'!$M$13:$M$29)</c:f>
              <c:numCache>
                <c:formatCode>General</c:formatCode>
                <c:ptCount val="23"/>
                <c:pt idx="0">
                  <c:v>1997</c:v>
                </c:pt>
                <c:pt idx="1">
                  <c:v>1998</c:v>
                </c:pt>
                <c:pt idx="2">
                  <c:v>1999</c:v>
                </c:pt>
                <c:pt idx="3">
                  <c:v>2000</c:v>
                </c:pt>
                <c:pt idx="4">
                  <c:v>2001</c:v>
                </c:pt>
                <c:pt idx="5">
                  <c:v>2002</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extLst>
                <c:ext xmlns:c15="http://schemas.microsoft.com/office/drawing/2012/chart" uri="{02D57815-91ED-43cb-92C2-25804820EDAC}">
                  <c15:fullRef>
                    <c15:sqref>'Tab 17  KC Traffic Trend'!$T$5:$T$29</c15:sqref>
                  </c15:fullRef>
                </c:ext>
              </c:extLst>
              <c:f>('Tab 17  KC Traffic Trend'!$T$5:$T$10,'Tab 17  KC Traffic Trend'!$T$13:$T$29)</c:f>
              <c:numCache>
                <c:formatCode>General</c:formatCode>
                <c:ptCount val="23"/>
                <c:pt idx="0">
                  <c:v>32872</c:v>
                </c:pt>
                <c:pt idx="2">
                  <c:v>34153</c:v>
                </c:pt>
                <c:pt idx="5">
                  <c:v>30434</c:v>
                </c:pt>
                <c:pt idx="6">
                  <c:v>31618</c:v>
                </c:pt>
                <c:pt idx="7">
                  <c:v>29274</c:v>
                </c:pt>
                <c:pt idx="10">
                  <c:v>26526</c:v>
                </c:pt>
                <c:pt idx="11">
                  <c:v>25709</c:v>
                </c:pt>
                <c:pt idx="12">
                  <c:v>25385</c:v>
                </c:pt>
                <c:pt idx="13">
                  <c:v>24699</c:v>
                </c:pt>
                <c:pt idx="14">
                  <c:v>25927</c:v>
                </c:pt>
                <c:pt idx="15">
                  <c:v>25272</c:v>
                </c:pt>
                <c:pt idx="16">
                  <c:v>24554</c:v>
                </c:pt>
                <c:pt idx="17">
                  <c:v>25053</c:v>
                </c:pt>
                <c:pt idx="18">
                  <c:v>23789</c:v>
                </c:pt>
                <c:pt idx="19" formatCode="0">
                  <c:v>23420.666666666668</c:v>
                </c:pt>
                <c:pt idx="20" formatCode="0">
                  <c:v>23097</c:v>
                </c:pt>
                <c:pt idx="21" formatCode="0">
                  <c:v>23408</c:v>
                </c:pt>
                <c:pt idx="22" formatCode="0">
                  <c:v>12106</c:v>
                </c:pt>
              </c:numCache>
            </c:numRef>
          </c:val>
          <c:extLst>
            <c:ext xmlns:c16="http://schemas.microsoft.com/office/drawing/2014/chart" uri="{C3380CC4-5D6E-409C-BE32-E72D297353CC}">
              <c16:uniqueId val="{00000000-B7B9-4F54-A282-FD2F2CFD9606}"/>
            </c:ext>
          </c:extLst>
        </c:ser>
        <c:ser>
          <c:idx val="1"/>
          <c:order val="1"/>
          <c:tx>
            <c:strRef>
              <c:f>'Tab 17  KC Traffic Trend'!$A$24:$A$41</c:f>
              <c:strCache>
                <c:ptCount val="18"/>
                <c:pt idx="0">
                  <c:v>10:00-12:00</c:v>
                </c:pt>
              </c:strCache>
            </c:strRef>
          </c:tx>
          <c:spPr>
            <a:solidFill>
              <a:srgbClr val="FFC000"/>
            </a:solidFill>
            <a:ln w="38100" cap="flat" cmpd="sng" algn="ctr">
              <a:noFill/>
              <a:prstDash val="solid"/>
            </a:ln>
            <a:effectLst/>
          </c:spPr>
          <c:invertIfNegative val="0"/>
          <c:cat>
            <c:numRef>
              <c:extLst>
                <c:ext xmlns:c15="http://schemas.microsoft.com/office/drawing/2012/chart" uri="{02D57815-91ED-43cb-92C2-25804820EDAC}">
                  <c15:fullRef>
                    <c15:sqref>'Tab 17  KC Traffic Trend'!$M$5:$M$29</c15:sqref>
                  </c15:fullRef>
                </c:ext>
              </c:extLst>
              <c:f>('Tab 17  KC Traffic Trend'!$M$5:$M$10,'Tab 17  KC Traffic Trend'!$M$13:$M$29)</c:f>
              <c:numCache>
                <c:formatCode>General</c:formatCode>
                <c:ptCount val="23"/>
                <c:pt idx="0">
                  <c:v>1997</c:v>
                </c:pt>
                <c:pt idx="1">
                  <c:v>1998</c:v>
                </c:pt>
                <c:pt idx="2">
                  <c:v>1999</c:v>
                </c:pt>
                <c:pt idx="3">
                  <c:v>2000</c:v>
                </c:pt>
                <c:pt idx="4">
                  <c:v>2001</c:v>
                </c:pt>
                <c:pt idx="5">
                  <c:v>2002</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extLst>
                <c:ext xmlns:c15="http://schemas.microsoft.com/office/drawing/2012/chart" uri="{02D57815-91ED-43cb-92C2-25804820EDAC}">
                  <c15:fullRef>
                    <c15:sqref>'Tab 17  KC Traffic Trend'!$T$33:$T$57</c15:sqref>
                  </c15:fullRef>
                </c:ext>
              </c:extLst>
              <c:f>('Tab 17  KC Traffic Trend'!$T$33:$T$38,'Tab 17  KC Traffic Trend'!$T$41:$T$57)</c:f>
              <c:numCache>
                <c:formatCode>General</c:formatCode>
                <c:ptCount val="23"/>
                <c:pt idx="0">
                  <c:v>18759</c:v>
                </c:pt>
                <c:pt idx="2">
                  <c:v>18697</c:v>
                </c:pt>
                <c:pt idx="5">
                  <c:v>17262</c:v>
                </c:pt>
                <c:pt idx="6">
                  <c:v>16620</c:v>
                </c:pt>
                <c:pt idx="7">
                  <c:v>16939</c:v>
                </c:pt>
                <c:pt idx="10">
                  <c:v>15988</c:v>
                </c:pt>
                <c:pt idx="11">
                  <c:v>14271</c:v>
                </c:pt>
                <c:pt idx="12">
                  <c:v>13868</c:v>
                </c:pt>
                <c:pt idx="13">
                  <c:v>12976</c:v>
                </c:pt>
                <c:pt idx="14">
                  <c:v>13760</c:v>
                </c:pt>
                <c:pt idx="15">
                  <c:v>13343</c:v>
                </c:pt>
                <c:pt idx="16">
                  <c:v>13515</c:v>
                </c:pt>
                <c:pt idx="17">
                  <c:v>14624</c:v>
                </c:pt>
                <c:pt idx="18">
                  <c:v>14046</c:v>
                </c:pt>
                <c:pt idx="19">
                  <c:v>14090</c:v>
                </c:pt>
                <c:pt idx="20">
                  <c:v>14544</c:v>
                </c:pt>
                <c:pt idx="21">
                  <c:v>14695</c:v>
                </c:pt>
                <c:pt idx="22">
                  <c:v>7444</c:v>
                </c:pt>
              </c:numCache>
            </c:numRef>
          </c:val>
          <c:extLst>
            <c:ext xmlns:c16="http://schemas.microsoft.com/office/drawing/2014/chart" uri="{C3380CC4-5D6E-409C-BE32-E72D297353CC}">
              <c16:uniqueId val="{00000001-B7B9-4F54-A282-FD2F2CFD9606}"/>
            </c:ext>
          </c:extLst>
        </c:ser>
        <c:dLbls>
          <c:showLegendKey val="0"/>
          <c:showVal val="0"/>
          <c:showCatName val="0"/>
          <c:showSerName val="0"/>
          <c:showPercent val="0"/>
          <c:showBubbleSize val="0"/>
        </c:dLbls>
        <c:gapWidth val="150"/>
        <c:axId val="604921136"/>
        <c:axId val="604919176"/>
      </c:barChart>
      <c:catAx>
        <c:axId val="604921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none"/>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604919176"/>
        <c:crosses val="autoZero"/>
        <c:auto val="1"/>
        <c:lblAlgn val="ctr"/>
        <c:lblOffset val="100"/>
        <c:tickLblSkip val="1"/>
        <c:noMultiLvlLbl val="0"/>
      </c:catAx>
      <c:valAx>
        <c:axId val="604919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740164058440064E-3"/>
              <c:y val="0.43857563644951852"/>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4921136"/>
        <c:crosses val="autoZero"/>
        <c:crossBetween val="between"/>
      </c:valAx>
    </c:plotArea>
    <c:legend>
      <c:legendPos val="r"/>
      <c:layout>
        <c:manualLayout>
          <c:xMode val="edge"/>
          <c:yMode val="edge"/>
          <c:x val="0.85721076462329693"/>
          <c:y val="0.31476620742872813"/>
          <c:w val="0.13310568741795073"/>
          <c:h val="0.11553207048214671"/>
        </c:manualLayout>
      </c:layout>
      <c:overlay val="0"/>
      <c:spPr>
        <a:ln w="0">
          <a:solidFill>
            <a:schemeClr val="dk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Manchester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23 KC Car&amp;Non-carTrips '!$B$3:$B$22</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'!$C$3:$C$22</c:f>
              <c:numCache>
                <c:formatCode>0</c:formatCode>
                <c:ptCount val="20"/>
                <c:pt idx="0">
                  <c:v>31955.399999999998</c:v>
                </c:pt>
                <c:pt idx="3">
                  <c:v>32566.799999999999</c:v>
                </c:pt>
                <c:pt idx="4">
                  <c:v>32957.760000000002</c:v>
                </c:pt>
                <c:pt idx="7">
                  <c:v>27020.639999999999</c:v>
                </c:pt>
                <c:pt idx="8">
                  <c:v>27402.240000000002</c:v>
                </c:pt>
                <c:pt idx="9">
                  <c:v>26800.81</c:v>
                </c:pt>
                <c:pt idx="10">
                  <c:v>25734.400000000001</c:v>
                </c:pt>
                <c:pt idx="11">
                  <c:v>26815.32</c:v>
                </c:pt>
                <c:pt idx="12">
                  <c:v>25835</c:v>
                </c:pt>
                <c:pt idx="13">
                  <c:v>24987.89559388777</c:v>
                </c:pt>
                <c:pt idx="14">
                  <c:v>25085.442334180578</c:v>
                </c:pt>
                <c:pt idx="15">
                  <c:v>23778.519401306723</c:v>
                </c:pt>
                <c:pt idx="16">
                  <c:v>23376.59964180028</c:v>
                </c:pt>
                <c:pt idx="17">
                  <c:v>22622.604743738892</c:v>
                </c:pt>
                <c:pt idx="18">
                  <c:v>23318.713700475251</c:v>
                </c:pt>
                <c:pt idx="19">
                  <c:v>10888.839527684035</c:v>
                </c:pt>
              </c:numCache>
            </c:numRef>
          </c:val>
          <c:extLst>
            <c:ext xmlns:c16="http://schemas.microsoft.com/office/drawing/2014/chart" uri="{C3380CC4-5D6E-409C-BE32-E72D297353CC}">
              <c16:uniqueId val="{00000000-D553-4096-BDBA-62921747C962}"/>
            </c:ext>
          </c:extLst>
        </c:ser>
        <c:ser>
          <c:idx val="1"/>
          <c:order val="1"/>
          <c:tx>
            <c:v>Bus</c:v>
          </c:tx>
          <c:spPr>
            <a:solidFill>
              <a:srgbClr val="FFFF00"/>
            </a:solidFill>
            <a:ln>
              <a:solidFill>
                <a:schemeClr val="tx1"/>
              </a:solidFill>
            </a:ln>
          </c:spPr>
          <c:invertIfNegative val="0"/>
          <c:cat>
            <c:strRef>
              <c:f>'Table 23 KC Car&amp;Non-carTrips '!$B$3:$B$22</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'!$D$3:$D$22</c:f>
              <c:numCache>
                <c:formatCode>0</c:formatCode>
                <c:ptCount val="20"/>
                <c:pt idx="0">
                  <c:v>25254</c:v>
                </c:pt>
                <c:pt idx="3">
                  <c:v>24696</c:v>
                </c:pt>
                <c:pt idx="4">
                  <c:v>25071</c:v>
                </c:pt>
                <c:pt idx="7">
                  <c:v>24615</c:v>
                </c:pt>
                <c:pt idx="8">
                  <c:v>23418</c:v>
                </c:pt>
                <c:pt idx="9">
                  <c:v>22438</c:v>
                </c:pt>
                <c:pt idx="10">
                  <c:v>22286</c:v>
                </c:pt>
                <c:pt idx="11">
                  <c:v>23300</c:v>
                </c:pt>
                <c:pt idx="12">
                  <c:v>23038</c:v>
                </c:pt>
                <c:pt idx="13">
                  <c:v>23092</c:v>
                </c:pt>
                <c:pt idx="14">
                  <c:v>22640</c:v>
                </c:pt>
                <c:pt idx="15">
                  <c:v>21727</c:v>
                </c:pt>
                <c:pt idx="16">
                  <c:v>21210</c:v>
                </c:pt>
                <c:pt idx="17">
                  <c:v>22669</c:v>
                </c:pt>
                <c:pt idx="18">
                  <c:v>21701</c:v>
                </c:pt>
                <c:pt idx="19">
                  <c:v>4964</c:v>
                </c:pt>
              </c:numCache>
            </c:numRef>
          </c:val>
          <c:extLst>
            <c:ext xmlns:c16="http://schemas.microsoft.com/office/drawing/2014/chart" uri="{C3380CC4-5D6E-409C-BE32-E72D297353CC}">
              <c16:uniqueId val="{00000001-D553-4096-BDBA-62921747C962}"/>
            </c:ext>
          </c:extLst>
        </c:ser>
        <c:ser>
          <c:idx val="4"/>
          <c:order val="2"/>
          <c:tx>
            <c:v>Walk</c:v>
          </c:tx>
          <c:spPr>
            <a:solidFill>
              <a:srgbClr val="FFC000"/>
            </a:solidFill>
            <a:ln>
              <a:solidFill>
                <a:schemeClr val="tx1"/>
              </a:solidFill>
            </a:ln>
          </c:spPr>
          <c:invertIfNegative val="0"/>
          <c:cat>
            <c:strRef>
              <c:f>'Table 23 KC Car&amp;Non-carTrips '!$B$3:$B$22</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'!$H$3:$H$22</c:f>
              <c:numCache>
                <c:formatCode>0</c:formatCode>
                <c:ptCount val="20"/>
                <c:pt idx="0">
                  <c:v>5652.97</c:v>
                </c:pt>
                <c:pt idx="3">
                  <c:v>6143.46</c:v>
                </c:pt>
                <c:pt idx="4">
                  <c:v>7485</c:v>
                </c:pt>
                <c:pt idx="7">
                  <c:v>8877</c:v>
                </c:pt>
                <c:pt idx="8" formatCode="General">
                  <c:v>9599</c:v>
                </c:pt>
                <c:pt idx="9" formatCode="General">
                  <c:v>9207</c:v>
                </c:pt>
                <c:pt idx="10" formatCode="General">
                  <c:v>11009</c:v>
                </c:pt>
                <c:pt idx="11" formatCode="General">
                  <c:v>10348</c:v>
                </c:pt>
                <c:pt idx="12" formatCode="General">
                  <c:v>10277</c:v>
                </c:pt>
                <c:pt idx="13" formatCode="General">
                  <c:v>10506</c:v>
                </c:pt>
                <c:pt idx="14" formatCode="General">
                  <c:v>11773</c:v>
                </c:pt>
                <c:pt idx="15" formatCode="General">
                  <c:v>11821</c:v>
                </c:pt>
                <c:pt idx="16">
                  <c:v>12733.666666666666</c:v>
                </c:pt>
                <c:pt idx="17">
                  <c:v>14463</c:v>
                </c:pt>
                <c:pt idx="18">
                  <c:v>13352</c:v>
                </c:pt>
                <c:pt idx="19">
                  <c:v>3471</c:v>
                </c:pt>
              </c:numCache>
            </c:numRef>
          </c:val>
          <c:extLst>
            <c:ext xmlns:c16="http://schemas.microsoft.com/office/drawing/2014/chart" uri="{C3380CC4-5D6E-409C-BE32-E72D297353CC}">
              <c16:uniqueId val="{00000002-D553-4096-BDBA-62921747C962}"/>
            </c:ext>
          </c:extLst>
        </c:ser>
        <c:ser>
          <c:idx val="2"/>
          <c:order val="3"/>
          <c:tx>
            <c:v>Rail</c:v>
          </c:tx>
          <c:spPr>
            <a:solidFill>
              <a:schemeClr val="bg1">
                <a:lumMod val="75000"/>
              </a:schemeClr>
            </a:solidFill>
            <a:ln>
              <a:solidFill>
                <a:schemeClr val="tx1"/>
              </a:solidFill>
            </a:ln>
          </c:spPr>
          <c:invertIfNegative val="0"/>
          <c:cat>
            <c:strRef>
              <c:f>'Table 23 KC Car&amp;Non-carTrips '!$B$3:$B$22</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'!$E$3:$E$22</c:f>
              <c:numCache>
                <c:formatCode>General</c:formatCode>
                <c:ptCount val="20"/>
                <c:pt idx="0">
                  <c:v>16612</c:v>
                </c:pt>
                <c:pt idx="3">
                  <c:v>16743</c:v>
                </c:pt>
                <c:pt idx="4">
                  <c:v>18402</c:v>
                </c:pt>
                <c:pt idx="7" formatCode="0">
                  <c:v>20386</c:v>
                </c:pt>
                <c:pt idx="8">
                  <c:v>21291</c:v>
                </c:pt>
                <c:pt idx="9">
                  <c:v>22899</c:v>
                </c:pt>
                <c:pt idx="10">
                  <c:v>22414</c:v>
                </c:pt>
                <c:pt idx="11">
                  <c:v>25949</c:v>
                </c:pt>
                <c:pt idx="12">
                  <c:v>24914</c:v>
                </c:pt>
                <c:pt idx="13">
                  <c:v>25435</c:v>
                </c:pt>
                <c:pt idx="14">
                  <c:v>28533</c:v>
                </c:pt>
                <c:pt idx="15">
                  <c:v>28669</c:v>
                </c:pt>
                <c:pt idx="16">
                  <c:v>28527</c:v>
                </c:pt>
                <c:pt idx="17">
                  <c:v>28709</c:v>
                </c:pt>
                <c:pt idx="18">
                  <c:v>14699</c:v>
                </c:pt>
                <c:pt idx="19">
                  <c:v>3339</c:v>
                </c:pt>
              </c:numCache>
            </c:numRef>
          </c:val>
          <c:extLst>
            <c:ext xmlns:c16="http://schemas.microsoft.com/office/drawing/2014/chart" uri="{C3380CC4-5D6E-409C-BE32-E72D297353CC}">
              <c16:uniqueId val="{00000003-D553-4096-BDBA-62921747C962}"/>
            </c:ext>
          </c:extLst>
        </c:ser>
        <c:ser>
          <c:idx val="5"/>
          <c:order val="4"/>
          <c:tx>
            <c:strRef>
              <c:f>'Table 23 KC Car&amp;Non-carTrips '!$F$2</c:f>
              <c:strCache>
                <c:ptCount val="1"/>
                <c:pt idx="0">
                  <c:v>Metro</c:v>
                </c:pt>
              </c:strCache>
            </c:strRef>
          </c:tx>
          <c:invertIfNegative val="0"/>
          <c:cat>
            <c:strRef>
              <c:f>'Table 23 KC Car&amp;Non-carTrips '!$B$3:$B$22</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'!$F$3:$F$22</c:f>
              <c:numCache>
                <c:formatCode>General</c:formatCode>
                <c:ptCount val="20"/>
                <c:pt idx="0">
                  <c:v>6301</c:v>
                </c:pt>
                <c:pt idx="3">
                  <c:v>6556</c:v>
                </c:pt>
                <c:pt idx="4">
                  <c:v>6048</c:v>
                </c:pt>
                <c:pt idx="7" formatCode="0">
                  <c:v>6716</c:v>
                </c:pt>
                <c:pt idx="8">
                  <c:v>6448</c:v>
                </c:pt>
                <c:pt idx="9">
                  <c:v>6832</c:v>
                </c:pt>
                <c:pt idx="10">
                  <c:v>7787</c:v>
                </c:pt>
                <c:pt idx="11">
                  <c:v>9086</c:v>
                </c:pt>
                <c:pt idx="12">
                  <c:v>10731</c:v>
                </c:pt>
                <c:pt idx="13">
                  <c:v>10942</c:v>
                </c:pt>
                <c:pt idx="14">
                  <c:v>13183</c:v>
                </c:pt>
                <c:pt idx="15">
                  <c:v>14437</c:v>
                </c:pt>
                <c:pt idx="16">
                  <c:v>18100</c:v>
                </c:pt>
                <c:pt idx="17">
                  <c:v>18983</c:v>
                </c:pt>
                <c:pt idx="18">
                  <c:v>14874</c:v>
                </c:pt>
                <c:pt idx="19" formatCode="0">
                  <c:v>3799.2649999999999</c:v>
                </c:pt>
              </c:numCache>
            </c:numRef>
          </c:val>
          <c:extLst>
            <c:ext xmlns:c16="http://schemas.microsoft.com/office/drawing/2014/chart" uri="{C3380CC4-5D6E-409C-BE32-E72D297353CC}">
              <c16:uniqueId val="{00000004-D553-4096-BDBA-62921747C962}"/>
            </c:ext>
          </c:extLst>
        </c:ser>
        <c:ser>
          <c:idx val="3"/>
          <c:order val="5"/>
          <c:tx>
            <c:v>Cycle</c:v>
          </c:tx>
          <c:spPr>
            <a:solidFill>
              <a:schemeClr val="tx1"/>
            </a:solidFill>
            <a:ln>
              <a:solidFill>
                <a:schemeClr val="tx1"/>
              </a:solidFill>
            </a:ln>
          </c:spPr>
          <c:invertIfNegative val="0"/>
          <c:cat>
            <c:strRef>
              <c:f>'Table 23 KC Car&amp;Non-carTrips '!$B$3:$B$22</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'!$G$3:$G$22</c:f>
              <c:numCache>
                <c:formatCode>0</c:formatCode>
                <c:ptCount val="20"/>
                <c:pt idx="0">
                  <c:v>509</c:v>
                </c:pt>
                <c:pt idx="3">
                  <c:v>562</c:v>
                </c:pt>
                <c:pt idx="4">
                  <c:v>470</c:v>
                </c:pt>
                <c:pt idx="7">
                  <c:v>1102</c:v>
                </c:pt>
                <c:pt idx="8">
                  <c:v>1143</c:v>
                </c:pt>
                <c:pt idx="9">
                  <c:v>1190</c:v>
                </c:pt>
                <c:pt idx="10">
                  <c:v>1476</c:v>
                </c:pt>
                <c:pt idx="11">
                  <c:v>1542</c:v>
                </c:pt>
                <c:pt idx="12">
                  <c:v>1638</c:v>
                </c:pt>
                <c:pt idx="13">
                  <c:v>1648</c:v>
                </c:pt>
                <c:pt idx="14">
                  <c:v>1781</c:v>
                </c:pt>
                <c:pt idx="15">
                  <c:v>1892</c:v>
                </c:pt>
                <c:pt idx="16">
                  <c:v>2131.6666666666665</c:v>
                </c:pt>
                <c:pt idx="17">
                  <c:v>2477</c:v>
                </c:pt>
                <c:pt idx="18">
                  <c:v>1954</c:v>
                </c:pt>
                <c:pt idx="19">
                  <c:v>606</c:v>
                </c:pt>
              </c:numCache>
            </c:numRef>
          </c:val>
          <c:extLst>
            <c:ext xmlns:c16="http://schemas.microsoft.com/office/drawing/2014/chart" uri="{C3380CC4-5D6E-409C-BE32-E72D297353CC}">
              <c16:uniqueId val="{00000005-D553-4096-BDBA-62921747C962}"/>
            </c:ext>
          </c:extLst>
        </c:ser>
        <c:dLbls>
          <c:showLegendKey val="0"/>
          <c:showVal val="0"/>
          <c:showCatName val="0"/>
          <c:showSerName val="0"/>
          <c:showPercent val="0"/>
          <c:showBubbleSize val="0"/>
        </c:dLbls>
        <c:gapWidth val="150"/>
        <c:axId val="604919960"/>
        <c:axId val="604920744"/>
      </c:barChart>
      <c:catAx>
        <c:axId val="6049199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04920744"/>
        <c:crosses val="autoZero"/>
        <c:auto val="1"/>
        <c:lblAlgn val="ctr"/>
        <c:lblOffset val="100"/>
        <c:noMultiLvlLbl val="0"/>
      </c:catAx>
      <c:valAx>
        <c:axId val="6049207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04919960"/>
        <c:crosses val="autoZero"/>
        <c:crossBetween val="between"/>
      </c:valAx>
    </c:plotArea>
    <c:legend>
      <c:legendPos val="r"/>
      <c:layout>
        <c:manualLayout>
          <c:xMode val="edge"/>
          <c:yMode val="edge"/>
          <c:x val="0.89220644698567186"/>
          <c:y val="0.41372182337501928"/>
          <c:w val="9.7459052468262239E-2"/>
          <c:h val="0.54870232650779427"/>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Manchester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23 KC Car&amp;Non-carTrips '!$B$24:$B$43</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'!$C$24:$C$43</c:f>
              <c:numCache>
                <c:formatCode>0</c:formatCode>
                <c:ptCount val="20"/>
                <c:pt idx="0">
                  <c:v>17559.96</c:v>
                </c:pt>
                <c:pt idx="3">
                  <c:v>16158.54</c:v>
                </c:pt>
                <c:pt idx="4">
                  <c:v>18540.939999999999</c:v>
                </c:pt>
                <c:pt idx="7">
                  <c:v>15451.62</c:v>
                </c:pt>
                <c:pt idx="8">
                  <c:v>15385.919999999998</c:v>
                </c:pt>
                <c:pt idx="9">
                  <c:v>14594.999999999998</c:v>
                </c:pt>
                <c:pt idx="10">
                  <c:v>13325.929999999998</c:v>
                </c:pt>
                <c:pt idx="11">
                  <c:v>14226.080000000002</c:v>
                </c:pt>
                <c:pt idx="12">
                  <c:v>14009.81</c:v>
                </c:pt>
                <c:pt idx="13">
                  <c:v>14271.535166883974</c:v>
                </c:pt>
                <c:pt idx="14">
                  <c:v>14826.979089981871</c:v>
                </c:pt>
                <c:pt idx="15">
                  <c:v>14343.056603011748</c:v>
                </c:pt>
                <c:pt idx="16">
                  <c:v>15013.019341797974</c:v>
                </c:pt>
                <c:pt idx="17">
                  <c:v>15225.73270771627</c:v>
                </c:pt>
                <c:pt idx="18">
                  <c:v>15154.97084719116</c:v>
                </c:pt>
                <c:pt idx="19">
                  <c:v>6336.8879731079824</c:v>
                </c:pt>
              </c:numCache>
            </c:numRef>
          </c:val>
          <c:extLst>
            <c:ext xmlns:c16="http://schemas.microsoft.com/office/drawing/2014/chart" uri="{C3380CC4-5D6E-409C-BE32-E72D297353CC}">
              <c16:uniqueId val="{00000000-3677-42A5-8DDC-B9E98CBE54AA}"/>
            </c:ext>
          </c:extLst>
        </c:ser>
        <c:ser>
          <c:idx val="1"/>
          <c:order val="1"/>
          <c:tx>
            <c:v>Bus</c:v>
          </c:tx>
          <c:spPr>
            <a:solidFill>
              <a:srgbClr val="FFFF00"/>
            </a:solidFill>
            <a:ln>
              <a:solidFill>
                <a:schemeClr val="tx1"/>
              </a:solidFill>
            </a:ln>
          </c:spPr>
          <c:invertIfNegative val="0"/>
          <c:cat>
            <c:strRef>
              <c:f>'Table 23 KC Car&amp;Non-carTrips '!$B$24:$B$43</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'!$D$24:$D$43</c:f>
              <c:numCache>
                <c:formatCode>0</c:formatCode>
                <c:ptCount val="20"/>
                <c:pt idx="0">
                  <c:v>11415</c:v>
                </c:pt>
                <c:pt idx="3">
                  <c:v>11655</c:v>
                </c:pt>
                <c:pt idx="4">
                  <c:v>13079</c:v>
                </c:pt>
                <c:pt idx="7">
                  <c:v>15379</c:v>
                </c:pt>
                <c:pt idx="8">
                  <c:v>13851</c:v>
                </c:pt>
                <c:pt idx="9">
                  <c:v>14809</c:v>
                </c:pt>
                <c:pt idx="10">
                  <c:v>14060</c:v>
                </c:pt>
                <c:pt idx="11">
                  <c:v>13743</c:v>
                </c:pt>
                <c:pt idx="12">
                  <c:v>13649</c:v>
                </c:pt>
                <c:pt idx="13">
                  <c:v>13728</c:v>
                </c:pt>
                <c:pt idx="14">
                  <c:v>13707</c:v>
                </c:pt>
                <c:pt idx="15">
                  <c:v>12427</c:v>
                </c:pt>
                <c:pt idx="16">
                  <c:v>12124</c:v>
                </c:pt>
                <c:pt idx="17">
                  <c:v>11817</c:v>
                </c:pt>
                <c:pt idx="18">
                  <c:v>11252</c:v>
                </c:pt>
                <c:pt idx="19">
                  <c:v>3234</c:v>
                </c:pt>
              </c:numCache>
            </c:numRef>
          </c:val>
          <c:extLst>
            <c:ext xmlns:c16="http://schemas.microsoft.com/office/drawing/2014/chart" uri="{C3380CC4-5D6E-409C-BE32-E72D297353CC}">
              <c16:uniqueId val="{00000001-3677-42A5-8DDC-B9E98CBE54AA}"/>
            </c:ext>
          </c:extLst>
        </c:ser>
        <c:ser>
          <c:idx val="4"/>
          <c:order val="2"/>
          <c:tx>
            <c:v>Walk</c:v>
          </c:tx>
          <c:spPr>
            <a:solidFill>
              <a:srgbClr val="FFC000"/>
            </a:solidFill>
            <a:ln>
              <a:solidFill>
                <a:schemeClr val="tx1"/>
              </a:solidFill>
            </a:ln>
          </c:spPr>
          <c:invertIfNegative val="0"/>
          <c:cat>
            <c:strRef>
              <c:f>'Table 23 KC Car&amp;Non-carTrips '!$B$24:$B$43</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'!$H$24:$H$43</c:f>
              <c:numCache>
                <c:formatCode>0</c:formatCode>
                <c:ptCount val="20"/>
                <c:pt idx="0">
                  <c:v>3173.7899999999995</c:v>
                </c:pt>
                <c:pt idx="3">
                  <c:v>3890.52</c:v>
                </c:pt>
                <c:pt idx="4">
                  <c:v>3528</c:v>
                </c:pt>
                <c:pt idx="7">
                  <c:v>5320</c:v>
                </c:pt>
                <c:pt idx="8">
                  <c:v>5583</c:v>
                </c:pt>
                <c:pt idx="9">
                  <c:v>5063</c:v>
                </c:pt>
                <c:pt idx="10">
                  <c:v>6212</c:v>
                </c:pt>
                <c:pt idx="11">
                  <c:v>5454</c:v>
                </c:pt>
                <c:pt idx="12">
                  <c:v>5846</c:v>
                </c:pt>
                <c:pt idx="13">
                  <c:v>6146</c:v>
                </c:pt>
                <c:pt idx="14">
                  <c:v>6354</c:v>
                </c:pt>
                <c:pt idx="15" formatCode="General">
                  <c:v>6176</c:v>
                </c:pt>
                <c:pt idx="16" formatCode="General">
                  <c:v>5890</c:v>
                </c:pt>
                <c:pt idx="17" formatCode="General">
                  <c:v>6650</c:v>
                </c:pt>
                <c:pt idx="18" formatCode="General">
                  <c:v>6567</c:v>
                </c:pt>
                <c:pt idx="19">
                  <c:v>2502</c:v>
                </c:pt>
              </c:numCache>
            </c:numRef>
          </c:val>
          <c:extLst>
            <c:ext xmlns:c16="http://schemas.microsoft.com/office/drawing/2014/chart" uri="{C3380CC4-5D6E-409C-BE32-E72D297353CC}">
              <c16:uniqueId val="{00000002-3677-42A5-8DDC-B9E98CBE54AA}"/>
            </c:ext>
          </c:extLst>
        </c:ser>
        <c:ser>
          <c:idx val="2"/>
          <c:order val="3"/>
          <c:tx>
            <c:v>Rail</c:v>
          </c:tx>
          <c:spPr>
            <a:solidFill>
              <a:schemeClr val="bg1">
                <a:lumMod val="75000"/>
              </a:schemeClr>
            </a:solidFill>
            <a:ln>
              <a:solidFill>
                <a:schemeClr val="tx1"/>
              </a:solidFill>
            </a:ln>
          </c:spPr>
          <c:invertIfNegative val="0"/>
          <c:cat>
            <c:strRef>
              <c:f>'Table 23 KC Car&amp;Non-carTrips '!$B$24:$B$43</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'!$E$24:$E$43</c:f>
              <c:numCache>
                <c:formatCode>General</c:formatCode>
                <c:ptCount val="20"/>
                <c:pt idx="0">
                  <c:v>6287</c:v>
                </c:pt>
                <c:pt idx="3">
                  <c:v>6429</c:v>
                </c:pt>
                <c:pt idx="4">
                  <c:v>7087</c:v>
                </c:pt>
                <c:pt idx="7" formatCode="0">
                  <c:v>9906</c:v>
                </c:pt>
                <c:pt idx="8">
                  <c:v>9266</c:v>
                </c:pt>
                <c:pt idx="9">
                  <c:v>11523</c:v>
                </c:pt>
                <c:pt idx="10">
                  <c:v>8847</c:v>
                </c:pt>
                <c:pt idx="11">
                  <c:v>10281</c:v>
                </c:pt>
                <c:pt idx="12">
                  <c:v>9921</c:v>
                </c:pt>
                <c:pt idx="13">
                  <c:v>9073</c:v>
                </c:pt>
                <c:pt idx="14">
                  <c:v>9244</c:v>
                </c:pt>
                <c:pt idx="15">
                  <c:v>9887</c:v>
                </c:pt>
                <c:pt idx="16">
                  <c:v>10996</c:v>
                </c:pt>
                <c:pt idx="17">
                  <c:v>10019</c:v>
                </c:pt>
                <c:pt idx="18">
                  <c:v>4201</c:v>
                </c:pt>
                <c:pt idx="19">
                  <c:v>1431</c:v>
                </c:pt>
              </c:numCache>
            </c:numRef>
          </c:val>
          <c:extLst>
            <c:ext xmlns:c16="http://schemas.microsoft.com/office/drawing/2014/chart" uri="{C3380CC4-5D6E-409C-BE32-E72D297353CC}">
              <c16:uniqueId val="{00000003-3677-42A5-8DDC-B9E98CBE54AA}"/>
            </c:ext>
          </c:extLst>
        </c:ser>
        <c:ser>
          <c:idx val="5"/>
          <c:order val="4"/>
          <c:tx>
            <c:strRef>
              <c:f>'Table 23 KC Car&amp;Non-carTrips '!$F$2</c:f>
              <c:strCache>
                <c:ptCount val="1"/>
                <c:pt idx="0">
                  <c:v>Metro</c:v>
                </c:pt>
              </c:strCache>
            </c:strRef>
          </c:tx>
          <c:invertIfNegative val="0"/>
          <c:cat>
            <c:strRef>
              <c:f>'Table 23 KC Car&amp;Non-carTrips '!$B$24:$B$43</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'!$F$24:$F$43</c:f>
              <c:numCache>
                <c:formatCode>General</c:formatCode>
                <c:ptCount val="20"/>
                <c:pt idx="0">
                  <c:v>2408</c:v>
                </c:pt>
                <c:pt idx="3">
                  <c:v>2451</c:v>
                </c:pt>
                <c:pt idx="4">
                  <c:v>2801</c:v>
                </c:pt>
                <c:pt idx="7" formatCode="0">
                  <c:v>3450</c:v>
                </c:pt>
                <c:pt idx="8">
                  <c:v>2947</c:v>
                </c:pt>
                <c:pt idx="9">
                  <c:v>2695</c:v>
                </c:pt>
                <c:pt idx="10">
                  <c:v>3394</c:v>
                </c:pt>
                <c:pt idx="11">
                  <c:v>4530</c:v>
                </c:pt>
                <c:pt idx="12">
                  <c:v>5019</c:v>
                </c:pt>
                <c:pt idx="13">
                  <c:v>4731</c:v>
                </c:pt>
                <c:pt idx="14">
                  <c:v>4743</c:v>
                </c:pt>
                <c:pt idx="15">
                  <c:v>5291</c:v>
                </c:pt>
                <c:pt idx="16">
                  <c:v>5535</c:v>
                </c:pt>
                <c:pt idx="17">
                  <c:v>5664</c:v>
                </c:pt>
                <c:pt idx="18">
                  <c:v>4048</c:v>
                </c:pt>
                <c:pt idx="19" formatCode="0">
                  <c:v>2006.4</c:v>
                </c:pt>
              </c:numCache>
            </c:numRef>
          </c:val>
          <c:extLst>
            <c:ext xmlns:c16="http://schemas.microsoft.com/office/drawing/2014/chart" uri="{C3380CC4-5D6E-409C-BE32-E72D297353CC}">
              <c16:uniqueId val="{00000004-3677-42A5-8DDC-B9E98CBE54AA}"/>
            </c:ext>
          </c:extLst>
        </c:ser>
        <c:ser>
          <c:idx val="3"/>
          <c:order val="5"/>
          <c:tx>
            <c:v>Cycle</c:v>
          </c:tx>
          <c:spPr>
            <a:solidFill>
              <a:schemeClr val="tx1"/>
            </a:solidFill>
            <a:ln>
              <a:solidFill>
                <a:schemeClr val="tx1"/>
              </a:solidFill>
            </a:ln>
          </c:spPr>
          <c:invertIfNegative val="0"/>
          <c:cat>
            <c:strRef>
              <c:f>'Table 23 KC Car&amp;Non-carTrips '!$B$24:$B$43</c:f>
              <c:strCach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23 KC Car&amp;Non-carTrips '!$G$24:$G$43</c:f>
              <c:numCache>
                <c:formatCode>0</c:formatCode>
                <c:ptCount val="20"/>
                <c:pt idx="0">
                  <c:v>184</c:v>
                </c:pt>
                <c:pt idx="3">
                  <c:v>234</c:v>
                </c:pt>
                <c:pt idx="4">
                  <c:v>139</c:v>
                </c:pt>
                <c:pt idx="7">
                  <c:v>466</c:v>
                </c:pt>
                <c:pt idx="8">
                  <c:v>321</c:v>
                </c:pt>
                <c:pt idx="9">
                  <c:v>368</c:v>
                </c:pt>
                <c:pt idx="10">
                  <c:v>456</c:v>
                </c:pt>
                <c:pt idx="11">
                  <c:v>410</c:v>
                </c:pt>
                <c:pt idx="12">
                  <c:v>411</c:v>
                </c:pt>
                <c:pt idx="13">
                  <c:v>486</c:v>
                </c:pt>
                <c:pt idx="14">
                  <c:v>525</c:v>
                </c:pt>
                <c:pt idx="15">
                  <c:v>557</c:v>
                </c:pt>
                <c:pt idx="16">
                  <c:v>578</c:v>
                </c:pt>
                <c:pt idx="17">
                  <c:v>651</c:v>
                </c:pt>
                <c:pt idx="18">
                  <c:v>502</c:v>
                </c:pt>
                <c:pt idx="19">
                  <c:v>345</c:v>
                </c:pt>
              </c:numCache>
            </c:numRef>
          </c:val>
          <c:extLst>
            <c:ext xmlns:c16="http://schemas.microsoft.com/office/drawing/2014/chart" uri="{C3380CC4-5D6E-409C-BE32-E72D297353CC}">
              <c16:uniqueId val="{00000005-3677-42A5-8DDC-B9E98CBE54AA}"/>
            </c:ext>
          </c:extLst>
        </c:ser>
        <c:dLbls>
          <c:showLegendKey val="0"/>
          <c:showVal val="0"/>
          <c:showCatName val="0"/>
          <c:showSerName val="0"/>
          <c:showPercent val="0"/>
          <c:showBubbleSize val="0"/>
        </c:dLbls>
        <c:gapWidth val="150"/>
        <c:axId val="665281888"/>
        <c:axId val="665283456"/>
      </c:barChart>
      <c:catAx>
        <c:axId val="6652818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65283456"/>
        <c:crosses val="autoZero"/>
        <c:auto val="1"/>
        <c:lblAlgn val="ctr"/>
        <c:lblOffset val="100"/>
        <c:noMultiLvlLbl val="0"/>
      </c:catAx>
      <c:valAx>
        <c:axId val="665283456"/>
        <c:scaling>
          <c:orientation val="minMax"/>
          <c:max val="20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65281888"/>
        <c:crosses val="autoZero"/>
        <c:crossBetween val="between"/>
      </c:valAx>
    </c:plotArea>
    <c:legend>
      <c:legendPos val="r"/>
      <c:layout>
        <c:manualLayout>
          <c:xMode val="edge"/>
          <c:yMode val="edge"/>
          <c:x val="0.88988994256350318"/>
          <c:y val="0.29158724084647408"/>
          <c:w val="9.2621376960292129E-2"/>
          <c:h val="0.61248329672170976"/>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237067</xdr:colOff>
      <xdr:row>35</xdr:row>
      <xdr:rowOff>67456</xdr:rowOff>
    </xdr:to>
    <xdr:pic>
      <xdr:nvPicPr>
        <xdr:cNvPr id="4" name="Picture 3">
          <a:extLst>
            <a:ext uri="{FF2B5EF4-FFF2-40B4-BE49-F238E27FC236}">
              <a16:creationId xmlns:a16="http://schemas.microsoft.com/office/drawing/2014/main" id="{96496C0E-FCB1-434D-9EDC-D878DED6CB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45600" cy="65867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193265</xdr:colOff>
      <xdr:row>42</xdr:row>
      <xdr:rowOff>101600</xdr:rowOff>
    </xdr:to>
    <xdr:pic>
      <xdr:nvPicPr>
        <xdr:cNvPr id="4" name="Picture 3">
          <a:extLst>
            <a:ext uri="{FF2B5EF4-FFF2-40B4-BE49-F238E27FC236}">
              <a16:creationId xmlns:a16="http://schemas.microsoft.com/office/drawing/2014/main" id="{ABD19995-D628-4050-B61A-537E7AA562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204165" cy="8102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736599</xdr:colOff>
      <xdr:row>42</xdr:row>
      <xdr:rowOff>194730</xdr:rowOff>
    </xdr:from>
    <xdr:to>
      <xdr:col>18</xdr:col>
      <xdr:colOff>440266</xdr:colOff>
      <xdr:row>82</xdr:row>
      <xdr:rowOff>160865</xdr:rowOff>
    </xdr:to>
    <xdr:graphicFrame macro="">
      <xdr:nvGraphicFramePr>
        <xdr:cNvPr id="2" name="Chart 1">
          <a:extLst>
            <a:ext uri="{FF2B5EF4-FFF2-40B4-BE49-F238E27FC236}">
              <a16:creationId xmlns:a16="http://schemas.microsoft.com/office/drawing/2014/main" id="{1CE1DC70-33D7-4A68-AEA9-10F302E18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78260</xdr:colOff>
      <xdr:row>1</xdr:row>
      <xdr:rowOff>577851</xdr:rowOff>
    </xdr:from>
    <xdr:to>
      <xdr:col>20</xdr:col>
      <xdr:colOff>161926</xdr:colOff>
      <xdr:row>23</xdr:row>
      <xdr:rowOff>0</xdr:rowOff>
    </xdr:to>
    <xdr:graphicFrame macro="">
      <xdr:nvGraphicFramePr>
        <xdr:cNvPr id="2" name="Chart 1">
          <a:extLst>
            <a:ext uri="{FF2B5EF4-FFF2-40B4-BE49-F238E27FC236}">
              <a16:creationId xmlns:a16="http://schemas.microsoft.com/office/drawing/2014/main" id="{F599640F-EAE8-43F0-9FB7-7F3A5D59E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79784</xdr:colOff>
      <xdr:row>23</xdr:row>
      <xdr:rowOff>4166</xdr:rowOff>
    </xdr:from>
    <xdr:to>
      <xdr:col>20</xdr:col>
      <xdr:colOff>161925</xdr:colOff>
      <xdr:row>44</xdr:row>
      <xdr:rowOff>28575</xdr:rowOff>
    </xdr:to>
    <xdr:graphicFrame macro="">
      <xdr:nvGraphicFramePr>
        <xdr:cNvPr id="3" name="Chart 3">
          <a:extLst>
            <a:ext uri="{FF2B5EF4-FFF2-40B4-BE49-F238E27FC236}">
              <a16:creationId xmlns:a16="http://schemas.microsoft.com/office/drawing/2014/main" id="{CBC1A6BB-A3C8-4910-8128-2D643429C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SCOTLAND%20DRIVE%202\JOB%20FOLDERS\3512-SCO%20-%20Glasgow%20City%20Centre%20-%20SYSTRA\4.%20%20Analysis\1.%20Templates\Batch%20A\171114_3512-SCO_JTC%20template_A012,%20A013,%20A014,%20A015,%20A016,%20A017,%20A018,%20A0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it/LTP%202002/cordoncounts02/2001%20ml%20datae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aa\JTC%20Spreadsheet\Tad-2570%20ATC%20Report%20-%20Faddile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ashboard"/>
      <sheetName val="Data"/>
      <sheetName val="Maps"/>
      <sheetName val="Extra Site 17 (Inc Slip Rds)"/>
      <sheetName val="Extra Site 19"/>
      <sheetName val="Gcc Site 1"/>
      <sheetName val="Gcc Site 10"/>
      <sheetName val="Gcc Site 27"/>
      <sheetName val="Gcc Site 28"/>
      <sheetName val="Gcc Site 30"/>
      <sheetName val="Gcc Site 31"/>
    </sheetNames>
    <sheetDataSet>
      <sheetData sheetId="0" refreshError="1"/>
      <sheetData sheetId="1" refreshError="1"/>
      <sheetData sheetId="2">
        <row r="2">
          <cell r="A2" t="str">
            <v>Extra Site 17 (Inc Slip Rds)</v>
          </cell>
        </row>
        <row r="3">
          <cell r="A3" t="str">
            <v>Extra Site 19</v>
          </cell>
        </row>
        <row r="4">
          <cell r="A4" t="str">
            <v>Gcc Site 1</v>
          </cell>
        </row>
        <row r="5">
          <cell r="A5" t="str">
            <v>Gcc Site 10</v>
          </cell>
        </row>
        <row r="6">
          <cell r="A6" t="str">
            <v>Gcc Site 27</v>
          </cell>
        </row>
        <row r="7">
          <cell r="A7" t="str">
            <v>Gcc Site 28</v>
          </cell>
        </row>
        <row r="8">
          <cell r="A8" t="str">
            <v>Gcc Site 30</v>
          </cell>
        </row>
        <row r="9">
          <cell r="A9" t="str">
            <v>Gcc Site 31</v>
          </cell>
        </row>
        <row r="81">
          <cell r="V81">
            <v>0.29166666666666669</v>
          </cell>
          <cell r="W81">
            <v>0.2951388888888889</v>
          </cell>
        </row>
        <row r="82">
          <cell r="V82">
            <v>0.2951388888888889</v>
          </cell>
          <cell r="W82">
            <v>0.2986111111111111</v>
          </cell>
        </row>
        <row r="83">
          <cell r="V83">
            <v>0.2986111111111111</v>
          </cell>
          <cell r="W83">
            <v>0.30208333333333331</v>
          </cell>
        </row>
        <row r="84">
          <cell r="V84">
            <v>0.30208333333333331</v>
          </cell>
          <cell r="W84">
            <v>0.30555555555555552</v>
          </cell>
        </row>
        <row r="85">
          <cell r="V85">
            <v>0.30555555555555552</v>
          </cell>
          <cell r="W85">
            <v>0.30902777777777779</v>
          </cell>
        </row>
        <row r="86">
          <cell r="V86">
            <v>0.30902777777777779</v>
          </cell>
          <cell r="W86">
            <v>0.3125</v>
          </cell>
        </row>
        <row r="87">
          <cell r="V87">
            <v>0.3125</v>
          </cell>
          <cell r="W87">
            <v>0.31597222222222221</v>
          </cell>
        </row>
        <row r="88">
          <cell r="V88">
            <v>0.31597222222222221</v>
          </cell>
          <cell r="W88">
            <v>0.31944444444444448</v>
          </cell>
        </row>
        <row r="89">
          <cell r="V89">
            <v>0.31944444444444448</v>
          </cell>
          <cell r="W89">
            <v>0.32291666666666669</v>
          </cell>
        </row>
        <row r="90">
          <cell r="V90">
            <v>0.32291666666666669</v>
          </cell>
          <cell r="W90">
            <v>0.3263888888888889</v>
          </cell>
        </row>
        <row r="91">
          <cell r="V91">
            <v>0.3263888888888889</v>
          </cell>
          <cell r="W91">
            <v>0.3298611111111111</v>
          </cell>
        </row>
        <row r="92">
          <cell r="V92">
            <v>0.3298611111111111</v>
          </cell>
          <cell r="W92">
            <v>0.33333333333333331</v>
          </cell>
        </row>
        <row r="93">
          <cell r="V93">
            <v>0.33333333333333331</v>
          </cell>
          <cell r="W93">
            <v>0.33680555555555558</v>
          </cell>
        </row>
        <row r="94">
          <cell r="V94">
            <v>0.33680555555555558</v>
          </cell>
          <cell r="W94">
            <v>0.34027777777777773</v>
          </cell>
        </row>
        <row r="95">
          <cell r="V95">
            <v>0.34027777777777773</v>
          </cell>
          <cell r="W95">
            <v>0.34375</v>
          </cell>
        </row>
        <row r="96">
          <cell r="V96">
            <v>0.34375</v>
          </cell>
          <cell r="W96">
            <v>0.34722222222222227</v>
          </cell>
        </row>
        <row r="97">
          <cell r="V97">
            <v>0.34722222222222227</v>
          </cell>
          <cell r="W97">
            <v>0.35069444444444442</v>
          </cell>
        </row>
        <row r="98">
          <cell r="V98">
            <v>0.35069444444444442</v>
          </cell>
          <cell r="W98">
            <v>0.35416666666666669</v>
          </cell>
        </row>
        <row r="99">
          <cell r="V99">
            <v>0.35416666666666669</v>
          </cell>
          <cell r="W99">
            <v>0.3576388888888889</v>
          </cell>
        </row>
        <row r="100">
          <cell r="V100">
            <v>0.3576388888888889</v>
          </cell>
          <cell r="W100">
            <v>0.3611111111111111</v>
          </cell>
        </row>
        <row r="101">
          <cell r="V101">
            <v>0.3611111111111111</v>
          </cell>
          <cell r="W101">
            <v>0.36458333333333331</v>
          </cell>
        </row>
        <row r="102">
          <cell r="V102">
            <v>0.36458333333333331</v>
          </cell>
          <cell r="W102">
            <v>0.36805555555555558</v>
          </cell>
        </row>
        <row r="103">
          <cell r="V103">
            <v>0.36805555555555558</v>
          </cell>
          <cell r="W103">
            <v>0.37152777777777773</v>
          </cell>
        </row>
        <row r="104">
          <cell r="V104">
            <v>0.37152777777777773</v>
          </cell>
          <cell r="W104">
            <v>0.375</v>
          </cell>
        </row>
        <row r="105">
          <cell r="V105">
            <v>0.375</v>
          </cell>
          <cell r="W105">
            <v>0.37847222222222227</v>
          </cell>
        </row>
        <row r="106">
          <cell r="V106">
            <v>0.37847222222222227</v>
          </cell>
          <cell r="W106">
            <v>0.38194444444444442</v>
          </cell>
        </row>
        <row r="107">
          <cell r="V107">
            <v>0.38194444444444442</v>
          </cell>
          <cell r="W107">
            <v>0.38541666666666669</v>
          </cell>
        </row>
        <row r="108">
          <cell r="V108">
            <v>0.38541666666666669</v>
          </cell>
          <cell r="W108">
            <v>0.3888888888888889</v>
          </cell>
        </row>
        <row r="109">
          <cell r="V109">
            <v>0.3888888888888889</v>
          </cell>
          <cell r="W109">
            <v>0.3923611111111111</v>
          </cell>
        </row>
        <row r="110">
          <cell r="V110">
            <v>0.3923611111111111</v>
          </cell>
          <cell r="W110">
            <v>0.39583333333333331</v>
          </cell>
        </row>
        <row r="111">
          <cell r="V111">
            <v>0.39583333333333331</v>
          </cell>
          <cell r="W111">
            <v>0.39930555555555558</v>
          </cell>
        </row>
        <row r="112">
          <cell r="V112">
            <v>0.39930555555555558</v>
          </cell>
          <cell r="W112">
            <v>0.40277777777777773</v>
          </cell>
        </row>
        <row r="113">
          <cell r="V113">
            <v>0.40277777777777773</v>
          </cell>
          <cell r="W113">
            <v>0.40625</v>
          </cell>
        </row>
        <row r="114">
          <cell r="V114">
            <v>0.40625</v>
          </cell>
          <cell r="W114">
            <v>0.40972222222222227</v>
          </cell>
        </row>
        <row r="115">
          <cell r="V115">
            <v>0.40972222222222227</v>
          </cell>
          <cell r="W115">
            <v>0.41319444444444442</v>
          </cell>
        </row>
        <row r="116">
          <cell r="V116">
            <v>0.41319444444444442</v>
          </cell>
          <cell r="W116">
            <v>0.41666666666666669</v>
          </cell>
        </row>
        <row r="117">
          <cell r="V117">
            <v>0.41666666666666669</v>
          </cell>
          <cell r="W117">
            <v>0.4201388888888889</v>
          </cell>
        </row>
        <row r="118">
          <cell r="V118">
            <v>0.4201388888888889</v>
          </cell>
          <cell r="W118">
            <v>0.4236111111111111</v>
          </cell>
        </row>
        <row r="119">
          <cell r="V119">
            <v>0.4236111111111111</v>
          </cell>
          <cell r="W119">
            <v>0.42708333333333331</v>
          </cell>
        </row>
        <row r="120">
          <cell r="V120">
            <v>0.42708333333333331</v>
          </cell>
          <cell r="W120">
            <v>0.43055555555555558</v>
          </cell>
        </row>
        <row r="121">
          <cell r="V121">
            <v>0.43055555555555558</v>
          </cell>
          <cell r="W121">
            <v>0.43402777777777773</v>
          </cell>
        </row>
        <row r="122">
          <cell r="V122">
            <v>0.43402777777777773</v>
          </cell>
          <cell r="W122">
            <v>0.4375</v>
          </cell>
        </row>
        <row r="123">
          <cell r="V123">
            <v>0.4375</v>
          </cell>
          <cell r="W123">
            <v>0.44097222222222227</v>
          </cell>
        </row>
        <row r="124">
          <cell r="V124">
            <v>0.44097222222222227</v>
          </cell>
          <cell r="W124">
            <v>0.44444444444444442</v>
          </cell>
        </row>
        <row r="125">
          <cell r="V125">
            <v>0.44444444444444442</v>
          </cell>
          <cell r="W125">
            <v>0.44791666666666669</v>
          </cell>
        </row>
        <row r="126">
          <cell r="V126">
            <v>0.44791666666666669</v>
          </cell>
          <cell r="W126">
            <v>0.4513888888888889</v>
          </cell>
        </row>
        <row r="127">
          <cell r="V127">
            <v>0.4513888888888889</v>
          </cell>
          <cell r="W127">
            <v>0.4548611111111111</v>
          </cell>
        </row>
        <row r="128">
          <cell r="V128">
            <v>0.4548611111111111</v>
          </cell>
          <cell r="W128">
            <v>0.45833333333333331</v>
          </cell>
        </row>
        <row r="129">
          <cell r="V129">
            <v>0.45833333333333331</v>
          </cell>
          <cell r="W129">
            <v>0.46180555555555558</v>
          </cell>
        </row>
        <row r="130">
          <cell r="V130">
            <v>0.46180555555555558</v>
          </cell>
          <cell r="W130">
            <v>0.46527777777777773</v>
          </cell>
        </row>
        <row r="131">
          <cell r="V131">
            <v>0.46527777777777773</v>
          </cell>
          <cell r="W131">
            <v>0.46875</v>
          </cell>
        </row>
        <row r="132">
          <cell r="V132">
            <v>0.46875</v>
          </cell>
          <cell r="W132">
            <v>0.47222222222222227</v>
          </cell>
        </row>
        <row r="133">
          <cell r="V133">
            <v>0.47222222222222227</v>
          </cell>
          <cell r="W133">
            <v>0.47569444444444442</v>
          </cell>
        </row>
        <row r="134">
          <cell r="V134">
            <v>0.47569444444444442</v>
          </cell>
          <cell r="W134">
            <v>0.47916666666666669</v>
          </cell>
        </row>
        <row r="135">
          <cell r="V135">
            <v>0.47916666666666669</v>
          </cell>
          <cell r="W135">
            <v>0.4826388888888889</v>
          </cell>
        </row>
        <row r="136">
          <cell r="V136">
            <v>0.4826388888888889</v>
          </cell>
          <cell r="W136">
            <v>0.4861111111111111</v>
          </cell>
        </row>
        <row r="137">
          <cell r="V137">
            <v>0.4861111111111111</v>
          </cell>
          <cell r="W137">
            <v>0.48958333333333331</v>
          </cell>
        </row>
        <row r="138">
          <cell r="V138">
            <v>0.48958333333333331</v>
          </cell>
          <cell r="W138">
            <v>0.49305555555555558</v>
          </cell>
        </row>
        <row r="139">
          <cell r="V139">
            <v>0.49305555555555558</v>
          </cell>
          <cell r="W139">
            <v>0.49652777777777773</v>
          </cell>
        </row>
        <row r="140">
          <cell r="V140">
            <v>0.49652777777777773</v>
          </cell>
          <cell r="W140">
            <v>0.5</v>
          </cell>
        </row>
        <row r="141">
          <cell r="V141">
            <v>0.5</v>
          </cell>
          <cell r="W141">
            <v>0.50347222222222221</v>
          </cell>
        </row>
        <row r="142">
          <cell r="V142">
            <v>0.50347222222222221</v>
          </cell>
          <cell r="W142">
            <v>0.50694444444444442</v>
          </cell>
        </row>
        <row r="143">
          <cell r="V143">
            <v>0.50694444444444442</v>
          </cell>
          <cell r="W143">
            <v>0.51041666666666663</v>
          </cell>
        </row>
        <row r="144">
          <cell r="V144">
            <v>0.51041666666666663</v>
          </cell>
          <cell r="W144">
            <v>0.51388888888888895</v>
          </cell>
        </row>
        <row r="145">
          <cell r="V145">
            <v>0.51388888888888895</v>
          </cell>
          <cell r="W145">
            <v>0.51736111111111105</v>
          </cell>
        </row>
        <row r="146">
          <cell r="V146">
            <v>0.51736111111111105</v>
          </cell>
          <cell r="W146">
            <v>0.52083333333333337</v>
          </cell>
        </row>
        <row r="147">
          <cell r="V147">
            <v>0.52083333333333337</v>
          </cell>
          <cell r="W147">
            <v>0.52430555555555558</v>
          </cell>
        </row>
        <row r="148">
          <cell r="V148">
            <v>0.52430555555555558</v>
          </cell>
          <cell r="W148">
            <v>0.52777777777777779</v>
          </cell>
        </row>
        <row r="149">
          <cell r="V149">
            <v>0.52777777777777779</v>
          </cell>
          <cell r="W149">
            <v>0.53125</v>
          </cell>
        </row>
        <row r="150">
          <cell r="V150">
            <v>0.53125</v>
          </cell>
          <cell r="W150">
            <v>0.53472222222222221</v>
          </cell>
        </row>
        <row r="151">
          <cell r="V151">
            <v>0.53472222222222221</v>
          </cell>
          <cell r="W151">
            <v>0.53819444444444442</v>
          </cell>
        </row>
        <row r="152">
          <cell r="V152">
            <v>0.53819444444444442</v>
          </cell>
          <cell r="W152">
            <v>0.54166666666666663</v>
          </cell>
        </row>
        <row r="153">
          <cell r="V153">
            <v>0.54166666666666663</v>
          </cell>
          <cell r="W153">
            <v>0.54513888888888895</v>
          </cell>
        </row>
        <row r="154">
          <cell r="V154">
            <v>0.54513888888888895</v>
          </cell>
          <cell r="W154">
            <v>0.54861111111111105</v>
          </cell>
        </row>
        <row r="155">
          <cell r="V155">
            <v>0.54861111111111105</v>
          </cell>
          <cell r="W155">
            <v>0.55208333333333337</v>
          </cell>
        </row>
        <row r="156">
          <cell r="V156">
            <v>0.55208333333333337</v>
          </cell>
          <cell r="W156">
            <v>0.55555555555555558</v>
          </cell>
        </row>
        <row r="157">
          <cell r="V157">
            <v>0.55555555555555558</v>
          </cell>
          <cell r="W157">
            <v>0.55902777777777779</v>
          </cell>
        </row>
        <row r="158">
          <cell r="V158">
            <v>0.55902777777777779</v>
          </cell>
          <cell r="W158">
            <v>0.5625</v>
          </cell>
        </row>
        <row r="159">
          <cell r="V159">
            <v>0.5625</v>
          </cell>
          <cell r="W159">
            <v>0.56597222222222221</v>
          </cell>
        </row>
        <row r="160">
          <cell r="V160">
            <v>0.56597222222222221</v>
          </cell>
          <cell r="W160">
            <v>0.56944444444444442</v>
          </cell>
        </row>
        <row r="161">
          <cell r="V161">
            <v>0.56944444444444442</v>
          </cell>
          <cell r="W161">
            <v>0.57291666666666663</v>
          </cell>
        </row>
        <row r="162">
          <cell r="V162">
            <v>0.57291666666666663</v>
          </cell>
          <cell r="W162">
            <v>0.57638888888888895</v>
          </cell>
        </row>
        <row r="163">
          <cell r="V163">
            <v>0.57638888888888895</v>
          </cell>
          <cell r="W163">
            <v>0.57986111111111105</v>
          </cell>
        </row>
        <row r="164">
          <cell r="V164">
            <v>0.57986111111111105</v>
          </cell>
          <cell r="W164">
            <v>0.58333333333333337</v>
          </cell>
        </row>
        <row r="165">
          <cell r="V165">
            <v>0.58333333333333337</v>
          </cell>
          <cell r="W165">
            <v>0.58680555555555558</v>
          </cell>
        </row>
        <row r="166">
          <cell r="V166">
            <v>0.58680555555555558</v>
          </cell>
          <cell r="W166">
            <v>0.59027777777777779</v>
          </cell>
        </row>
        <row r="167">
          <cell r="V167">
            <v>0.59027777777777779</v>
          </cell>
          <cell r="W167">
            <v>0.59375</v>
          </cell>
        </row>
        <row r="168">
          <cell r="V168">
            <v>0.59375</v>
          </cell>
          <cell r="W168">
            <v>0.59722222222222221</v>
          </cell>
        </row>
        <row r="169">
          <cell r="V169">
            <v>0.59722222222222221</v>
          </cell>
          <cell r="W169">
            <v>0.60069444444444442</v>
          </cell>
        </row>
        <row r="170">
          <cell r="V170">
            <v>0.60069444444444442</v>
          </cell>
          <cell r="W170">
            <v>0.60416666666666663</v>
          </cell>
        </row>
        <row r="171">
          <cell r="V171">
            <v>0.60416666666666663</v>
          </cell>
          <cell r="W171">
            <v>0.60763888888888895</v>
          </cell>
        </row>
        <row r="172">
          <cell r="V172">
            <v>0.60763888888888895</v>
          </cell>
          <cell r="W172">
            <v>0.61111111111111105</v>
          </cell>
        </row>
        <row r="173">
          <cell r="V173">
            <v>0.61111111111111105</v>
          </cell>
          <cell r="W173">
            <v>0.61458333333333337</v>
          </cell>
        </row>
        <row r="174">
          <cell r="V174">
            <v>0.61458333333333337</v>
          </cell>
          <cell r="W174">
            <v>0.61805555555555558</v>
          </cell>
        </row>
        <row r="175">
          <cell r="V175">
            <v>0.61805555555555558</v>
          </cell>
          <cell r="W175">
            <v>0.62152777777777779</v>
          </cell>
        </row>
        <row r="176">
          <cell r="V176">
            <v>0.62152777777777779</v>
          </cell>
          <cell r="W176">
            <v>0.625</v>
          </cell>
        </row>
        <row r="177">
          <cell r="V177">
            <v>0.625</v>
          </cell>
          <cell r="W177">
            <v>0.62847222222222221</v>
          </cell>
        </row>
        <row r="178">
          <cell r="V178">
            <v>0.62847222222222221</v>
          </cell>
          <cell r="W178">
            <v>0.63194444444444442</v>
          </cell>
        </row>
        <row r="179">
          <cell r="V179">
            <v>0.63194444444444442</v>
          </cell>
          <cell r="W179">
            <v>0.63541666666666663</v>
          </cell>
        </row>
        <row r="180">
          <cell r="V180">
            <v>0.63541666666666663</v>
          </cell>
          <cell r="W180">
            <v>0.63888888888888895</v>
          </cell>
        </row>
        <row r="181">
          <cell r="V181">
            <v>0.63888888888888895</v>
          </cell>
          <cell r="W181">
            <v>0.64236111111111105</v>
          </cell>
        </row>
        <row r="182">
          <cell r="V182">
            <v>0.64236111111111105</v>
          </cell>
          <cell r="W182">
            <v>0.64583333333333337</v>
          </cell>
        </row>
        <row r="183">
          <cell r="V183">
            <v>0.64583333333333337</v>
          </cell>
          <cell r="W183">
            <v>0.64930555555555558</v>
          </cell>
        </row>
        <row r="184">
          <cell r="V184">
            <v>0.64930555555555558</v>
          </cell>
          <cell r="W184">
            <v>0.65277777777777779</v>
          </cell>
        </row>
        <row r="185">
          <cell r="V185">
            <v>0.65277777777777779</v>
          </cell>
          <cell r="W185">
            <v>0.65625</v>
          </cell>
        </row>
        <row r="186">
          <cell r="V186">
            <v>0.65625</v>
          </cell>
          <cell r="W186">
            <v>0.65972222222222221</v>
          </cell>
        </row>
        <row r="187">
          <cell r="V187">
            <v>0.65972222222222221</v>
          </cell>
          <cell r="W187">
            <v>0.66319444444444442</v>
          </cell>
        </row>
        <row r="188">
          <cell r="V188">
            <v>0.66319444444444442</v>
          </cell>
          <cell r="W188">
            <v>0.66666666666666663</v>
          </cell>
        </row>
        <row r="189">
          <cell r="V189">
            <v>0.66666666666666663</v>
          </cell>
          <cell r="W189">
            <v>0.67013888888888884</v>
          </cell>
        </row>
        <row r="190">
          <cell r="V190">
            <v>0.67013888888888884</v>
          </cell>
          <cell r="W190">
            <v>0.67361111111111116</v>
          </cell>
        </row>
        <row r="191">
          <cell r="V191">
            <v>0.67361111111111116</v>
          </cell>
          <cell r="W191">
            <v>0.67708333333333337</v>
          </cell>
        </row>
        <row r="192">
          <cell r="V192">
            <v>0.67708333333333337</v>
          </cell>
          <cell r="W192">
            <v>0.68055555555555547</v>
          </cell>
        </row>
        <row r="193">
          <cell r="V193">
            <v>0.68055555555555547</v>
          </cell>
          <cell r="W193">
            <v>0.68402777777777779</v>
          </cell>
        </row>
        <row r="194">
          <cell r="V194">
            <v>0.68402777777777779</v>
          </cell>
          <cell r="W194">
            <v>0.6875</v>
          </cell>
        </row>
        <row r="195">
          <cell r="V195">
            <v>0.6875</v>
          </cell>
          <cell r="W195">
            <v>0.69097222222222221</v>
          </cell>
        </row>
        <row r="196">
          <cell r="V196">
            <v>0.69097222222222221</v>
          </cell>
          <cell r="W196">
            <v>0.69444444444444453</v>
          </cell>
        </row>
        <row r="197">
          <cell r="V197">
            <v>0.69444444444444453</v>
          </cell>
          <cell r="W197">
            <v>0.69791666666666663</v>
          </cell>
        </row>
        <row r="198">
          <cell r="V198">
            <v>0.69791666666666663</v>
          </cell>
          <cell r="W198">
            <v>0.70138888888888884</v>
          </cell>
        </row>
        <row r="199">
          <cell r="V199">
            <v>0.70138888888888884</v>
          </cell>
          <cell r="W199">
            <v>0.70486111111111116</v>
          </cell>
        </row>
        <row r="200">
          <cell r="V200">
            <v>0.70486111111111116</v>
          </cell>
          <cell r="W200">
            <v>0.70833333333333337</v>
          </cell>
        </row>
        <row r="201">
          <cell r="V201">
            <v>0.70833333333333337</v>
          </cell>
          <cell r="W201">
            <v>0.71180555555555547</v>
          </cell>
        </row>
        <row r="202">
          <cell r="V202">
            <v>0.71180555555555547</v>
          </cell>
          <cell r="W202">
            <v>0.71527777777777779</v>
          </cell>
        </row>
        <row r="203">
          <cell r="V203">
            <v>0.71527777777777779</v>
          </cell>
          <cell r="W203">
            <v>0.71875</v>
          </cell>
        </row>
        <row r="204">
          <cell r="V204">
            <v>0.71875</v>
          </cell>
          <cell r="W204">
            <v>0.72222222222222221</v>
          </cell>
        </row>
        <row r="205">
          <cell r="V205">
            <v>0.72222222222222221</v>
          </cell>
          <cell r="W205">
            <v>0.72569444444444453</v>
          </cell>
        </row>
        <row r="206">
          <cell r="V206">
            <v>0.72569444444444453</v>
          </cell>
          <cell r="W206">
            <v>0.72916666666666663</v>
          </cell>
        </row>
        <row r="207">
          <cell r="V207">
            <v>0.72916666666666663</v>
          </cell>
          <cell r="W207">
            <v>0.73263888888888884</v>
          </cell>
        </row>
        <row r="208">
          <cell r="V208">
            <v>0.73263888888888884</v>
          </cell>
          <cell r="W208">
            <v>0.73611111111111116</v>
          </cell>
        </row>
        <row r="209">
          <cell r="V209">
            <v>0.73611111111111116</v>
          </cell>
          <cell r="W209">
            <v>0.73958333333333337</v>
          </cell>
        </row>
        <row r="210">
          <cell r="V210">
            <v>0.73958333333333337</v>
          </cell>
          <cell r="W210">
            <v>0.74305555555555547</v>
          </cell>
        </row>
        <row r="211">
          <cell r="V211">
            <v>0.74305555555555547</v>
          </cell>
          <cell r="W211">
            <v>0.74652777777777779</v>
          </cell>
        </row>
        <row r="212">
          <cell r="V212">
            <v>0.74652777777777779</v>
          </cell>
          <cell r="W212">
            <v>0.75</v>
          </cell>
        </row>
        <row r="213">
          <cell r="V213">
            <v>0.75</v>
          </cell>
          <cell r="W213">
            <v>0.75347222222222221</v>
          </cell>
        </row>
        <row r="214">
          <cell r="V214">
            <v>0.75347222222222221</v>
          </cell>
          <cell r="W214">
            <v>0.75694444444444453</v>
          </cell>
        </row>
        <row r="215">
          <cell r="V215">
            <v>0.75694444444444453</v>
          </cell>
          <cell r="W215">
            <v>0.76041666666666663</v>
          </cell>
        </row>
        <row r="216">
          <cell r="V216">
            <v>0.76041666666666663</v>
          </cell>
          <cell r="W216">
            <v>0.76388888888888884</v>
          </cell>
        </row>
        <row r="217">
          <cell r="V217">
            <v>0.76388888888888884</v>
          </cell>
          <cell r="W217">
            <v>0.76736111111111116</v>
          </cell>
        </row>
        <row r="218">
          <cell r="V218">
            <v>0.76736111111111116</v>
          </cell>
          <cell r="W218">
            <v>0.77083333333333337</v>
          </cell>
        </row>
        <row r="219">
          <cell r="V219">
            <v>0.77083333333333337</v>
          </cell>
          <cell r="W219">
            <v>0.77430555555555547</v>
          </cell>
        </row>
        <row r="220">
          <cell r="V220">
            <v>0.77430555555555547</v>
          </cell>
          <cell r="W220">
            <v>0.77777777777777779</v>
          </cell>
        </row>
        <row r="221">
          <cell r="V221">
            <v>0.77777777777777779</v>
          </cell>
          <cell r="W221">
            <v>0.78125</v>
          </cell>
        </row>
        <row r="222">
          <cell r="V222">
            <v>0.78125</v>
          </cell>
          <cell r="W222">
            <v>0.78472222222222221</v>
          </cell>
        </row>
        <row r="223">
          <cell r="V223">
            <v>0.78472222222222221</v>
          </cell>
          <cell r="W223">
            <v>0.78819444444444453</v>
          </cell>
        </row>
        <row r="224">
          <cell r="V224">
            <v>0.78819444444444453</v>
          </cell>
          <cell r="W224">
            <v>0.79166666666666663</v>
          </cell>
        </row>
      </sheetData>
      <sheetData sheetId="3">
        <row r="2">
          <cell r="F2" t="str">
            <v>ALL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cell r="B234"/>
        </row>
        <row r="235">
          <cell r="A235"/>
          <cell r="B235"/>
        </row>
        <row r="236">
          <cell r="A236"/>
          <cell r="B236"/>
        </row>
        <row r="237">
          <cell r="A237"/>
          <cell r="B237"/>
        </row>
        <row r="238">
          <cell r="A238"/>
          <cell r="B238"/>
        </row>
        <row r="239">
          <cell r="A239"/>
          <cell r="B239"/>
        </row>
        <row r="240">
          <cell r="A240"/>
          <cell r="B240"/>
        </row>
        <row r="241">
          <cell r="A241"/>
          <cell r="B241"/>
        </row>
        <row r="242">
          <cell r="A242"/>
          <cell r="B242"/>
        </row>
      </sheetData>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sets"/>
      <sheetName val="Data"/>
      <sheetName val="PictureList"/>
      <sheetName val="Menu"/>
      <sheetName val="Volume Summary"/>
      <sheetName val="Vol Sum 30 Min"/>
      <sheetName val="Vol Sum 60 Min"/>
      <sheetName val="Class Summary"/>
      <sheetName val="ARX Class Summary"/>
      <sheetName val="Speed Summary"/>
      <sheetName val="Vol Graph"/>
      <sheetName val="ARX Key"/>
      <sheetName val="Site Plans"/>
      <sheetName val="Maps"/>
    </sheetNames>
    <sheetDataSet>
      <sheetData sheetId="0">
        <row r="5">
          <cell r="N5" t="str">
            <v>1. A534 Wrexham Road  - T/P, south east of Ridley &amp; junction with A49</v>
          </cell>
        </row>
        <row r="6">
          <cell r="N6" t="str">
            <v>2. A534 Wrexham Road  - bend hazard warning sign, west of Faddiley</v>
          </cell>
        </row>
        <row r="7">
          <cell r="N7" t="str">
            <v>3. A534 Wrexham Road  - speed limit repeat sign, between Faddiley Bank Lane &amp; Willbank Lane</v>
          </cell>
        </row>
        <row r="8">
          <cell r="N8" t="str">
            <v>4. A534 Wrexham Road  - T/P,between Brindley Hall Rd &amp; Whitehaven Lane</v>
          </cell>
        </row>
        <row r="9">
          <cell r="N9" t="str">
            <v>5. A534 Wrexham Road  - adjacent BT post &amp; Walleys Lane Junction</v>
          </cell>
        </row>
        <row r="10">
          <cell r="N10">
            <v>0</v>
          </cell>
        </row>
        <row r="11">
          <cell r="N11">
            <v>0</v>
          </cell>
        </row>
        <row r="12">
          <cell r="N12">
            <v>0</v>
          </cell>
        </row>
        <row r="13">
          <cell r="N13">
            <v>0</v>
          </cell>
        </row>
        <row r="14">
          <cell r="N14">
            <v>0</v>
          </cell>
        </row>
        <row r="15">
          <cell r="N15">
            <v>0</v>
          </cell>
        </row>
        <row r="16">
          <cell r="N16">
            <v>0</v>
          </cell>
        </row>
        <row r="17">
          <cell r="N17">
            <v>0</v>
          </cell>
        </row>
        <row r="18">
          <cell r="N18">
            <v>0</v>
          </cell>
        </row>
        <row r="19">
          <cell r="N19">
            <v>0</v>
          </cell>
        </row>
        <row r="20">
          <cell r="N20">
            <v>0</v>
          </cell>
        </row>
        <row r="21">
          <cell r="N21">
            <v>0</v>
          </cell>
        </row>
        <row r="22">
          <cell r="N22">
            <v>0</v>
          </cell>
        </row>
        <row r="23">
          <cell r="N23">
            <v>0</v>
          </cell>
        </row>
        <row r="24">
          <cell r="N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9AB5-FF59-4B3C-85F8-9C4B5CAB2913}">
  <sheetPr>
    <pageSetUpPr fitToPage="1"/>
  </sheetPr>
  <dimension ref="A1:O29"/>
  <sheetViews>
    <sheetView tabSelected="1" zoomScaleNormal="100" workbookViewId="0">
      <selection activeCell="L9" sqref="L9:O9"/>
    </sheetView>
  </sheetViews>
  <sheetFormatPr defaultColWidth="9.1796875" defaultRowHeight="12.5" x14ac:dyDescent="0.25"/>
  <cols>
    <col min="1" max="8" width="9.1796875" style="158"/>
    <col min="9" max="9" width="9" style="158" customWidth="1"/>
    <col min="10" max="12" width="9.453125" style="158" customWidth="1"/>
    <col min="13" max="16384" width="9.1796875" style="158"/>
  </cols>
  <sheetData>
    <row r="1" spans="1:15" ht="14.5" x14ac:dyDescent="0.35">
      <c r="A1" s="157" t="s">
        <v>0</v>
      </c>
      <c r="L1" s="159"/>
    </row>
    <row r="2" spans="1:15" ht="65.5" customHeight="1" x14ac:dyDescent="0.3">
      <c r="A2" s="279" t="s">
        <v>1</v>
      </c>
      <c r="B2" s="280"/>
      <c r="C2" s="280"/>
      <c r="D2" s="280"/>
      <c r="E2" s="280"/>
      <c r="F2" s="280"/>
      <c r="G2" s="280"/>
      <c r="H2" s="280"/>
      <c r="I2" s="280"/>
      <c r="J2" s="280"/>
      <c r="K2" s="280"/>
      <c r="L2" s="160"/>
    </row>
    <row r="3" spans="1:15" ht="27" customHeight="1" x14ac:dyDescent="0.3">
      <c r="A3" s="279" t="s">
        <v>258</v>
      </c>
      <c r="B3" s="280"/>
      <c r="C3" s="280"/>
      <c r="D3" s="280"/>
      <c r="E3" s="280"/>
      <c r="F3" s="280"/>
      <c r="G3" s="280"/>
      <c r="H3" s="280"/>
      <c r="I3" s="280"/>
      <c r="J3" s="280"/>
      <c r="K3" s="280"/>
      <c r="L3" s="160"/>
    </row>
    <row r="4" spans="1:15" ht="49" customHeight="1" x14ac:dyDescent="0.25">
      <c r="A4" s="289" t="s">
        <v>2</v>
      </c>
      <c r="B4" s="290"/>
      <c r="C4" s="290"/>
      <c r="D4" s="290"/>
      <c r="E4" s="290"/>
      <c r="F4" s="290"/>
      <c r="G4" s="290"/>
      <c r="H4" s="290"/>
      <c r="I4" s="290"/>
      <c r="J4" s="290"/>
      <c r="K4" s="290"/>
      <c r="L4" s="160"/>
    </row>
    <row r="5" spans="1:15" ht="19" customHeight="1" thickBot="1" x14ac:dyDescent="0.3">
      <c r="A5" s="291" t="s">
        <v>3</v>
      </c>
      <c r="B5" s="292"/>
      <c r="C5" s="292"/>
      <c r="D5" s="292"/>
      <c r="E5" s="292"/>
      <c r="F5" s="292"/>
      <c r="G5" s="292"/>
      <c r="H5" s="292"/>
      <c r="I5" s="292"/>
      <c r="J5" s="292"/>
      <c r="K5" s="292"/>
      <c r="L5" s="161"/>
    </row>
    <row r="6" spans="1:15" ht="19.5" customHeight="1" thickTop="1" x14ac:dyDescent="0.35">
      <c r="A6" s="162" t="s">
        <v>4</v>
      </c>
      <c r="B6" s="163"/>
      <c r="C6" s="163"/>
      <c r="D6" s="163"/>
      <c r="E6" s="163"/>
      <c r="F6" s="163"/>
      <c r="G6" s="163"/>
      <c r="H6" s="163"/>
      <c r="I6" s="163"/>
      <c r="J6" s="163"/>
      <c r="K6" s="164"/>
      <c r="L6" s="279"/>
      <c r="M6" s="280"/>
      <c r="N6" s="280"/>
      <c r="O6" s="280"/>
    </row>
    <row r="7" spans="1:15" ht="12.75" customHeight="1" x14ac:dyDescent="0.3">
      <c r="A7" s="281" t="s">
        <v>211</v>
      </c>
      <c r="B7" s="282"/>
      <c r="C7" s="282"/>
      <c r="D7" s="282"/>
      <c r="E7" s="282"/>
      <c r="F7" s="282"/>
      <c r="G7" s="282"/>
      <c r="H7" s="282"/>
      <c r="I7" s="282"/>
      <c r="J7" s="282"/>
      <c r="K7" s="283"/>
      <c r="L7" s="279"/>
      <c r="M7" s="280"/>
      <c r="N7" s="280"/>
      <c r="O7" s="280"/>
    </row>
    <row r="8" spans="1:15" ht="12.75" customHeight="1" x14ac:dyDescent="0.3">
      <c r="A8" s="284"/>
      <c r="B8" s="282"/>
      <c r="C8" s="282"/>
      <c r="D8" s="282"/>
      <c r="E8" s="282"/>
      <c r="F8" s="282"/>
      <c r="G8" s="282"/>
      <c r="H8" s="282"/>
      <c r="I8" s="282"/>
      <c r="J8" s="282"/>
      <c r="K8" s="283"/>
      <c r="L8" s="279"/>
      <c r="M8" s="280"/>
      <c r="N8" s="280"/>
      <c r="O8" s="280"/>
    </row>
    <row r="9" spans="1:15" ht="79" customHeight="1" x14ac:dyDescent="0.3">
      <c r="A9" s="284"/>
      <c r="B9" s="282"/>
      <c r="C9" s="282"/>
      <c r="D9" s="282"/>
      <c r="E9" s="282"/>
      <c r="F9" s="282"/>
      <c r="G9" s="282"/>
      <c r="H9" s="282"/>
      <c r="I9" s="282"/>
      <c r="J9" s="282"/>
      <c r="K9" s="283"/>
      <c r="L9" s="285"/>
      <c r="M9" s="286"/>
      <c r="N9" s="286"/>
      <c r="O9" s="286"/>
    </row>
    <row r="10" spans="1:15" ht="14.5" x14ac:dyDescent="0.35">
      <c r="A10" s="165" t="s">
        <v>259</v>
      </c>
      <c r="K10" s="166"/>
    </row>
    <row r="11" spans="1:15" ht="14.5" x14ac:dyDescent="0.35">
      <c r="A11" s="165" t="s">
        <v>260</v>
      </c>
      <c r="K11" s="166"/>
    </row>
    <row r="12" spans="1:15" ht="14.5" x14ac:dyDescent="0.35">
      <c r="A12" s="165" t="s">
        <v>261</v>
      </c>
      <c r="K12" s="166"/>
    </row>
    <row r="13" spans="1:15" ht="14.5" x14ac:dyDescent="0.35">
      <c r="A13" s="165" t="s">
        <v>262</v>
      </c>
      <c r="K13" s="166"/>
    </row>
    <row r="14" spans="1:15" ht="14.5" x14ac:dyDescent="0.35">
      <c r="A14" s="165" t="s">
        <v>263</v>
      </c>
      <c r="K14" s="166"/>
    </row>
    <row r="15" spans="1:15" ht="14.5" x14ac:dyDescent="0.35">
      <c r="A15" s="165" t="s">
        <v>264</v>
      </c>
      <c r="K15" s="166"/>
    </row>
    <row r="16" spans="1:15" ht="14.5" x14ac:dyDescent="0.35">
      <c r="A16" s="165" t="s">
        <v>265</v>
      </c>
      <c r="K16" s="166"/>
    </row>
    <row r="17" spans="1:11" ht="13" thickBot="1" x14ac:dyDescent="0.3">
      <c r="A17" s="167" t="s">
        <v>212</v>
      </c>
      <c r="B17" s="168"/>
      <c r="C17" s="168"/>
      <c r="D17" s="168"/>
      <c r="E17" s="168"/>
      <c r="F17" s="168"/>
      <c r="G17" s="168"/>
      <c r="H17" s="168"/>
      <c r="I17" s="168"/>
      <c r="J17" s="168"/>
      <c r="K17" s="169"/>
    </row>
    <row r="18" spans="1:11" ht="13" thickTop="1" x14ac:dyDescent="0.25">
      <c r="A18" s="170"/>
    </row>
    <row r="19" spans="1:11" ht="14.5" x14ac:dyDescent="0.35">
      <c r="A19" s="157" t="s">
        <v>266</v>
      </c>
    </row>
    <row r="20" spans="1:11" x14ac:dyDescent="0.25">
      <c r="A20" s="287" t="s">
        <v>267</v>
      </c>
      <c r="B20" s="288"/>
      <c r="C20" s="288"/>
      <c r="D20" s="288"/>
      <c r="E20" s="288"/>
      <c r="F20" s="288"/>
      <c r="G20" s="288"/>
      <c r="H20" s="288"/>
      <c r="I20" s="288"/>
      <c r="J20" s="288"/>
      <c r="K20" s="288"/>
    </row>
    <row r="21" spans="1:11" x14ac:dyDescent="0.25">
      <c r="A21" s="288"/>
      <c r="B21" s="288"/>
      <c r="C21" s="288"/>
      <c r="D21" s="288"/>
      <c r="E21" s="288"/>
      <c r="F21" s="288"/>
      <c r="G21" s="288"/>
      <c r="H21" s="288"/>
      <c r="I21" s="288"/>
      <c r="J21" s="288"/>
      <c r="K21" s="288"/>
    </row>
    <row r="22" spans="1:11" x14ac:dyDescent="0.25">
      <c r="A22" s="288"/>
      <c r="B22" s="288"/>
      <c r="C22" s="288"/>
      <c r="D22" s="288"/>
      <c r="E22" s="288"/>
      <c r="F22" s="288"/>
      <c r="G22" s="288"/>
      <c r="H22" s="288"/>
      <c r="I22" s="288"/>
      <c r="J22" s="288"/>
      <c r="K22" s="288"/>
    </row>
    <row r="23" spans="1:11" x14ac:dyDescent="0.25">
      <c r="A23" s="288"/>
      <c r="B23" s="288"/>
      <c r="C23" s="288"/>
      <c r="D23" s="288"/>
      <c r="E23" s="288"/>
      <c r="F23" s="288"/>
      <c r="G23" s="288"/>
      <c r="H23" s="288"/>
      <c r="I23" s="288"/>
      <c r="J23" s="288"/>
      <c r="K23" s="288"/>
    </row>
    <row r="24" spans="1:11" x14ac:dyDescent="0.25">
      <c r="A24" s="288"/>
      <c r="B24" s="288"/>
      <c r="C24" s="288"/>
      <c r="D24" s="288"/>
      <c r="E24" s="288"/>
      <c r="F24" s="288"/>
      <c r="G24" s="288"/>
      <c r="H24" s="288"/>
      <c r="I24" s="288"/>
      <c r="J24" s="288"/>
      <c r="K24" s="288"/>
    </row>
    <row r="25" spans="1:11" x14ac:dyDescent="0.25">
      <c r="A25" s="288"/>
      <c r="B25" s="288"/>
      <c r="C25" s="288"/>
      <c r="D25" s="288"/>
      <c r="E25" s="288"/>
      <c r="F25" s="288"/>
      <c r="G25" s="288"/>
      <c r="H25" s="288"/>
      <c r="I25" s="288"/>
      <c r="J25" s="288"/>
      <c r="K25" s="288"/>
    </row>
    <row r="26" spans="1:11" x14ac:dyDescent="0.25">
      <c r="A26" s="287" t="s">
        <v>268</v>
      </c>
      <c r="B26" s="288"/>
      <c r="C26" s="288"/>
      <c r="D26" s="288"/>
      <c r="E26" s="288"/>
      <c r="F26" s="288"/>
      <c r="G26" s="288"/>
      <c r="H26" s="288"/>
      <c r="I26" s="288"/>
      <c r="J26" s="288"/>
      <c r="K26" s="288"/>
    </row>
    <row r="27" spans="1:11" x14ac:dyDescent="0.25">
      <c r="A27" s="288"/>
      <c r="B27" s="288"/>
      <c r="C27" s="288"/>
      <c r="D27" s="288"/>
      <c r="E27" s="288"/>
      <c r="F27" s="288"/>
      <c r="G27" s="288"/>
      <c r="H27" s="288"/>
      <c r="I27" s="288"/>
      <c r="J27" s="288"/>
      <c r="K27" s="288"/>
    </row>
    <row r="28" spans="1:11" x14ac:dyDescent="0.25">
      <c r="A28" s="288"/>
      <c r="B28" s="288"/>
      <c r="C28" s="288"/>
      <c r="D28" s="288"/>
      <c r="E28" s="288"/>
      <c r="F28" s="288"/>
      <c r="G28" s="288"/>
      <c r="H28" s="288"/>
      <c r="I28" s="288"/>
      <c r="J28" s="288"/>
      <c r="K28" s="288"/>
    </row>
    <row r="29" spans="1:11" x14ac:dyDescent="0.25">
      <c r="A29" s="288"/>
      <c r="B29" s="288"/>
      <c r="C29" s="288"/>
      <c r="D29" s="288"/>
      <c r="E29" s="288"/>
      <c r="F29" s="288"/>
      <c r="G29" s="288"/>
      <c r="H29" s="288"/>
      <c r="I29" s="288"/>
      <c r="J29" s="288"/>
      <c r="K29" s="288"/>
    </row>
  </sheetData>
  <mergeCells count="11">
    <mergeCell ref="A20:K25"/>
    <mergeCell ref="A26:K29"/>
    <mergeCell ref="A2:K2"/>
    <mergeCell ref="A3:K3"/>
    <mergeCell ref="A4:K4"/>
    <mergeCell ref="A5:K5"/>
    <mergeCell ref="L6:O6"/>
    <mergeCell ref="A7:K9"/>
    <mergeCell ref="L7:O7"/>
    <mergeCell ref="L8:O8"/>
    <mergeCell ref="L9:O9"/>
  </mergeCells>
  <pageMargins left="0.70866141732283472" right="0.70866141732283472" top="0.74803149606299213" bottom="0.74803149606299213" header="0.31496062992125984" footer="0.31496062992125984"/>
  <pageSetup paperSize="9" scale="63" orientation="portrait" r:id="rId1"/>
  <headerFooter>
    <oddHeader>&amp;C&amp;"Calibri,Regular"&amp;13SRAD Report No.2090 Transport Statistics Manchester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2B1A-F7F5-475D-BAA1-05665C7C822F}">
  <sheetPr>
    <pageSetUpPr fitToPage="1"/>
  </sheetPr>
  <dimension ref="A1:C22"/>
  <sheetViews>
    <sheetView zoomScaleNormal="100" workbookViewId="0">
      <selection activeCell="E11" sqref="E11"/>
    </sheetView>
  </sheetViews>
  <sheetFormatPr defaultColWidth="9.1796875" defaultRowHeight="14.5" x14ac:dyDescent="0.35"/>
  <cols>
    <col min="1" max="1" width="26.26953125" style="55" bestFit="1" customWidth="1"/>
    <col min="2" max="2" width="15.453125" style="55" customWidth="1"/>
    <col min="3" max="3" width="13.7265625" style="55" customWidth="1"/>
    <col min="4" max="16384" width="9.1796875" style="55"/>
  </cols>
  <sheetData>
    <row r="1" spans="1:3" ht="19" thickBot="1" x14ac:dyDescent="0.5">
      <c r="A1" s="15" t="s">
        <v>137</v>
      </c>
    </row>
    <row r="2" spans="1:3" ht="26.25" customHeight="1" thickTop="1" x14ac:dyDescent="0.35">
      <c r="A2" s="319" t="s">
        <v>138</v>
      </c>
      <c r="B2" s="337"/>
      <c r="C2" s="338"/>
    </row>
    <row r="3" spans="1:3" x14ac:dyDescent="0.35">
      <c r="A3" s="59" t="s">
        <v>95</v>
      </c>
      <c r="B3" s="79" t="s">
        <v>101</v>
      </c>
      <c r="C3" s="80" t="s">
        <v>102</v>
      </c>
    </row>
    <row r="4" spans="1:3" x14ac:dyDescent="0.35">
      <c r="A4" s="57">
        <v>2002</v>
      </c>
      <c r="B4" s="81">
        <v>5652.97</v>
      </c>
      <c r="C4" s="82">
        <v>3173.7899999999995</v>
      </c>
    </row>
    <row r="5" spans="1:3" x14ac:dyDescent="0.35">
      <c r="A5" s="57">
        <v>2005</v>
      </c>
      <c r="B5" s="81">
        <v>6143.46</v>
      </c>
      <c r="C5" s="82">
        <v>3890.52</v>
      </c>
    </row>
    <row r="6" spans="1:3" x14ac:dyDescent="0.35">
      <c r="A6" s="57">
        <v>2006</v>
      </c>
      <c r="B6" s="81">
        <v>7485</v>
      </c>
      <c r="C6" s="82">
        <v>3528</v>
      </c>
    </row>
    <row r="7" spans="1:3" x14ac:dyDescent="0.35">
      <c r="A7" s="57">
        <v>2009</v>
      </c>
      <c r="B7" s="81">
        <v>8877</v>
      </c>
      <c r="C7" s="82">
        <v>5320</v>
      </c>
    </row>
    <row r="8" spans="1:3" x14ac:dyDescent="0.35">
      <c r="A8" s="57">
        <v>2010</v>
      </c>
      <c r="B8" s="81">
        <v>9599</v>
      </c>
      <c r="C8" s="82">
        <v>5583</v>
      </c>
    </row>
    <row r="9" spans="1:3" x14ac:dyDescent="0.35">
      <c r="A9" s="57">
        <v>2011</v>
      </c>
      <c r="B9" s="81">
        <v>9207</v>
      </c>
      <c r="C9" s="82">
        <v>5063</v>
      </c>
    </row>
    <row r="10" spans="1:3" x14ac:dyDescent="0.35">
      <c r="A10" s="58">
        <v>2012</v>
      </c>
      <c r="B10" s="81">
        <v>11009</v>
      </c>
      <c r="C10" s="82">
        <v>6212</v>
      </c>
    </row>
    <row r="11" spans="1:3" x14ac:dyDescent="0.35">
      <c r="A11" s="58">
        <v>2013</v>
      </c>
      <c r="B11" s="83">
        <v>10348</v>
      </c>
      <c r="C11" s="84">
        <v>5454</v>
      </c>
    </row>
    <row r="12" spans="1:3" x14ac:dyDescent="0.35">
      <c r="A12" s="58">
        <v>2014</v>
      </c>
      <c r="B12" s="83">
        <v>10277</v>
      </c>
      <c r="C12" s="84">
        <v>5846</v>
      </c>
    </row>
    <row r="13" spans="1:3" x14ac:dyDescent="0.35">
      <c r="A13" s="58">
        <v>2015</v>
      </c>
      <c r="B13" s="83">
        <v>10506</v>
      </c>
      <c r="C13" s="84">
        <v>6146</v>
      </c>
    </row>
    <row r="14" spans="1:3" x14ac:dyDescent="0.35">
      <c r="A14" s="58">
        <v>2016</v>
      </c>
      <c r="B14" s="83">
        <v>11773</v>
      </c>
      <c r="C14" s="84">
        <v>6354</v>
      </c>
    </row>
    <row r="15" spans="1:3" x14ac:dyDescent="0.35">
      <c r="A15" s="58">
        <v>2017</v>
      </c>
      <c r="B15" s="83">
        <v>11821</v>
      </c>
      <c r="C15" s="84">
        <v>6176</v>
      </c>
    </row>
    <row r="16" spans="1:3" x14ac:dyDescent="0.35">
      <c r="A16" s="58">
        <v>2018</v>
      </c>
      <c r="B16" s="83">
        <v>12733.666666666666</v>
      </c>
      <c r="C16" s="84">
        <v>5890</v>
      </c>
    </row>
    <row r="17" spans="1:3" x14ac:dyDescent="0.35">
      <c r="A17" s="58">
        <v>2019</v>
      </c>
      <c r="B17" s="83">
        <v>14463</v>
      </c>
      <c r="C17" s="84">
        <v>6650</v>
      </c>
    </row>
    <row r="18" spans="1:3" x14ac:dyDescent="0.35">
      <c r="A18" s="58">
        <v>2020</v>
      </c>
      <c r="B18" s="83">
        <v>13352</v>
      </c>
      <c r="C18" s="84">
        <v>6567</v>
      </c>
    </row>
    <row r="19" spans="1:3" x14ac:dyDescent="0.35">
      <c r="A19" s="242">
        <v>2021</v>
      </c>
      <c r="B19" s="248">
        <v>3471</v>
      </c>
      <c r="C19" s="249">
        <v>2502</v>
      </c>
    </row>
    <row r="20" spans="1:3" ht="15" thickBot="1" x14ac:dyDescent="0.4">
      <c r="A20" s="225" t="s">
        <v>228</v>
      </c>
      <c r="B20" s="250">
        <f>B19/B4</f>
        <v>0.61401351855750164</v>
      </c>
      <c r="C20" s="251">
        <f>C19/C4</f>
        <v>0.78833193122418321</v>
      </c>
    </row>
    <row r="21" spans="1:3" ht="15" thickTop="1" x14ac:dyDescent="0.35"/>
    <row r="22" spans="1:3" x14ac:dyDescent="0.35">
      <c r="A22" s="77" t="s">
        <v>229</v>
      </c>
    </row>
  </sheetData>
  <mergeCells count="1">
    <mergeCell ref="A2:C2"/>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No.2090 Transport Statistics Manchester 2020</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7A5C-A6F6-403E-9A86-E6640AFCF4C0}">
  <sheetPr>
    <pageSetUpPr fitToPage="1"/>
  </sheetPr>
  <dimension ref="A1:N80"/>
  <sheetViews>
    <sheetView zoomScale="75" zoomScaleNormal="75" zoomScalePageLayoutView="80" workbookViewId="0">
      <selection activeCell="F43" activeCellId="1" sqref="F22 F43"/>
    </sheetView>
  </sheetViews>
  <sheetFormatPr defaultColWidth="8.81640625" defaultRowHeight="14.5" x14ac:dyDescent="0.35"/>
  <cols>
    <col min="1" max="1" width="16.1796875" style="23" customWidth="1"/>
    <col min="2" max="3" width="13.81640625" style="23" customWidth="1"/>
    <col min="4" max="8" width="8.81640625" style="23" customWidth="1"/>
    <col min="9" max="9" width="8.453125" style="23" customWidth="1"/>
    <col min="10" max="10" width="9.1796875" style="23" customWidth="1"/>
    <col min="11" max="20" width="8.81640625" style="23"/>
    <col min="21" max="21" width="5.453125" style="23" customWidth="1"/>
    <col min="22" max="16384" width="8.81640625" style="23"/>
  </cols>
  <sheetData>
    <row r="1" spans="1:14" ht="15.75" customHeight="1" thickTop="1" thickBot="1" x14ac:dyDescent="0.4">
      <c r="A1" s="339" t="s">
        <v>139</v>
      </c>
      <c r="B1" s="340"/>
      <c r="C1" s="340"/>
      <c r="D1" s="340"/>
      <c r="E1" s="340"/>
      <c r="F1" s="340"/>
      <c r="G1" s="340"/>
      <c r="H1" s="340"/>
      <c r="I1" s="340"/>
      <c r="J1" s="340"/>
      <c r="K1" s="341"/>
    </row>
    <row r="2" spans="1:14" ht="47.25" customHeight="1" thickBot="1" x14ac:dyDescent="0.4">
      <c r="A2" s="85" t="s">
        <v>94</v>
      </c>
      <c r="B2" s="86" t="s">
        <v>95</v>
      </c>
      <c r="C2" s="87" t="s">
        <v>140</v>
      </c>
      <c r="D2" s="88" t="s">
        <v>141</v>
      </c>
      <c r="E2" s="87" t="s">
        <v>17</v>
      </c>
      <c r="F2" s="89" t="s">
        <v>142</v>
      </c>
      <c r="G2" s="88" t="s">
        <v>143</v>
      </c>
      <c r="H2" s="87" t="s">
        <v>16</v>
      </c>
      <c r="I2" s="89" t="s">
        <v>89</v>
      </c>
      <c r="J2" s="90" t="s">
        <v>144</v>
      </c>
      <c r="K2" s="91" t="s">
        <v>145</v>
      </c>
      <c r="L2" s="252"/>
    </row>
    <row r="3" spans="1:14" x14ac:dyDescent="0.35">
      <c r="A3" s="342" t="s">
        <v>101</v>
      </c>
      <c r="B3" s="92">
        <v>2002</v>
      </c>
      <c r="C3" s="93">
        <v>31955.399999999998</v>
      </c>
      <c r="D3" s="94">
        <v>25254</v>
      </c>
      <c r="E3" s="29">
        <v>16612</v>
      </c>
      <c r="F3" s="30">
        <v>6301</v>
      </c>
      <c r="G3" s="94">
        <v>509</v>
      </c>
      <c r="H3" s="93">
        <v>5652.97</v>
      </c>
      <c r="I3" s="95">
        <v>86284.37</v>
      </c>
      <c r="J3" s="96">
        <v>37.034980958892092</v>
      </c>
      <c r="K3" s="97">
        <v>62.965019041107915</v>
      </c>
      <c r="M3" s="253"/>
      <c r="N3" s="253"/>
    </row>
    <row r="4" spans="1:14" x14ac:dyDescent="0.35">
      <c r="A4" s="343"/>
      <c r="B4" s="98">
        <v>2003</v>
      </c>
      <c r="C4" s="99"/>
      <c r="D4" s="95"/>
      <c r="E4" s="48"/>
      <c r="F4" s="49"/>
      <c r="G4" s="95"/>
      <c r="H4" s="99"/>
      <c r="I4" s="95"/>
      <c r="J4" s="96"/>
      <c r="K4" s="97"/>
      <c r="M4" s="253"/>
      <c r="N4" s="253"/>
    </row>
    <row r="5" spans="1:14" x14ac:dyDescent="0.35">
      <c r="A5" s="343"/>
      <c r="B5" s="98">
        <v>2004</v>
      </c>
      <c r="C5" s="99"/>
      <c r="D5" s="95"/>
      <c r="E5" s="48"/>
      <c r="F5" s="49"/>
      <c r="G5" s="95"/>
      <c r="H5" s="99"/>
      <c r="I5" s="95"/>
      <c r="J5" s="96"/>
      <c r="K5" s="97"/>
      <c r="M5" s="253"/>
      <c r="N5" s="253"/>
    </row>
    <row r="6" spans="1:14" x14ac:dyDescent="0.35">
      <c r="A6" s="344"/>
      <c r="B6" s="100">
        <v>2005</v>
      </c>
      <c r="C6" s="101">
        <v>32566.799999999999</v>
      </c>
      <c r="D6" s="102">
        <v>24696</v>
      </c>
      <c r="E6" s="33">
        <v>16743</v>
      </c>
      <c r="F6" s="34">
        <v>6556</v>
      </c>
      <c r="G6" s="102">
        <v>562</v>
      </c>
      <c r="H6" s="101">
        <v>6143.46</v>
      </c>
      <c r="I6" s="102">
        <v>87267.260000000009</v>
      </c>
      <c r="J6" s="103">
        <v>37.318462846203715</v>
      </c>
      <c r="K6" s="104">
        <v>62.681537153796285</v>
      </c>
      <c r="M6" s="253"/>
      <c r="N6" s="253"/>
    </row>
    <row r="7" spans="1:14" x14ac:dyDescent="0.35">
      <c r="A7" s="344"/>
      <c r="B7" s="100">
        <v>2006</v>
      </c>
      <c r="C7" s="101">
        <v>32957.760000000002</v>
      </c>
      <c r="D7" s="102">
        <v>25071</v>
      </c>
      <c r="E7" s="33">
        <v>18402</v>
      </c>
      <c r="F7" s="34">
        <v>6048</v>
      </c>
      <c r="G7" s="102">
        <v>470</v>
      </c>
      <c r="H7" s="101">
        <v>7485</v>
      </c>
      <c r="I7" s="102">
        <v>90433.760000000009</v>
      </c>
      <c r="J7" s="103">
        <v>36.444089021622013</v>
      </c>
      <c r="K7" s="104">
        <v>63.55591097837798</v>
      </c>
      <c r="M7" s="253"/>
      <c r="N7" s="253"/>
    </row>
    <row r="8" spans="1:14" x14ac:dyDescent="0.35">
      <c r="A8" s="344"/>
      <c r="B8" s="100">
        <v>2007</v>
      </c>
      <c r="C8" s="101"/>
      <c r="D8" s="102"/>
      <c r="E8" s="33"/>
      <c r="F8" s="34"/>
      <c r="G8" s="102"/>
      <c r="H8" s="101"/>
      <c r="I8" s="102"/>
      <c r="J8" s="103"/>
      <c r="K8" s="104"/>
      <c r="M8" s="253"/>
      <c r="N8" s="253"/>
    </row>
    <row r="9" spans="1:14" x14ac:dyDescent="0.35">
      <c r="A9" s="344"/>
      <c r="B9" s="100">
        <v>2008</v>
      </c>
      <c r="C9" s="101"/>
      <c r="D9" s="102"/>
      <c r="E9" s="33"/>
      <c r="F9" s="34"/>
      <c r="G9" s="102"/>
      <c r="H9" s="101"/>
      <c r="I9" s="102"/>
      <c r="J9" s="103"/>
      <c r="K9" s="104"/>
      <c r="M9" s="253"/>
      <c r="N9" s="253"/>
    </row>
    <row r="10" spans="1:14" ht="16.5" customHeight="1" x14ac:dyDescent="0.35">
      <c r="A10" s="344"/>
      <c r="B10" s="100">
        <v>2009</v>
      </c>
      <c r="C10" s="101">
        <v>27020.639999999999</v>
      </c>
      <c r="D10" s="102">
        <v>24615</v>
      </c>
      <c r="E10" s="101">
        <v>20386</v>
      </c>
      <c r="F10" s="102">
        <v>6716</v>
      </c>
      <c r="G10" s="102">
        <v>1102</v>
      </c>
      <c r="H10" s="101">
        <v>8877</v>
      </c>
      <c r="I10" s="102">
        <v>88716.64</v>
      </c>
      <c r="J10" s="103">
        <v>30.457240039749024</v>
      </c>
      <c r="K10" s="104">
        <v>69.542759960250976</v>
      </c>
      <c r="M10" s="253"/>
      <c r="N10" s="253"/>
    </row>
    <row r="11" spans="1:14" ht="15.75" customHeight="1" x14ac:dyDescent="0.35">
      <c r="A11" s="344"/>
      <c r="B11" s="100">
        <v>2010</v>
      </c>
      <c r="C11" s="101">
        <v>27402.240000000002</v>
      </c>
      <c r="D11" s="102">
        <v>23418</v>
      </c>
      <c r="E11" s="33">
        <v>21291</v>
      </c>
      <c r="F11" s="34">
        <v>6448</v>
      </c>
      <c r="G11" s="102">
        <v>1143</v>
      </c>
      <c r="H11" s="33">
        <v>9599</v>
      </c>
      <c r="I11" s="102">
        <v>89301.24</v>
      </c>
      <c r="J11" s="103">
        <v>30.685173016634483</v>
      </c>
      <c r="K11" s="104">
        <v>69.314826983365506</v>
      </c>
      <c r="M11" s="253"/>
      <c r="N11" s="253"/>
    </row>
    <row r="12" spans="1:14" x14ac:dyDescent="0.35">
      <c r="A12" s="345"/>
      <c r="B12" s="105">
        <v>2011</v>
      </c>
      <c r="C12" s="106">
        <v>26800.81</v>
      </c>
      <c r="D12" s="107">
        <v>22438</v>
      </c>
      <c r="E12" s="108">
        <v>22899</v>
      </c>
      <c r="F12" s="109">
        <v>6832</v>
      </c>
      <c r="G12" s="107">
        <v>1190</v>
      </c>
      <c r="H12" s="108">
        <v>9207</v>
      </c>
      <c r="I12" s="107">
        <v>89366.81</v>
      </c>
      <c r="J12" s="110">
        <v>29.989668423881305</v>
      </c>
      <c r="K12" s="111">
        <v>70.010331576118702</v>
      </c>
      <c r="M12" s="253"/>
      <c r="N12" s="253"/>
    </row>
    <row r="13" spans="1:14" x14ac:dyDescent="0.35">
      <c r="A13" s="345"/>
      <c r="B13" s="100">
        <v>2012</v>
      </c>
      <c r="C13" s="101">
        <v>25734.400000000001</v>
      </c>
      <c r="D13" s="102">
        <v>22286</v>
      </c>
      <c r="E13" s="33">
        <v>22414</v>
      </c>
      <c r="F13" s="34">
        <v>7787</v>
      </c>
      <c r="G13" s="102">
        <v>1476</v>
      </c>
      <c r="H13" s="33">
        <v>11009</v>
      </c>
      <c r="I13" s="102">
        <v>90706.4</v>
      </c>
      <c r="J13" s="103">
        <v>28.371096196078781</v>
      </c>
      <c r="K13" s="104">
        <v>71.628903803921219</v>
      </c>
      <c r="M13" s="253"/>
      <c r="N13" s="253"/>
    </row>
    <row r="14" spans="1:14" x14ac:dyDescent="0.35">
      <c r="A14" s="345"/>
      <c r="B14" s="100">
        <v>2013</v>
      </c>
      <c r="C14" s="101">
        <v>26815.32</v>
      </c>
      <c r="D14" s="102">
        <v>23300</v>
      </c>
      <c r="E14" s="33">
        <v>25949</v>
      </c>
      <c r="F14" s="34">
        <v>9086</v>
      </c>
      <c r="G14" s="102">
        <v>1542</v>
      </c>
      <c r="H14" s="33">
        <v>10348</v>
      </c>
      <c r="I14" s="102">
        <v>97040.320000000007</v>
      </c>
      <c r="J14" s="110">
        <v>27.63317350973286</v>
      </c>
      <c r="K14" s="111">
        <v>72.36682649026713</v>
      </c>
      <c r="M14" s="253"/>
      <c r="N14" s="253"/>
    </row>
    <row r="15" spans="1:14" x14ac:dyDescent="0.35">
      <c r="A15" s="345"/>
      <c r="B15" s="100">
        <v>2014</v>
      </c>
      <c r="C15" s="101">
        <v>25835</v>
      </c>
      <c r="D15" s="102">
        <v>23038</v>
      </c>
      <c r="E15" s="33">
        <v>24914</v>
      </c>
      <c r="F15" s="34">
        <v>10731</v>
      </c>
      <c r="G15" s="102">
        <v>1638</v>
      </c>
      <c r="H15" s="33">
        <v>10277</v>
      </c>
      <c r="I15" s="102">
        <v>96433</v>
      </c>
      <c r="J15" s="110">
        <v>26.790621467754818</v>
      </c>
      <c r="K15" s="111">
        <v>73.209378532245182</v>
      </c>
      <c r="M15" s="253"/>
      <c r="N15" s="253"/>
    </row>
    <row r="16" spans="1:14" x14ac:dyDescent="0.35">
      <c r="A16" s="345"/>
      <c r="B16" s="100">
        <v>2015</v>
      </c>
      <c r="C16" s="101">
        <v>24987.89559388777</v>
      </c>
      <c r="D16" s="102">
        <v>23092</v>
      </c>
      <c r="E16" s="33">
        <v>25435</v>
      </c>
      <c r="F16" s="34">
        <v>10942</v>
      </c>
      <c r="G16" s="102">
        <v>1648</v>
      </c>
      <c r="H16" s="33">
        <v>10506</v>
      </c>
      <c r="I16" s="102">
        <v>96610.895593887777</v>
      </c>
      <c r="J16" s="110">
        <v>25.864469468253915</v>
      </c>
      <c r="K16" s="111">
        <v>74.13553053174607</v>
      </c>
      <c r="M16" s="253"/>
      <c r="N16" s="253"/>
    </row>
    <row r="17" spans="1:14" x14ac:dyDescent="0.35">
      <c r="A17" s="345"/>
      <c r="B17" s="100">
        <v>2016</v>
      </c>
      <c r="C17" s="101">
        <v>25085.442334180578</v>
      </c>
      <c r="D17" s="102">
        <v>22640</v>
      </c>
      <c r="E17" s="33">
        <v>28533</v>
      </c>
      <c r="F17" s="34">
        <v>13183</v>
      </c>
      <c r="G17" s="102">
        <v>1781</v>
      </c>
      <c r="H17" s="33">
        <v>11773</v>
      </c>
      <c r="I17" s="102">
        <v>102995.44233418058</v>
      </c>
      <c r="J17" s="110">
        <v>24.355876110311726</v>
      </c>
      <c r="K17" s="111">
        <v>75.644123889688274</v>
      </c>
      <c r="M17" s="253"/>
      <c r="N17" s="253"/>
    </row>
    <row r="18" spans="1:14" x14ac:dyDescent="0.35">
      <c r="A18" s="345"/>
      <c r="B18" s="100">
        <v>2017</v>
      </c>
      <c r="C18" s="101">
        <v>23778.519401306723</v>
      </c>
      <c r="D18" s="102">
        <v>21727</v>
      </c>
      <c r="E18" s="33">
        <v>28669</v>
      </c>
      <c r="F18" s="34">
        <v>14437</v>
      </c>
      <c r="G18" s="102">
        <v>1892</v>
      </c>
      <c r="H18" s="33">
        <v>11821</v>
      </c>
      <c r="I18" s="102">
        <v>102324.51940130672</v>
      </c>
      <c r="J18" s="103">
        <v>23.238339686746734</v>
      </c>
      <c r="K18" s="104">
        <v>76.761660313253259</v>
      </c>
      <c r="M18" s="253"/>
      <c r="N18" s="253"/>
    </row>
    <row r="19" spans="1:14" x14ac:dyDescent="0.35">
      <c r="A19" s="345"/>
      <c r="B19" s="100">
        <v>2018</v>
      </c>
      <c r="C19" s="101">
        <v>23376.59964180028</v>
      </c>
      <c r="D19" s="102">
        <v>21210</v>
      </c>
      <c r="E19" s="33">
        <v>28527</v>
      </c>
      <c r="F19" s="34">
        <v>18100</v>
      </c>
      <c r="G19" s="102">
        <v>2131.6666666666665</v>
      </c>
      <c r="H19" s="101">
        <v>12733.666666666666</v>
      </c>
      <c r="I19" s="102">
        <v>106078.93297513362</v>
      </c>
      <c r="J19" s="103">
        <v>22.036986031222693</v>
      </c>
      <c r="K19" s="104">
        <v>77.963013968777304</v>
      </c>
      <c r="M19" s="253"/>
      <c r="N19" s="253"/>
    </row>
    <row r="20" spans="1:14" x14ac:dyDescent="0.35">
      <c r="A20" s="345"/>
      <c r="B20" s="100">
        <v>2019</v>
      </c>
      <c r="C20" s="101">
        <v>22622.604743738892</v>
      </c>
      <c r="D20" s="102">
        <v>22669</v>
      </c>
      <c r="E20" s="33">
        <v>28709</v>
      </c>
      <c r="F20" s="34">
        <v>18983</v>
      </c>
      <c r="G20" s="102">
        <v>2477</v>
      </c>
      <c r="H20" s="101">
        <v>14463</v>
      </c>
      <c r="I20" s="102">
        <v>109923.60474373889</v>
      </c>
      <c r="J20" s="103">
        <v>20.580297376963021</v>
      </c>
      <c r="K20" s="104">
        <v>79.419702623036983</v>
      </c>
      <c r="M20" s="253"/>
      <c r="N20" s="253"/>
    </row>
    <row r="21" spans="1:14" x14ac:dyDescent="0.35">
      <c r="A21" s="345"/>
      <c r="B21" s="100" t="s">
        <v>197</v>
      </c>
      <c r="C21" s="101">
        <v>23318.713700475251</v>
      </c>
      <c r="D21" s="102">
        <v>21701</v>
      </c>
      <c r="E21" s="33">
        <v>14699</v>
      </c>
      <c r="F21" s="34">
        <v>14874</v>
      </c>
      <c r="G21" s="102">
        <v>1954</v>
      </c>
      <c r="H21" s="101">
        <v>13352</v>
      </c>
      <c r="I21" s="102">
        <v>89898.713700475259</v>
      </c>
      <c r="J21" s="103">
        <v>25.9388735840744</v>
      </c>
      <c r="K21" s="104">
        <v>74.0611264159256</v>
      </c>
      <c r="M21" s="253"/>
      <c r="N21" s="253"/>
    </row>
    <row r="22" spans="1:14" ht="15" thickBot="1" x14ac:dyDescent="0.4">
      <c r="A22" s="345"/>
      <c r="B22" s="254" t="s">
        <v>230</v>
      </c>
      <c r="C22" s="101">
        <v>10888.839527684035</v>
      </c>
      <c r="D22" s="102">
        <v>4964</v>
      </c>
      <c r="E22" s="33">
        <v>3339</v>
      </c>
      <c r="F22" s="102">
        <v>3799.2649999999999</v>
      </c>
      <c r="G22" s="102">
        <v>606</v>
      </c>
      <c r="H22" s="101">
        <v>3471</v>
      </c>
      <c r="I22" s="102">
        <v>27068.104527684034</v>
      </c>
      <c r="J22" s="103">
        <v>40.227565681769192</v>
      </c>
      <c r="K22" s="104">
        <v>59.772434318230808</v>
      </c>
      <c r="M22" s="253"/>
      <c r="N22" s="253"/>
    </row>
    <row r="23" spans="1:14" ht="15" thickBot="1" x14ac:dyDescent="0.4">
      <c r="A23" s="346"/>
      <c r="B23" s="212" t="s">
        <v>228</v>
      </c>
      <c r="C23" s="255">
        <f>C22/C3</f>
        <v>0.34075115716542542</v>
      </c>
      <c r="D23" s="255">
        <f t="shared" ref="D23:I23" si="0">D22/D3</f>
        <v>0.19656292072542964</v>
      </c>
      <c r="E23" s="255">
        <f t="shared" si="0"/>
        <v>0.20099927763062847</v>
      </c>
      <c r="F23" s="255">
        <f t="shared" si="0"/>
        <v>0.60296222821774315</v>
      </c>
      <c r="G23" s="255">
        <f t="shared" si="0"/>
        <v>1.1905697445972494</v>
      </c>
      <c r="H23" s="255">
        <f t="shared" si="0"/>
        <v>0.61401351855750164</v>
      </c>
      <c r="I23" s="255">
        <f t="shared" si="0"/>
        <v>0.31370808557429386</v>
      </c>
      <c r="J23" s="256"/>
      <c r="K23" s="257"/>
    </row>
    <row r="24" spans="1:14" x14ac:dyDescent="0.35">
      <c r="A24" s="342" t="s">
        <v>102</v>
      </c>
      <c r="B24" s="98">
        <v>2002</v>
      </c>
      <c r="C24" s="99">
        <v>17559.96</v>
      </c>
      <c r="D24" s="95">
        <v>11415</v>
      </c>
      <c r="E24" s="48">
        <v>6287</v>
      </c>
      <c r="F24" s="49">
        <v>2408</v>
      </c>
      <c r="G24" s="95">
        <v>184</v>
      </c>
      <c r="H24" s="99">
        <v>3173.7899999999995</v>
      </c>
      <c r="I24" s="107">
        <v>41027.75</v>
      </c>
      <c r="J24" s="96">
        <v>42.800202302100402</v>
      </c>
      <c r="K24" s="97">
        <v>57.199797697899591</v>
      </c>
      <c r="M24" s="253"/>
      <c r="N24" s="253"/>
    </row>
    <row r="25" spans="1:14" x14ac:dyDescent="0.35">
      <c r="A25" s="343"/>
      <c r="B25" s="98">
        <v>2003</v>
      </c>
      <c r="C25" s="99"/>
      <c r="D25" s="95"/>
      <c r="E25" s="48"/>
      <c r="F25" s="49"/>
      <c r="G25" s="95"/>
      <c r="H25" s="99"/>
      <c r="I25" s="107"/>
      <c r="J25" s="96"/>
      <c r="K25" s="97"/>
      <c r="M25" s="253"/>
      <c r="N25" s="253"/>
    </row>
    <row r="26" spans="1:14" x14ac:dyDescent="0.35">
      <c r="A26" s="343"/>
      <c r="B26" s="98">
        <v>2004</v>
      </c>
      <c r="C26" s="99"/>
      <c r="D26" s="95"/>
      <c r="E26" s="48"/>
      <c r="F26" s="49"/>
      <c r="G26" s="95"/>
      <c r="H26" s="99"/>
      <c r="I26" s="107"/>
      <c r="J26" s="96"/>
      <c r="K26" s="97"/>
      <c r="M26" s="253"/>
      <c r="N26" s="253"/>
    </row>
    <row r="27" spans="1:14" x14ac:dyDescent="0.35">
      <c r="A27" s="344"/>
      <c r="B27" s="100">
        <v>2005</v>
      </c>
      <c r="C27" s="101">
        <v>16158.54</v>
      </c>
      <c r="D27" s="102">
        <v>11655</v>
      </c>
      <c r="E27" s="33">
        <v>6429</v>
      </c>
      <c r="F27" s="34">
        <v>2451</v>
      </c>
      <c r="G27" s="102">
        <v>234</v>
      </c>
      <c r="H27" s="101">
        <v>3890.52</v>
      </c>
      <c r="I27" s="107">
        <v>40818.06</v>
      </c>
      <c r="J27" s="96">
        <v>39.586741751077838</v>
      </c>
      <c r="K27" s="97">
        <v>60.413258248922162</v>
      </c>
      <c r="M27" s="253"/>
      <c r="N27" s="253"/>
    </row>
    <row r="28" spans="1:14" x14ac:dyDescent="0.35">
      <c r="A28" s="344"/>
      <c r="B28" s="100">
        <v>2006</v>
      </c>
      <c r="C28" s="101">
        <v>18540.939999999999</v>
      </c>
      <c r="D28" s="102">
        <v>13079</v>
      </c>
      <c r="E28" s="33">
        <v>7087</v>
      </c>
      <c r="F28" s="34">
        <v>2801</v>
      </c>
      <c r="G28" s="102">
        <v>139</v>
      </c>
      <c r="H28" s="101">
        <v>3528</v>
      </c>
      <c r="I28" s="107">
        <v>45174.94</v>
      </c>
      <c r="J28" s="96">
        <v>41.042533758760932</v>
      </c>
      <c r="K28" s="97">
        <v>58.957466241239068</v>
      </c>
      <c r="M28" s="253"/>
      <c r="N28" s="253"/>
    </row>
    <row r="29" spans="1:14" x14ac:dyDescent="0.35">
      <c r="A29" s="344"/>
      <c r="B29" s="100">
        <v>2007</v>
      </c>
      <c r="C29" s="101"/>
      <c r="D29" s="102"/>
      <c r="E29" s="33"/>
      <c r="F29" s="34"/>
      <c r="G29" s="102"/>
      <c r="H29" s="101"/>
      <c r="I29" s="107"/>
      <c r="J29" s="96"/>
      <c r="K29" s="97"/>
      <c r="M29" s="253"/>
      <c r="N29" s="253"/>
    </row>
    <row r="30" spans="1:14" x14ac:dyDescent="0.35">
      <c r="A30" s="344"/>
      <c r="B30" s="100">
        <v>2008</v>
      </c>
      <c r="C30" s="101"/>
      <c r="D30" s="102"/>
      <c r="E30" s="33"/>
      <c r="F30" s="34"/>
      <c r="G30" s="102"/>
      <c r="H30" s="101"/>
      <c r="I30" s="107"/>
      <c r="J30" s="96"/>
      <c r="K30" s="97"/>
      <c r="M30" s="253"/>
      <c r="N30" s="253"/>
    </row>
    <row r="31" spans="1:14" x14ac:dyDescent="0.35">
      <c r="A31" s="344"/>
      <c r="B31" s="100">
        <v>2009</v>
      </c>
      <c r="C31" s="101">
        <v>15451.62</v>
      </c>
      <c r="D31" s="102">
        <v>15379</v>
      </c>
      <c r="E31" s="101">
        <v>9906</v>
      </c>
      <c r="F31" s="102">
        <v>3450</v>
      </c>
      <c r="G31" s="102">
        <v>466</v>
      </c>
      <c r="H31" s="101">
        <v>5320</v>
      </c>
      <c r="I31" s="107">
        <v>49972.62</v>
      </c>
      <c r="J31" s="96">
        <v>30.920171886124841</v>
      </c>
      <c r="K31" s="97">
        <v>69.079828113875152</v>
      </c>
      <c r="M31" s="253"/>
      <c r="N31" s="253"/>
    </row>
    <row r="32" spans="1:14" x14ac:dyDescent="0.35">
      <c r="A32" s="344"/>
      <c r="B32" s="100">
        <v>2010</v>
      </c>
      <c r="C32" s="101">
        <v>15385.919999999998</v>
      </c>
      <c r="D32" s="102">
        <v>13851</v>
      </c>
      <c r="E32" s="33">
        <v>9266</v>
      </c>
      <c r="F32" s="34">
        <v>2947</v>
      </c>
      <c r="G32" s="102">
        <v>321</v>
      </c>
      <c r="H32" s="101">
        <v>5583</v>
      </c>
      <c r="I32" s="107">
        <v>47353.919999999998</v>
      </c>
      <c r="J32" s="96">
        <v>32.491333346848577</v>
      </c>
      <c r="K32" s="97">
        <v>67.508666653151423</v>
      </c>
      <c r="M32" s="253"/>
      <c r="N32" s="253"/>
    </row>
    <row r="33" spans="1:14" x14ac:dyDescent="0.35">
      <c r="A33" s="345"/>
      <c r="B33" s="105">
        <v>2011</v>
      </c>
      <c r="C33" s="106">
        <v>14594.999999999998</v>
      </c>
      <c r="D33" s="107">
        <v>14809</v>
      </c>
      <c r="E33" s="108">
        <v>11523</v>
      </c>
      <c r="F33" s="109">
        <v>2695</v>
      </c>
      <c r="G33" s="107">
        <v>368</v>
      </c>
      <c r="H33" s="106">
        <v>5063</v>
      </c>
      <c r="I33" s="107">
        <v>49053</v>
      </c>
      <c r="J33" s="110">
        <v>29.753531894073753</v>
      </c>
      <c r="K33" s="111">
        <v>70.24646810592624</v>
      </c>
      <c r="M33" s="253"/>
      <c r="N33" s="253"/>
    </row>
    <row r="34" spans="1:14" x14ac:dyDescent="0.35">
      <c r="A34" s="345"/>
      <c r="B34" s="100">
        <v>2012</v>
      </c>
      <c r="C34" s="101">
        <v>13325.929999999998</v>
      </c>
      <c r="D34" s="102">
        <v>14060</v>
      </c>
      <c r="E34" s="33">
        <v>8847</v>
      </c>
      <c r="F34" s="34">
        <v>3394</v>
      </c>
      <c r="G34" s="102">
        <v>456</v>
      </c>
      <c r="H34" s="101">
        <v>6212</v>
      </c>
      <c r="I34" s="102">
        <v>46294.93</v>
      </c>
      <c r="J34" s="103">
        <v>28.784858298738108</v>
      </c>
      <c r="K34" s="104">
        <v>71.215141701261885</v>
      </c>
      <c r="M34" s="253"/>
      <c r="N34" s="253"/>
    </row>
    <row r="35" spans="1:14" x14ac:dyDescent="0.35">
      <c r="A35" s="345"/>
      <c r="B35" s="100">
        <v>2013</v>
      </c>
      <c r="C35" s="101">
        <v>14226.080000000002</v>
      </c>
      <c r="D35" s="102">
        <v>13743</v>
      </c>
      <c r="E35" s="33">
        <v>10281</v>
      </c>
      <c r="F35" s="34">
        <v>4530</v>
      </c>
      <c r="G35" s="102">
        <v>410</v>
      </c>
      <c r="H35" s="101">
        <v>5454</v>
      </c>
      <c r="I35" s="102">
        <v>48644.08</v>
      </c>
      <c r="J35" s="103">
        <v>29.245244231158246</v>
      </c>
      <c r="K35" s="104">
        <v>70.754755768841761</v>
      </c>
      <c r="M35" s="253"/>
      <c r="N35" s="253"/>
    </row>
    <row r="36" spans="1:14" x14ac:dyDescent="0.35">
      <c r="A36" s="345"/>
      <c r="B36" s="100">
        <v>2014</v>
      </c>
      <c r="C36" s="101">
        <v>14009.81</v>
      </c>
      <c r="D36" s="102">
        <v>13649</v>
      </c>
      <c r="E36" s="33">
        <v>9921</v>
      </c>
      <c r="F36" s="34">
        <v>5019</v>
      </c>
      <c r="G36" s="102">
        <v>411</v>
      </c>
      <c r="H36" s="101">
        <v>5846</v>
      </c>
      <c r="I36" s="102">
        <v>48855.81</v>
      </c>
      <c r="J36" s="103">
        <v>28.675832004422812</v>
      </c>
      <c r="K36" s="104">
        <v>71.324167995577199</v>
      </c>
      <c r="M36" s="253"/>
      <c r="N36" s="253"/>
    </row>
    <row r="37" spans="1:14" x14ac:dyDescent="0.35">
      <c r="A37" s="345"/>
      <c r="B37" s="100">
        <v>2015</v>
      </c>
      <c r="C37" s="101">
        <v>14271.535166883974</v>
      </c>
      <c r="D37" s="102">
        <v>13728</v>
      </c>
      <c r="E37" s="33">
        <v>9073</v>
      </c>
      <c r="F37" s="34">
        <v>4731</v>
      </c>
      <c r="G37" s="102">
        <v>486</v>
      </c>
      <c r="H37" s="101">
        <v>6146</v>
      </c>
      <c r="I37" s="102">
        <v>48435.535166883972</v>
      </c>
      <c r="J37" s="103">
        <v>29.465009765478168</v>
      </c>
      <c r="K37" s="104">
        <v>70.534990234521828</v>
      </c>
      <c r="M37" s="253"/>
      <c r="N37" s="253"/>
    </row>
    <row r="38" spans="1:14" x14ac:dyDescent="0.35">
      <c r="A38" s="345"/>
      <c r="B38" s="100">
        <v>2016</v>
      </c>
      <c r="C38" s="101">
        <v>14826.979089981871</v>
      </c>
      <c r="D38" s="102">
        <v>13707</v>
      </c>
      <c r="E38" s="33">
        <v>9244</v>
      </c>
      <c r="F38" s="34">
        <v>4743</v>
      </c>
      <c r="G38" s="102">
        <v>525</v>
      </c>
      <c r="H38" s="101">
        <v>6354</v>
      </c>
      <c r="I38" s="102">
        <v>49399.979089981869</v>
      </c>
      <c r="J38" s="103">
        <v>30.014140416890839</v>
      </c>
      <c r="K38" s="104">
        <v>69.985859583109161</v>
      </c>
      <c r="M38" s="253"/>
      <c r="N38" s="253"/>
    </row>
    <row r="39" spans="1:14" x14ac:dyDescent="0.35">
      <c r="A39" s="345"/>
      <c r="B39" s="100">
        <v>2017</v>
      </c>
      <c r="C39" s="101">
        <v>14343.056603011748</v>
      </c>
      <c r="D39" s="102">
        <v>12427</v>
      </c>
      <c r="E39" s="33">
        <v>9887</v>
      </c>
      <c r="F39" s="34">
        <v>5291</v>
      </c>
      <c r="G39" s="102">
        <v>557</v>
      </c>
      <c r="H39" s="33">
        <v>6176</v>
      </c>
      <c r="I39" s="102">
        <v>48681.056603011748</v>
      </c>
      <c r="J39" s="103">
        <v>29.463322293880505</v>
      </c>
      <c r="K39" s="104">
        <v>70.536677706119505</v>
      </c>
      <c r="M39" s="253"/>
      <c r="N39" s="253"/>
    </row>
    <row r="40" spans="1:14" x14ac:dyDescent="0.35">
      <c r="A40" s="345"/>
      <c r="B40" s="100">
        <v>2018</v>
      </c>
      <c r="C40" s="101">
        <v>15013.019341797974</v>
      </c>
      <c r="D40" s="102">
        <v>12124</v>
      </c>
      <c r="E40" s="33">
        <v>10996</v>
      </c>
      <c r="F40" s="34">
        <v>5535</v>
      </c>
      <c r="G40" s="102">
        <v>578</v>
      </c>
      <c r="H40" s="33">
        <v>5890</v>
      </c>
      <c r="I40" s="102">
        <v>50136.019341797975</v>
      </c>
      <c r="J40" s="103">
        <v>29.944577848209313</v>
      </c>
      <c r="K40" s="104">
        <v>70.05542215179068</v>
      </c>
      <c r="M40" s="253"/>
      <c r="N40" s="253"/>
    </row>
    <row r="41" spans="1:14" x14ac:dyDescent="0.35">
      <c r="A41" s="345"/>
      <c r="B41" s="100">
        <v>2019</v>
      </c>
      <c r="C41" s="101">
        <v>15225.73270771627</v>
      </c>
      <c r="D41" s="102">
        <v>11817</v>
      </c>
      <c r="E41" s="33">
        <v>10019</v>
      </c>
      <c r="F41" s="34">
        <v>5664</v>
      </c>
      <c r="G41" s="102">
        <v>651</v>
      </c>
      <c r="H41" s="33">
        <v>6650</v>
      </c>
      <c r="I41" s="102">
        <v>50026.73270771627</v>
      </c>
      <c r="J41" s="103">
        <v>30.435193112996977</v>
      </c>
      <c r="K41" s="104">
        <v>69.564806887003016</v>
      </c>
      <c r="M41" s="253"/>
      <c r="N41" s="253"/>
    </row>
    <row r="42" spans="1:14" x14ac:dyDescent="0.35">
      <c r="A42" s="345"/>
      <c r="B42" s="100" t="s">
        <v>197</v>
      </c>
      <c r="C42" s="101">
        <v>15154.97084719116</v>
      </c>
      <c r="D42" s="102">
        <v>11252</v>
      </c>
      <c r="E42" s="33">
        <v>4201</v>
      </c>
      <c r="F42" s="34">
        <v>4048</v>
      </c>
      <c r="G42" s="102">
        <v>502</v>
      </c>
      <c r="H42" s="33">
        <v>6567</v>
      </c>
      <c r="I42" s="102">
        <v>41724.970847191158</v>
      </c>
      <c r="J42" s="103">
        <v>36.321105897696185</v>
      </c>
      <c r="K42" s="104">
        <v>63.678894102303815</v>
      </c>
      <c r="M42" s="253"/>
      <c r="N42" s="253"/>
    </row>
    <row r="43" spans="1:14" ht="15" thickBot="1" x14ac:dyDescent="0.4">
      <c r="A43" s="345"/>
      <c r="B43" s="254" t="s">
        <v>230</v>
      </c>
      <c r="C43" s="101">
        <v>6336.8879731079824</v>
      </c>
      <c r="D43" s="102">
        <v>3234</v>
      </c>
      <c r="E43" s="33">
        <v>1431</v>
      </c>
      <c r="F43" s="102">
        <v>2006.4</v>
      </c>
      <c r="G43" s="102">
        <v>345</v>
      </c>
      <c r="H43" s="101">
        <v>2502</v>
      </c>
      <c r="I43" s="102">
        <v>15855.287973107983</v>
      </c>
      <c r="J43" s="103">
        <v>39.96703171746816</v>
      </c>
      <c r="K43" s="104">
        <v>60.03296828253184</v>
      </c>
      <c r="M43" s="253"/>
      <c r="N43" s="253"/>
    </row>
    <row r="44" spans="1:14" ht="15" thickBot="1" x14ac:dyDescent="0.4">
      <c r="A44" s="347"/>
      <c r="B44" s="216" t="s">
        <v>228</v>
      </c>
      <c r="C44" s="258">
        <f>C43/C24</f>
        <v>0.36087143553333734</v>
      </c>
      <c r="D44" s="258">
        <f t="shared" ref="D44:I44" si="1">D43/D24</f>
        <v>0.28331143232588701</v>
      </c>
      <c r="E44" s="258">
        <f t="shared" si="1"/>
        <v>0.22761253379990457</v>
      </c>
      <c r="F44" s="258">
        <f t="shared" si="1"/>
        <v>0.83322259136212629</v>
      </c>
      <c r="G44" s="258">
        <f t="shared" si="1"/>
        <v>1.875</v>
      </c>
      <c r="H44" s="258">
        <f>H43/H24</f>
        <v>0.78833193122418321</v>
      </c>
      <c r="I44" s="258">
        <f t="shared" si="1"/>
        <v>0.38645277825637486</v>
      </c>
      <c r="J44" s="259"/>
      <c r="K44" s="260"/>
    </row>
    <row r="45" spans="1:14" ht="9.75" customHeight="1" thickTop="1" x14ac:dyDescent="0.35"/>
    <row r="46" spans="1:14" x14ac:dyDescent="0.35">
      <c r="A46" s="112" t="s">
        <v>231</v>
      </c>
    </row>
    <row r="47" spans="1:14" x14ac:dyDescent="0.35">
      <c r="B47" s="113"/>
      <c r="D47" s="114"/>
      <c r="E47" s="114"/>
      <c r="F47" s="115"/>
      <c r="G47" s="114"/>
      <c r="H47" s="115"/>
    </row>
    <row r="48" spans="1:14" x14ac:dyDescent="0.35">
      <c r="B48" s="113"/>
      <c r="D48" s="114"/>
      <c r="E48" s="114"/>
      <c r="F48" s="115"/>
      <c r="G48" s="114"/>
      <c r="H48" s="115"/>
    </row>
    <row r="49" spans="2:8" x14ac:dyDescent="0.35">
      <c r="B49" s="113"/>
      <c r="D49" s="114"/>
      <c r="E49" s="114"/>
      <c r="F49" s="115"/>
      <c r="G49" s="114"/>
      <c r="H49" s="114"/>
    </row>
    <row r="50" spans="2:8" x14ac:dyDescent="0.35">
      <c r="B50" s="113"/>
      <c r="D50" s="114"/>
      <c r="E50" s="114"/>
      <c r="F50" s="114"/>
      <c r="G50" s="114"/>
      <c r="H50" s="114"/>
    </row>
    <row r="51" spans="2:8" x14ac:dyDescent="0.35">
      <c r="B51" s="113"/>
      <c r="D51" s="114"/>
      <c r="E51" s="114"/>
      <c r="F51" s="115"/>
      <c r="G51" s="114"/>
      <c r="H51" s="115"/>
    </row>
    <row r="52" spans="2:8" x14ac:dyDescent="0.35">
      <c r="B52" s="113"/>
      <c r="D52" s="114"/>
      <c r="E52" s="114"/>
      <c r="F52" s="115"/>
      <c r="G52" s="114"/>
      <c r="H52" s="115"/>
    </row>
    <row r="53" spans="2:8" x14ac:dyDescent="0.35">
      <c r="B53" s="113"/>
      <c r="D53" s="114"/>
      <c r="E53" s="114"/>
      <c r="F53" s="115"/>
      <c r="G53" s="114"/>
      <c r="H53" s="115"/>
    </row>
    <row r="54" spans="2:8" x14ac:dyDescent="0.35">
      <c r="B54" s="113"/>
      <c r="D54" s="114"/>
      <c r="E54" s="114"/>
      <c r="F54" s="115"/>
      <c r="G54" s="114"/>
      <c r="H54" s="115"/>
    </row>
    <row r="55" spans="2:8" x14ac:dyDescent="0.35">
      <c r="B55" s="113"/>
      <c r="D55" s="114"/>
      <c r="E55" s="114"/>
      <c r="F55" s="115"/>
      <c r="G55" s="114"/>
      <c r="H55" s="114"/>
    </row>
    <row r="56" spans="2:8" x14ac:dyDescent="0.35">
      <c r="B56" s="113"/>
      <c r="D56" s="114"/>
      <c r="E56" s="114"/>
      <c r="F56" s="114"/>
      <c r="G56" s="114"/>
      <c r="H56" s="114"/>
    </row>
    <row r="57" spans="2:8" x14ac:dyDescent="0.35">
      <c r="B57" s="113"/>
      <c r="D57" s="114"/>
      <c r="E57" s="114"/>
      <c r="F57" s="115"/>
      <c r="G57" s="114"/>
      <c r="H57" s="115"/>
    </row>
    <row r="58" spans="2:8" x14ac:dyDescent="0.35">
      <c r="B58" s="113"/>
      <c r="D58" s="114"/>
      <c r="E58" s="114"/>
      <c r="F58" s="115"/>
      <c r="G58" s="114"/>
      <c r="H58" s="115"/>
    </row>
    <row r="59" spans="2:8" x14ac:dyDescent="0.35">
      <c r="B59" s="113"/>
      <c r="D59" s="114"/>
      <c r="E59" s="114"/>
      <c r="F59" s="115"/>
      <c r="G59" s="114"/>
      <c r="H59" s="115"/>
    </row>
    <row r="60" spans="2:8" x14ac:dyDescent="0.35">
      <c r="B60" s="113"/>
      <c r="D60" s="114"/>
      <c r="E60" s="114"/>
      <c r="F60" s="115"/>
      <c r="G60" s="114"/>
      <c r="H60" s="115"/>
    </row>
    <row r="61" spans="2:8" x14ac:dyDescent="0.35">
      <c r="B61" s="113"/>
      <c r="D61" s="114"/>
      <c r="E61" s="114"/>
      <c r="F61" s="115"/>
      <c r="G61" s="114"/>
      <c r="H61" s="114"/>
    </row>
    <row r="62" spans="2:8" x14ac:dyDescent="0.35">
      <c r="B62" s="113"/>
      <c r="D62" s="114"/>
      <c r="E62" s="114"/>
      <c r="F62" s="114"/>
      <c r="G62" s="114"/>
      <c r="H62" s="114"/>
    </row>
    <row r="63" spans="2:8" x14ac:dyDescent="0.35">
      <c r="B63" s="113"/>
      <c r="D63" s="114"/>
      <c r="E63" s="114"/>
      <c r="F63" s="115"/>
      <c r="G63" s="114"/>
      <c r="H63" s="115"/>
    </row>
    <row r="64" spans="2:8" x14ac:dyDescent="0.35">
      <c r="B64" s="113"/>
      <c r="D64" s="114"/>
      <c r="E64" s="114"/>
      <c r="F64" s="115"/>
      <c r="G64" s="114"/>
      <c r="H64" s="115"/>
    </row>
    <row r="73" spans="2:10" x14ac:dyDescent="0.35">
      <c r="B73" s="116"/>
      <c r="C73" s="54"/>
      <c r="D73" s="54"/>
      <c r="E73" s="54"/>
      <c r="F73" s="54"/>
      <c r="G73" s="54"/>
      <c r="H73" s="54"/>
      <c r="I73" s="54"/>
      <c r="J73" s="54"/>
    </row>
    <row r="74" spans="2:10" x14ac:dyDescent="0.35">
      <c r="B74" s="116"/>
      <c r="C74" s="54"/>
      <c r="D74" s="54"/>
      <c r="E74" s="54"/>
      <c r="F74" s="54"/>
      <c r="G74" s="54"/>
      <c r="H74" s="54"/>
      <c r="I74" s="54"/>
      <c r="J74" s="54"/>
    </row>
    <row r="75" spans="2:10" x14ac:dyDescent="0.35">
      <c r="B75" s="116"/>
      <c r="C75" s="54"/>
      <c r="D75" s="54"/>
      <c r="E75" s="54"/>
      <c r="F75" s="54"/>
      <c r="G75" s="54"/>
      <c r="H75" s="54"/>
      <c r="I75" s="54"/>
      <c r="J75" s="54"/>
    </row>
    <row r="76" spans="2:10" x14ac:dyDescent="0.35">
      <c r="B76" s="116"/>
    </row>
    <row r="77" spans="2:10" x14ac:dyDescent="0.35">
      <c r="B77" s="116"/>
    </row>
    <row r="78" spans="2:10" x14ac:dyDescent="0.35">
      <c r="B78" s="116"/>
    </row>
    <row r="79" spans="2:10" x14ac:dyDescent="0.35">
      <c r="B79" s="116"/>
    </row>
    <row r="80" spans="2:10" x14ac:dyDescent="0.35">
      <c r="B80" s="116"/>
    </row>
  </sheetData>
  <mergeCells count="3">
    <mergeCell ref="A1:K1"/>
    <mergeCell ref="A3:A23"/>
    <mergeCell ref="A24:A44"/>
  </mergeCells>
  <pageMargins left="0.70866141732283472" right="0.70866141732283472" top="0.74803149606299213" bottom="0.74803149606299213" header="0.31496062992125984" footer="0.31496062992125984"/>
  <pageSetup paperSize="9" scale="65" orientation="landscape" r:id="rId1"/>
  <headerFooter>
    <oddHeader>&amp;C&amp;"Calibri,Regular"&amp;13SRAD Report No.2090 Transport Statistics Manchester 2020</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78445-CB2F-4785-8EBC-DD4ECF36840E}">
  <sheetPr>
    <pageSetUpPr fitToPage="1"/>
  </sheetPr>
  <dimension ref="A1:J81"/>
  <sheetViews>
    <sheetView zoomScaleNormal="100" workbookViewId="0">
      <selection activeCell="J8" sqref="J8"/>
    </sheetView>
  </sheetViews>
  <sheetFormatPr defaultColWidth="9.1796875" defaultRowHeight="12.5" x14ac:dyDescent="0.25"/>
  <cols>
    <col min="1" max="1" width="34" style="118" customWidth="1"/>
    <col min="2" max="7" width="9.1796875" style="118"/>
    <col min="8" max="8" width="10.26953125" style="118" bestFit="1" customWidth="1"/>
    <col min="9" max="16384" width="9.1796875" style="118"/>
  </cols>
  <sheetData>
    <row r="1" spans="1:8" ht="18.5" x14ac:dyDescent="0.45">
      <c r="A1" s="117" t="s">
        <v>146</v>
      </c>
    </row>
    <row r="2" spans="1:8" ht="13" thickBot="1" x14ac:dyDescent="0.3"/>
    <row r="3" spans="1:8" s="261" customFormat="1" ht="15" thickTop="1" x14ac:dyDescent="0.35">
      <c r="A3" s="351" t="s">
        <v>232</v>
      </c>
      <c r="B3" s="352"/>
      <c r="C3" s="352"/>
      <c r="D3" s="352"/>
      <c r="E3" s="352"/>
      <c r="F3" s="352"/>
      <c r="G3" s="352"/>
      <c r="H3" s="353"/>
    </row>
    <row r="4" spans="1:8" s="261" customFormat="1" ht="14.5" x14ac:dyDescent="0.35">
      <c r="A4" s="262" t="s">
        <v>103</v>
      </c>
      <c r="B4" s="119" t="s">
        <v>5</v>
      </c>
      <c r="C4" s="119" t="s">
        <v>140</v>
      </c>
      <c r="D4" s="119" t="s">
        <v>96</v>
      </c>
      <c r="E4" s="119" t="s">
        <v>97</v>
      </c>
      <c r="F4" s="119" t="s">
        <v>147</v>
      </c>
      <c r="G4" s="263" t="s">
        <v>148</v>
      </c>
      <c r="H4" s="264" t="s">
        <v>149</v>
      </c>
    </row>
    <row r="5" spans="1:8" s="261" customFormat="1" ht="14.5" x14ac:dyDescent="0.35">
      <c r="A5" s="262" t="s">
        <v>233</v>
      </c>
      <c r="B5" s="119">
        <v>85373</v>
      </c>
      <c r="C5" s="119">
        <v>27</v>
      </c>
      <c r="D5" s="119">
        <v>1</v>
      </c>
      <c r="E5" s="119">
        <v>0</v>
      </c>
      <c r="F5" s="119">
        <v>0</v>
      </c>
      <c r="G5" s="119">
        <v>0</v>
      </c>
      <c r="H5" s="120">
        <f>SUM(C5:G5)</f>
        <v>28</v>
      </c>
    </row>
    <row r="6" spans="1:8" s="261" customFormat="1" ht="14.5" x14ac:dyDescent="0.35">
      <c r="A6" s="262" t="s">
        <v>234</v>
      </c>
      <c r="B6" s="119">
        <v>85375</v>
      </c>
      <c r="C6" s="119">
        <v>76</v>
      </c>
      <c r="D6" s="119">
        <v>6</v>
      </c>
      <c r="E6" s="119">
        <v>1</v>
      </c>
      <c r="F6" s="119">
        <v>0</v>
      </c>
      <c r="G6" s="119">
        <v>4</v>
      </c>
      <c r="H6" s="120">
        <f t="shared" ref="H6:H8" si="0">SUM(C6:G6)</f>
        <v>87</v>
      </c>
    </row>
    <row r="7" spans="1:8" s="261" customFormat="1" ht="14.5" x14ac:dyDescent="0.35">
      <c r="A7" s="262" t="s">
        <v>150</v>
      </c>
      <c r="B7" s="119">
        <v>85378</v>
      </c>
      <c r="C7" s="119">
        <v>16</v>
      </c>
      <c r="D7" s="119">
        <v>0</v>
      </c>
      <c r="E7" s="119">
        <v>0</v>
      </c>
      <c r="F7" s="119">
        <v>0</v>
      </c>
      <c r="G7" s="119">
        <v>0</v>
      </c>
      <c r="H7" s="120">
        <f t="shared" si="0"/>
        <v>16</v>
      </c>
    </row>
    <row r="8" spans="1:8" s="261" customFormat="1" ht="14.5" x14ac:dyDescent="0.35">
      <c r="A8" s="262" t="s">
        <v>235</v>
      </c>
      <c r="B8" s="119">
        <v>85386</v>
      </c>
      <c r="C8" s="119">
        <v>6</v>
      </c>
      <c r="D8" s="119">
        <v>3</v>
      </c>
      <c r="E8" s="119">
        <v>0</v>
      </c>
      <c r="F8" s="119">
        <v>0</v>
      </c>
      <c r="G8" s="119">
        <v>0</v>
      </c>
      <c r="H8" s="120">
        <f t="shared" si="0"/>
        <v>9</v>
      </c>
    </row>
    <row r="9" spans="1:8" s="261" customFormat="1" ht="14.5" x14ac:dyDescent="0.35">
      <c r="A9" s="121" t="s">
        <v>236</v>
      </c>
      <c r="B9" s="122"/>
      <c r="C9" s="122">
        <f>SUM(C5:C8)</f>
        <v>125</v>
      </c>
      <c r="D9" s="122">
        <f t="shared" ref="D9:G9" si="1">SUM(D5:D8)</f>
        <v>10</v>
      </c>
      <c r="E9" s="122">
        <f t="shared" si="1"/>
        <v>1</v>
      </c>
      <c r="F9" s="122">
        <f t="shared" si="1"/>
        <v>0</v>
      </c>
      <c r="G9" s="122">
        <f t="shared" si="1"/>
        <v>4</v>
      </c>
      <c r="H9" s="120">
        <f>SUM(C9:G9)</f>
        <v>140</v>
      </c>
    </row>
    <row r="10" spans="1:8" s="261" customFormat="1" ht="14.5" x14ac:dyDescent="0.35">
      <c r="A10" s="262" t="s">
        <v>152</v>
      </c>
      <c r="B10" s="119"/>
      <c r="C10" s="265">
        <f t="shared" ref="C10:H10" si="2">C9/$H$9</f>
        <v>0.8928571428571429</v>
      </c>
      <c r="D10" s="265">
        <f t="shared" si="2"/>
        <v>7.1428571428571425E-2</v>
      </c>
      <c r="E10" s="265">
        <f t="shared" si="2"/>
        <v>7.1428571428571426E-3</v>
      </c>
      <c r="F10" s="265">
        <f t="shared" si="2"/>
        <v>0</v>
      </c>
      <c r="G10" s="266">
        <f t="shared" si="2"/>
        <v>2.8571428571428571E-2</v>
      </c>
      <c r="H10" s="267">
        <f t="shared" si="2"/>
        <v>1</v>
      </c>
    </row>
    <row r="11" spans="1:8" s="261" customFormat="1" ht="14.5" x14ac:dyDescent="0.35">
      <c r="A11" s="121" t="s">
        <v>151</v>
      </c>
      <c r="B11" s="122"/>
      <c r="C11" s="122">
        <v>111</v>
      </c>
      <c r="D11" s="122">
        <v>10</v>
      </c>
      <c r="E11" s="122">
        <v>6</v>
      </c>
      <c r="F11" s="122">
        <v>2</v>
      </c>
      <c r="G11" s="123">
        <v>14</v>
      </c>
      <c r="H11" s="120">
        <v>143</v>
      </c>
    </row>
    <row r="12" spans="1:8" s="261" customFormat="1" ht="14.5" x14ac:dyDescent="0.35">
      <c r="A12" s="121" t="s">
        <v>153</v>
      </c>
      <c r="B12" s="122"/>
      <c r="C12" s="122">
        <v>224</v>
      </c>
      <c r="D12" s="122">
        <v>30</v>
      </c>
      <c r="E12" s="122">
        <v>1</v>
      </c>
      <c r="F12" s="122">
        <v>6</v>
      </c>
      <c r="G12" s="123">
        <v>41</v>
      </c>
      <c r="H12" s="120">
        <v>302</v>
      </c>
    </row>
    <row r="13" spans="1:8" s="261" customFormat="1" ht="14.5" x14ac:dyDescent="0.35">
      <c r="A13" s="121" t="s">
        <v>154</v>
      </c>
      <c r="B13" s="122"/>
      <c r="C13" s="122">
        <v>230</v>
      </c>
      <c r="D13" s="122">
        <v>14</v>
      </c>
      <c r="E13" s="122">
        <v>4</v>
      </c>
      <c r="F13" s="122">
        <v>7</v>
      </c>
      <c r="G13" s="123">
        <v>29</v>
      </c>
      <c r="H13" s="120">
        <v>284</v>
      </c>
    </row>
    <row r="14" spans="1:8" s="261" customFormat="1" ht="14.5" x14ac:dyDescent="0.35">
      <c r="A14" s="121" t="s">
        <v>155</v>
      </c>
      <c r="B14" s="122"/>
      <c r="C14" s="122">
        <v>289</v>
      </c>
      <c r="D14" s="122">
        <v>17</v>
      </c>
      <c r="E14" s="122">
        <v>6</v>
      </c>
      <c r="F14" s="122">
        <v>5</v>
      </c>
      <c r="G14" s="123">
        <v>38</v>
      </c>
      <c r="H14" s="120">
        <v>355</v>
      </c>
    </row>
    <row r="15" spans="1:8" s="261" customFormat="1" ht="14.5" x14ac:dyDescent="0.35">
      <c r="A15" s="121" t="s">
        <v>156</v>
      </c>
      <c r="B15" s="122"/>
      <c r="C15" s="122">
        <v>218</v>
      </c>
      <c r="D15" s="122">
        <v>7</v>
      </c>
      <c r="E15" s="122">
        <v>8</v>
      </c>
      <c r="F15" s="122">
        <v>5</v>
      </c>
      <c r="G15" s="123">
        <v>9</v>
      </c>
      <c r="H15" s="120">
        <v>247</v>
      </c>
    </row>
    <row r="16" spans="1:8" s="261" customFormat="1" ht="15" thickBot="1" x14ac:dyDescent="0.4">
      <c r="A16" s="124" t="s">
        <v>157</v>
      </c>
      <c r="B16" s="125"/>
      <c r="C16" s="126">
        <v>420</v>
      </c>
      <c r="D16" s="126">
        <v>22</v>
      </c>
      <c r="E16" s="126">
        <v>3</v>
      </c>
      <c r="F16" s="126">
        <v>4</v>
      </c>
      <c r="G16" s="127">
        <v>12</v>
      </c>
      <c r="H16" s="128">
        <v>449</v>
      </c>
    </row>
    <row r="17" spans="1:8" ht="13.5" thickTop="1" thickBot="1" x14ac:dyDescent="0.3"/>
    <row r="18" spans="1:8" s="261" customFormat="1" ht="15" thickTop="1" x14ac:dyDescent="0.35">
      <c r="A18" s="351" t="s">
        <v>237</v>
      </c>
      <c r="B18" s="352"/>
      <c r="C18" s="352"/>
      <c r="D18" s="352"/>
      <c r="E18" s="352"/>
      <c r="F18" s="352"/>
      <c r="G18" s="352"/>
      <c r="H18" s="353"/>
    </row>
    <row r="19" spans="1:8" s="261" customFormat="1" ht="14.5" x14ac:dyDescent="0.35">
      <c r="A19" s="262" t="s">
        <v>103</v>
      </c>
      <c r="B19" s="119" t="s">
        <v>5</v>
      </c>
      <c r="C19" s="119" t="s">
        <v>140</v>
      </c>
      <c r="D19" s="119" t="s">
        <v>96</v>
      </c>
      <c r="E19" s="119" t="s">
        <v>97</v>
      </c>
      <c r="F19" s="119" t="s">
        <v>147</v>
      </c>
      <c r="G19" s="263" t="s">
        <v>148</v>
      </c>
      <c r="H19" s="264" t="s">
        <v>149</v>
      </c>
    </row>
    <row r="20" spans="1:8" s="261" customFormat="1" ht="14.5" x14ac:dyDescent="0.35">
      <c r="A20" s="262" t="s">
        <v>233</v>
      </c>
      <c r="B20" s="119">
        <v>85373</v>
      </c>
      <c r="C20" s="119">
        <v>12</v>
      </c>
      <c r="D20" s="119">
        <v>1</v>
      </c>
      <c r="E20" s="119">
        <v>0</v>
      </c>
      <c r="F20" s="119">
        <v>0</v>
      </c>
      <c r="G20" s="263">
        <v>0</v>
      </c>
      <c r="H20" s="264">
        <f>SUM(C20:G20)</f>
        <v>13</v>
      </c>
    </row>
    <row r="21" spans="1:8" s="261" customFormat="1" ht="14.5" x14ac:dyDescent="0.35">
      <c r="A21" s="262" t="s">
        <v>234</v>
      </c>
      <c r="B21" s="119">
        <v>85375</v>
      </c>
      <c r="C21" s="119">
        <v>13</v>
      </c>
      <c r="D21" s="119">
        <v>5</v>
      </c>
      <c r="E21" s="119">
        <v>1</v>
      </c>
      <c r="F21" s="119">
        <v>0</v>
      </c>
      <c r="G21" s="263">
        <v>2</v>
      </c>
      <c r="H21" s="264">
        <f t="shared" ref="H21:H23" si="3">SUM(C21:G21)</f>
        <v>21</v>
      </c>
    </row>
    <row r="22" spans="1:8" s="261" customFormat="1" ht="14.5" x14ac:dyDescent="0.35">
      <c r="A22" s="262" t="s">
        <v>150</v>
      </c>
      <c r="B22" s="119">
        <v>85378</v>
      </c>
      <c r="C22" s="119">
        <v>10</v>
      </c>
      <c r="D22" s="119">
        <v>1</v>
      </c>
      <c r="E22" s="119">
        <v>0</v>
      </c>
      <c r="F22" s="119">
        <v>0</v>
      </c>
      <c r="G22" s="263">
        <v>0</v>
      </c>
      <c r="H22" s="264">
        <f t="shared" si="3"/>
        <v>11</v>
      </c>
    </row>
    <row r="23" spans="1:8" s="261" customFormat="1" ht="14.5" x14ac:dyDescent="0.35">
      <c r="A23" s="262" t="s">
        <v>235</v>
      </c>
      <c r="B23" s="119">
        <v>85386</v>
      </c>
      <c r="C23" s="119">
        <v>3</v>
      </c>
      <c r="D23" s="119">
        <v>1</v>
      </c>
      <c r="E23" s="119">
        <v>0</v>
      </c>
      <c r="F23" s="119">
        <v>0</v>
      </c>
      <c r="G23" s="263">
        <v>0</v>
      </c>
      <c r="H23" s="264">
        <f t="shared" si="3"/>
        <v>4</v>
      </c>
    </row>
    <row r="24" spans="1:8" s="261" customFormat="1" ht="14.5" x14ac:dyDescent="0.35">
      <c r="A24" s="121" t="s">
        <v>236</v>
      </c>
      <c r="B24" s="122"/>
      <c r="C24" s="122">
        <v>38</v>
      </c>
      <c r="D24" s="122">
        <v>8</v>
      </c>
      <c r="E24" s="122">
        <v>1</v>
      </c>
      <c r="F24" s="122">
        <v>0</v>
      </c>
      <c r="G24" s="122">
        <v>2</v>
      </c>
      <c r="H24" s="120">
        <f>SUM(C24:G24)</f>
        <v>49</v>
      </c>
    </row>
    <row r="25" spans="1:8" ht="14.5" x14ac:dyDescent="0.35">
      <c r="A25" s="262" t="s">
        <v>152</v>
      </c>
      <c r="B25" s="119"/>
      <c r="C25" s="265">
        <f>C24/$H$24</f>
        <v>0.77551020408163263</v>
      </c>
      <c r="D25" s="265">
        <f t="shared" ref="D25:H25" si="4">D24/$H$24</f>
        <v>0.16326530612244897</v>
      </c>
      <c r="E25" s="265">
        <f t="shared" si="4"/>
        <v>2.0408163265306121E-2</v>
      </c>
      <c r="F25" s="265">
        <f t="shared" si="4"/>
        <v>0</v>
      </c>
      <c r="G25" s="265">
        <f t="shared" si="4"/>
        <v>4.0816326530612242E-2</v>
      </c>
      <c r="H25" s="267">
        <f t="shared" si="4"/>
        <v>1</v>
      </c>
    </row>
    <row r="26" spans="1:8" ht="14.5" x14ac:dyDescent="0.35">
      <c r="A26" s="121" t="s">
        <v>151</v>
      </c>
      <c r="B26" s="122"/>
      <c r="C26" s="122">
        <v>22</v>
      </c>
      <c r="D26" s="122">
        <v>13</v>
      </c>
      <c r="E26" s="122">
        <v>3</v>
      </c>
      <c r="F26" s="122">
        <v>0</v>
      </c>
      <c r="G26" s="123">
        <v>0</v>
      </c>
      <c r="H26" s="120">
        <v>38</v>
      </c>
    </row>
    <row r="27" spans="1:8" ht="14.5" x14ac:dyDescent="0.35">
      <c r="A27" s="121" t="s">
        <v>153</v>
      </c>
      <c r="B27" s="122"/>
      <c r="C27" s="122">
        <v>57</v>
      </c>
      <c r="D27" s="122">
        <v>12</v>
      </c>
      <c r="E27" s="122">
        <v>3</v>
      </c>
      <c r="F27" s="122">
        <v>0</v>
      </c>
      <c r="G27" s="123">
        <v>1</v>
      </c>
      <c r="H27" s="120">
        <v>73</v>
      </c>
    </row>
    <row r="28" spans="1:8" ht="14.5" x14ac:dyDescent="0.35">
      <c r="A28" s="121" t="s">
        <v>154</v>
      </c>
      <c r="B28" s="119"/>
      <c r="C28" s="122">
        <v>82</v>
      </c>
      <c r="D28" s="122">
        <v>4</v>
      </c>
      <c r="E28" s="122">
        <v>0</v>
      </c>
      <c r="F28" s="122">
        <v>0</v>
      </c>
      <c r="G28" s="123">
        <v>1</v>
      </c>
      <c r="H28" s="120">
        <v>87</v>
      </c>
    </row>
    <row r="29" spans="1:8" ht="14.5" x14ac:dyDescent="0.35">
      <c r="A29" s="121" t="s">
        <v>155</v>
      </c>
      <c r="B29" s="119"/>
      <c r="C29" s="122">
        <v>74</v>
      </c>
      <c r="D29" s="122">
        <v>14</v>
      </c>
      <c r="E29" s="122">
        <v>1</v>
      </c>
      <c r="F29" s="122">
        <v>0</v>
      </c>
      <c r="G29" s="123">
        <v>0</v>
      </c>
      <c r="H29" s="120">
        <v>89</v>
      </c>
    </row>
    <row r="30" spans="1:8" s="261" customFormat="1" ht="14.5" x14ac:dyDescent="0.35">
      <c r="A30" s="121" t="s">
        <v>156</v>
      </c>
      <c r="B30" s="122"/>
      <c r="C30" s="122">
        <v>60</v>
      </c>
      <c r="D30" s="122">
        <v>12</v>
      </c>
      <c r="E30" s="122">
        <v>0</v>
      </c>
      <c r="F30" s="122">
        <v>0</v>
      </c>
      <c r="G30" s="123">
        <v>4</v>
      </c>
      <c r="H30" s="120">
        <v>76</v>
      </c>
    </row>
    <row r="31" spans="1:8" ht="15" thickBot="1" x14ac:dyDescent="0.4">
      <c r="A31" s="124" t="s">
        <v>157</v>
      </c>
      <c r="B31" s="125"/>
      <c r="C31" s="126">
        <v>71</v>
      </c>
      <c r="D31" s="126">
        <v>17</v>
      </c>
      <c r="E31" s="126">
        <v>1</v>
      </c>
      <c r="F31" s="126">
        <v>0</v>
      </c>
      <c r="G31" s="127">
        <v>3</v>
      </c>
      <c r="H31" s="128">
        <v>89</v>
      </c>
    </row>
    <row r="32" spans="1:8" ht="13.5" thickTop="1" thickBot="1" x14ac:dyDescent="0.3">
      <c r="A32" s="129"/>
      <c r="B32" s="129"/>
      <c r="C32" s="129"/>
      <c r="D32" s="129"/>
      <c r="E32" s="129"/>
      <c r="F32" s="129"/>
      <c r="G32" s="129"/>
      <c r="H32" s="129"/>
    </row>
    <row r="33" spans="1:10" ht="15" thickTop="1" x14ac:dyDescent="0.35">
      <c r="A33" s="351" t="s">
        <v>238</v>
      </c>
      <c r="B33" s="352"/>
      <c r="C33" s="352"/>
      <c r="D33" s="352"/>
      <c r="E33" s="352"/>
      <c r="F33" s="352"/>
      <c r="G33" s="352"/>
      <c r="H33" s="353"/>
    </row>
    <row r="34" spans="1:10" ht="14.5" x14ac:dyDescent="0.35">
      <c r="A34" s="262" t="s">
        <v>103</v>
      </c>
      <c r="B34" s="119" t="s">
        <v>5</v>
      </c>
      <c r="C34" s="119" t="s">
        <v>140</v>
      </c>
      <c r="D34" s="119" t="s">
        <v>96</v>
      </c>
      <c r="E34" s="119" t="s">
        <v>97</v>
      </c>
      <c r="F34" s="119" t="s">
        <v>147</v>
      </c>
      <c r="G34" s="263" t="s">
        <v>148</v>
      </c>
      <c r="H34" s="264" t="s">
        <v>149</v>
      </c>
    </row>
    <row r="35" spans="1:10" ht="14.5" x14ac:dyDescent="0.35">
      <c r="A35" s="262" t="s">
        <v>233</v>
      </c>
      <c r="B35" s="119">
        <v>85373</v>
      </c>
      <c r="C35" s="119">
        <v>10</v>
      </c>
      <c r="D35" s="119">
        <v>0</v>
      </c>
      <c r="E35" s="119">
        <v>0</v>
      </c>
      <c r="F35" s="119">
        <v>0</v>
      </c>
      <c r="G35" s="263">
        <v>1</v>
      </c>
      <c r="H35" s="264">
        <f t="shared" ref="H35:H39" si="5">SUM(C35:G35)</f>
        <v>11</v>
      </c>
    </row>
    <row r="36" spans="1:10" ht="14.5" x14ac:dyDescent="0.35">
      <c r="A36" s="262" t="s">
        <v>234</v>
      </c>
      <c r="B36" s="119">
        <v>85375</v>
      </c>
      <c r="C36" s="119">
        <v>11</v>
      </c>
      <c r="D36" s="119">
        <v>4</v>
      </c>
      <c r="E36" s="119">
        <v>2</v>
      </c>
      <c r="F36" s="119">
        <v>0</v>
      </c>
      <c r="G36" s="263">
        <v>0</v>
      </c>
      <c r="H36" s="264">
        <f t="shared" si="5"/>
        <v>17</v>
      </c>
    </row>
    <row r="37" spans="1:10" ht="14.5" x14ac:dyDescent="0.35">
      <c r="A37" s="262" t="s">
        <v>150</v>
      </c>
      <c r="B37" s="119">
        <v>85378</v>
      </c>
      <c r="C37" s="119">
        <v>8</v>
      </c>
      <c r="D37" s="119">
        <v>2</v>
      </c>
      <c r="E37" s="119">
        <v>0</v>
      </c>
      <c r="F37" s="119">
        <v>0</v>
      </c>
      <c r="G37" s="263">
        <v>0</v>
      </c>
      <c r="H37" s="264">
        <f t="shared" si="5"/>
        <v>10</v>
      </c>
    </row>
    <row r="38" spans="1:10" ht="14.5" x14ac:dyDescent="0.35">
      <c r="A38" s="262" t="s">
        <v>235</v>
      </c>
      <c r="B38" s="119">
        <v>85386</v>
      </c>
      <c r="C38" s="119">
        <v>7</v>
      </c>
      <c r="D38" s="119">
        <v>0</v>
      </c>
      <c r="E38" s="119">
        <v>0</v>
      </c>
      <c r="F38" s="119">
        <v>0</v>
      </c>
      <c r="G38" s="263">
        <v>1</v>
      </c>
      <c r="H38" s="264">
        <f t="shared" si="5"/>
        <v>8</v>
      </c>
    </row>
    <row r="39" spans="1:10" ht="14.5" x14ac:dyDescent="0.35">
      <c r="A39" s="121" t="s">
        <v>236</v>
      </c>
      <c r="B39" s="122"/>
      <c r="C39" s="122">
        <v>29</v>
      </c>
      <c r="D39" s="122">
        <v>6</v>
      </c>
      <c r="E39" s="122">
        <v>2</v>
      </c>
      <c r="F39" s="122">
        <v>0</v>
      </c>
      <c r="G39" s="122">
        <v>1</v>
      </c>
      <c r="H39" s="120">
        <f t="shared" si="5"/>
        <v>38</v>
      </c>
    </row>
    <row r="40" spans="1:10" ht="14.5" x14ac:dyDescent="0.35">
      <c r="A40" s="262" t="s">
        <v>152</v>
      </c>
      <c r="B40" s="119"/>
      <c r="C40" s="265">
        <f>C39/$H$39</f>
        <v>0.76315789473684215</v>
      </c>
      <c r="D40" s="265">
        <f t="shared" ref="D40:H40" si="6">D39/$H$39</f>
        <v>0.15789473684210525</v>
      </c>
      <c r="E40" s="265">
        <f t="shared" si="6"/>
        <v>5.2631578947368418E-2</v>
      </c>
      <c r="F40" s="265">
        <f t="shared" si="6"/>
        <v>0</v>
      </c>
      <c r="G40" s="265">
        <f t="shared" si="6"/>
        <v>2.6315789473684209E-2</v>
      </c>
      <c r="H40" s="267">
        <f t="shared" si="6"/>
        <v>1</v>
      </c>
    </row>
    <row r="41" spans="1:10" ht="14.5" x14ac:dyDescent="0.35">
      <c r="A41" s="121" t="s">
        <v>151</v>
      </c>
      <c r="B41" s="119"/>
      <c r="C41" s="122">
        <v>23</v>
      </c>
      <c r="D41" s="122">
        <v>2</v>
      </c>
      <c r="E41" s="122">
        <v>0</v>
      </c>
      <c r="F41" s="122">
        <v>0</v>
      </c>
      <c r="G41" s="123">
        <v>3</v>
      </c>
      <c r="H41" s="120">
        <v>28</v>
      </c>
    </row>
    <row r="42" spans="1:10" ht="14.5" x14ac:dyDescent="0.35">
      <c r="A42" s="121" t="s">
        <v>153</v>
      </c>
      <c r="B42" s="119"/>
      <c r="C42" s="122">
        <v>72</v>
      </c>
      <c r="D42" s="122">
        <v>4</v>
      </c>
      <c r="E42" s="122">
        <v>1</v>
      </c>
      <c r="F42" s="122">
        <v>1</v>
      </c>
      <c r="G42" s="123">
        <v>2</v>
      </c>
      <c r="H42" s="120">
        <v>80</v>
      </c>
    </row>
    <row r="43" spans="1:10" ht="14.5" x14ac:dyDescent="0.35">
      <c r="A43" s="121" t="s">
        <v>154</v>
      </c>
      <c r="B43" s="119"/>
      <c r="C43" s="122">
        <v>17</v>
      </c>
      <c r="D43" s="122">
        <v>5</v>
      </c>
      <c r="E43" s="122">
        <v>1</v>
      </c>
      <c r="F43" s="122">
        <v>0</v>
      </c>
      <c r="G43" s="123">
        <v>5</v>
      </c>
      <c r="H43" s="120">
        <v>28</v>
      </c>
    </row>
    <row r="44" spans="1:10" ht="14.5" x14ac:dyDescent="0.35">
      <c r="A44" s="121" t="s">
        <v>155</v>
      </c>
      <c r="B44" s="119"/>
      <c r="C44" s="122">
        <v>40</v>
      </c>
      <c r="D44" s="122">
        <v>5</v>
      </c>
      <c r="E44" s="122">
        <v>1</v>
      </c>
      <c r="F44" s="122">
        <v>0</v>
      </c>
      <c r="G44" s="123">
        <v>3</v>
      </c>
      <c r="H44" s="120">
        <v>49</v>
      </c>
    </row>
    <row r="45" spans="1:10" ht="14.5" x14ac:dyDescent="0.35">
      <c r="A45" s="121" t="s">
        <v>156</v>
      </c>
      <c r="B45" s="122"/>
      <c r="C45" s="122">
        <v>35</v>
      </c>
      <c r="D45" s="122">
        <v>5</v>
      </c>
      <c r="E45" s="122">
        <v>1</v>
      </c>
      <c r="F45" s="122">
        <v>1</v>
      </c>
      <c r="G45" s="123">
        <v>4</v>
      </c>
      <c r="H45" s="120">
        <v>46</v>
      </c>
    </row>
    <row r="46" spans="1:10" ht="15" thickBot="1" x14ac:dyDescent="0.4">
      <c r="A46" s="124" t="s">
        <v>157</v>
      </c>
      <c r="B46" s="125"/>
      <c r="C46" s="126">
        <v>68</v>
      </c>
      <c r="D46" s="126">
        <v>5</v>
      </c>
      <c r="E46" s="126">
        <v>0</v>
      </c>
      <c r="F46" s="126">
        <v>0</v>
      </c>
      <c r="G46" s="127">
        <v>4</v>
      </c>
      <c r="H46" s="128">
        <v>73</v>
      </c>
    </row>
    <row r="47" spans="1:10" ht="13" customHeight="1" thickTop="1" x14ac:dyDescent="0.3">
      <c r="A47" s="268" t="s">
        <v>239</v>
      </c>
      <c r="B47" s="269"/>
      <c r="C47" s="269"/>
      <c r="D47" s="269"/>
      <c r="E47" s="269"/>
      <c r="F47" s="269"/>
      <c r="G47" s="269"/>
      <c r="H47" s="269"/>
      <c r="I47" s="269"/>
      <c r="J47" s="269"/>
    </row>
    <row r="48" spans="1:10" ht="13" customHeight="1" x14ac:dyDescent="0.3">
      <c r="A48" s="268" t="s">
        <v>240</v>
      </c>
      <c r="B48" s="269"/>
      <c r="C48" s="269"/>
      <c r="D48" s="269"/>
      <c r="E48" s="269"/>
      <c r="F48" s="269"/>
      <c r="G48" s="269"/>
      <c r="H48" s="269"/>
      <c r="I48" s="269"/>
      <c r="J48" s="269"/>
    </row>
    <row r="49" spans="1:10" x14ac:dyDescent="0.25">
      <c r="A49" s="348" t="s">
        <v>241</v>
      </c>
      <c r="B49" s="350"/>
      <c r="C49" s="350"/>
      <c r="D49" s="350"/>
      <c r="E49" s="350"/>
      <c r="F49" s="350"/>
      <c r="G49" s="350"/>
      <c r="H49" s="350"/>
      <c r="I49" s="350"/>
      <c r="J49" s="350"/>
    </row>
    <row r="50" spans="1:10" x14ac:dyDescent="0.25">
      <c r="A50" s="350"/>
      <c r="B50" s="350"/>
      <c r="C50" s="350"/>
      <c r="D50" s="350"/>
      <c r="E50" s="350"/>
      <c r="F50" s="350"/>
      <c r="G50" s="350"/>
      <c r="H50" s="350"/>
      <c r="I50" s="350"/>
      <c r="J50" s="350"/>
    </row>
    <row r="51" spans="1:10" ht="13" x14ac:dyDescent="0.3">
      <c r="A51" s="270" t="s">
        <v>242</v>
      </c>
      <c r="B51" s="232"/>
      <c r="C51" s="232"/>
      <c r="D51" s="232"/>
      <c r="E51" s="232"/>
      <c r="F51" s="232"/>
      <c r="G51" s="232"/>
      <c r="H51" s="232"/>
      <c r="I51" s="269"/>
      <c r="J51" s="269"/>
    </row>
    <row r="52" spans="1:10" ht="13" x14ac:dyDescent="0.3">
      <c r="A52" s="270" t="s">
        <v>243</v>
      </c>
      <c r="B52" s="232"/>
      <c r="C52" s="232"/>
      <c r="D52" s="232"/>
      <c r="E52" s="232"/>
      <c r="F52" s="232"/>
      <c r="G52" s="232"/>
      <c r="H52" s="232"/>
      <c r="I52" s="269"/>
      <c r="J52" s="269"/>
    </row>
    <row r="53" spans="1:10" ht="13" x14ac:dyDescent="0.3">
      <c r="A53" s="270" t="s">
        <v>244</v>
      </c>
      <c r="B53" s="232"/>
      <c r="C53" s="232"/>
      <c r="D53" s="232"/>
      <c r="E53" s="232"/>
      <c r="F53" s="232"/>
      <c r="G53" s="232"/>
      <c r="H53" s="232"/>
      <c r="I53" s="269"/>
      <c r="J53" s="269"/>
    </row>
    <row r="54" spans="1:10" ht="13" x14ac:dyDescent="0.3">
      <c r="A54" s="268" t="s">
        <v>245</v>
      </c>
      <c r="B54" s="232"/>
      <c r="C54" s="232"/>
      <c r="D54" s="232"/>
      <c r="E54" s="232"/>
      <c r="F54" s="232"/>
      <c r="G54" s="232"/>
      <c r="H54" s="232"/>
      <c r="I54" s="269"/>
      <c r="J54" s="269"/>
    </row>
    <row r="55" spans="1:10" ht="13" customHeight="1" x14ac:dyDescent="0.3">
      <c r="A55" s="354" t="s">
        <v>246</v>
      </c>
      <c r="B55" s="354"/>
      <c r="C55" s="354"/>
      <c r="D55" s="354"/>
      <c r="E55" s="354"/>
      <c r="F55" s="354"/>
      <c r="G55" s="354"/>
      <c r="H55" s="354"/>
      <c r="I55" s="269"/>
      <c r="J55" s="269"/>
    </row>
    <row r="56" spans="1:10" x14ac:dyDescent="0.25">
      <c r="A56" s="355" t="s">
        <v>279</v>
      </c>
      <c r="B56" s="355"/>
      <c r="C56" s="355"/>
      <c r="D56" s="355"/>
      <c r="E56" s="355"/>
      <c r="F56" s="355"/>
      <c r="G56" s="355"/>
      <c r="H56" s="355"/>
      <c r="I56" s="349"/>
      <c r="J56" s="349"/>
    </row>
    <row r="57" spans="1:10" x14ac:dyDescent="0.25">
      <c r="A57" s="349"/>
      <c r="B57" s="349"/>
      <c r="C57" s="349"/>
      <c r="D57" s="349"/>
      <c r="E57" s="349"/>
      <c r="F57" s="349"/>
      <c r="G57" s="349"/>
      <c r="H57" s="349"/>
      <c r="I57" s="349"/>
      <c r="J57" s="349"/>
    </row>
    <row r="58" spans="1:10" ht="27.5" customHeight="1" x14ac:dyDescent="0.3">
      <c r="A58" s="348" t="s">
        <v>280</v>
      </c>
      <c r="B58" s="348"/>
      <c r="C58" s="348"/>
      <c r="D58" s="348"/>
      <c r="E58" s="348"/>
      <c r="F58" s="348"/>
      <c r="G58" s="348"/>
      <c r="H58" s="348"/>
      <c r="I58" s="269"/>
      <c r="J58" s="269"/>
    </row>
    <row r="59" spans="1:10" x14ac:dyDescent="0.25">
      <c r="A59" s="355" t="s">
        <v>281</v>
      </c>
      <c r="B59" s="349"/>
      <c r="C59" s="349"/>
      <c r="D59" s="349"/>
      <c r="E59" s="349"/>
      <c r="F59" s="349"/>
      <c r="G59" s="349"/>
      <c r="H59" s="349"/>
      <c r="I59" s="349"/>
      <c r="J59" s="349"/>
    </row>
    <row r="60" spans="1:10" x14ac:dyDescent="0.25">
      <c r="A60" s="349"/>
      <c r="B60" s="349"/>
      <c r="C60" s="349"/>
      <c r="D60" s="349"/>
      <c r="E60" s="349"/>
      <c r="F60" s="349"/>
      <c r="G60" s="349"/>
      <c r="H60" s="349"/>
      <c r="I60" s="349"/>
      <c r="J60" s="349"/>
    </row>
    <row r="61" spans="1:10" ht="13" x14ac:dyDescent="0.3">
      <c r="A61" s="156"/>
      <c r="B61" s="156"/>
      <c r="C61" s="156"/>
      <c r="D61" s="156"/>
      <c r="E61" s="156"/>
      <c r="F61" s="156"/>
      <c r="G61" s="156"/>
      <c r="H61" s="156"/>
      <c r="I61" s="156"/>
      <c r="J61" s="156"/>
    </row>
    <row r="62" spans="1:10" ht="13" customHeight="1" x14ac:dyDescent="0.3">
      <c r="A62" s="268" t="s">
        <v>247</v>
      </c>
      <c r="B62" s="269"/>
      <c r="C62" s="269"/>
      <c r="D62" s="269"/>
      <c r="E62" s="269"/>
      <c r="F62" s="269"/>
      <c r="G62" s="269"/>
      <c r="H62" s="269"/>
      <c r="I62" s="269"/>
      <c r="J62" s="269"/>
    </row>
    <row r="63" spans="1:10" ht="13" customHeight="1" x14ac:dyDescent="0.3">
      <c r="A63" s="268" t="s">
        <v>158</v>
      </c>
      <c r="B63" s="269"/>
      <c r="C63" s="269"/>
      <c r="D63" s="269"/>
      <c r="E63" s="269"/>
      <c r="F63" s="269"/>
      <c r="G63" s="269"/>
      <c r="H63" s="269"/>
      <c r="I63" s="269"/>
      <c r="J63" s="269"/>
    </row>
    <row r="64" spans="1:10" ht="13" customHeight="1" x14ac:dyDescent="0.3">
      <c r="A64" s="348" t="s">
        <v>159</v>
      </c>
      <c r="B64" s="348"/>
      <c r="C64" s="348"/>
      <c r="D64" s="348"/>
      <c r="E64" s="348"/>
      <c r="F64" s="348"/>
      <c r="G64" s="348"/>
      <c r="H64" s="348"/>
      <c r="I64" s="269"/>
      <c r="J64" s="269"/>
    </row>
    <row r="65" spans="1:10" ht="13" customHeight="1" x14ac:dyDescent="0.3">
      <c r="A65" s="348"/>
      <c r="B65" s="348"/>
      <c r="C65" s="348"/>
      <c r="D65" s="348"/>
      <c r="E65" s="348"/>
      <c r="F65" s="348"/>
      <c r="G65" s="348"/>
      <c r="H65" s="348"/>
      <c r="I65" s="269"/>
      <c r="J65" s="269"/>
    </row>
    <row r="66" spans="1:10" ht="13" customHeight="1" x14ac:dyDescent="0.3">
      <c r="A66" s="348"/>
      <c r="B66" s="348"/>
      <c r="C66" s="348"/>
      <c r="D66" s="348"/>
      <c r="E66" s="348"/>
      <c r="F66" s="348"/>
      <c r="G66" s="348"/>
      <c r="H66" s="348"/>
      <c r="I66" s="269"/>
      <c r="J66" s="269"/>
    </row>
    <row r="67" spans="1:10" ht="13" customHeight="1" x14ac:dyDescent="0.3">
      <c r="A67" s="348" t="s">
        <v>160</v>
      </c>
      <c r="B67" s="348"/>
      <c r="C67" s="348"/>
      <c r="D67" s="348"/>
      <c r="E67" s="348"/>
      <c r="F67" s="348"/>
      <c r="G67" s="348"/>
      <c r="H67" s="348"/>
      <c r="I67" s="269"/>
      <c r="J67" s="269"/>
    </row>
    <row r="68" spans="1:10" ht="13" customHeight="1" x14ac:dyDescent="0.3">
      <c r="A68" s="348"/>
      <c r="B68" s="348"/>
      <c r="C68" s="348"/>
      <c r="D68" s="348"/>
      <c r="E68" s="348"/>
      <c r="F68" s="348"/>
      <c r="G68" s="348"/>
      <c r="H68" s="348"/>
      <c r="I68" s="269"/>
      <c r="J68" s="269"/>
    </row>
    <row r="69" spans="1:10" ht="13" customHeight="1" x14ac:dyDescent="0.3">
      <c r="A69" s="348"/>
      <c r="B69" s="348"/>
      <c r="C69" s="348"/>
      <c r="D69" s="348"/>
      <c r="E69" s="348"/>
      <c r="F69" s="348"/>
      <c r="G69" s="348"/>
      <c r="H69" s="348"/>
      <c r="I69" s="269"/>
      <c r="J69" s="269"/>
    </row>
    <row r="70" spans="1:10" ht="13" x14ac:dyDescent="0.3">
      <c r="A70" s="268" t="s">
        <v>240</v>
      </c>
      <c r="B70" s="269"/>
      <c r="C70" s="269"/>
      <c r="D70" s="269"/>
      <c r="E70" s="269"/>
      <c r="F70" s="269"/>
      <c r="G70" s="269"/>
      <c r="H70" s="269"/>
      <c r="I70" s="269"/>
      <c r="J70" s="269"/>
    </row>
    <row r="71" spans="1:10" x14ac:dyDescent="0.25">
      <c r="A71" s="348" t="s">
        <v>282</v>
      </c>
      <c r="B71" s="348"/>
      <c r="C71" s="348"/>
      <c r="D71" s="348"/>
      <c r="E71" s="348"/>
      <c r="F71" s="348"/>
      <c r="G71" s="348"/>
      <c r="H71" s="348"/>
      <c r="I71" s="349"/>
      <c r="J71" s="349"/>
    </row>
    <row r="72" spans="1:10" x14ac:dyDescent="0.25">
      <c r="A72" s="350"/>
      <c r="B72" s="350"/>
      <c r="C72" s="350"/>
      <c r="D72" s="350"/>
      <c r="E72" s="350"/>
      <c r="F72" s="350"/>
      <c r="G72" s="350"/>
      <c r="H72" s="350"/>
      <c r="I72" s="349"/>
      <c r="J72" s="349"/>
    </row>
    <row r="73" spans="1:10" x14ac:dyDescent="0.25">
      <c r="A73" s="350"/>
      <c r="B73" s="350"/>
      <c r="C73" s="350"/>
      <c r="D73" s="350"/>
      <c r="E73" s="350"/>
      <c r="F73" s="350"/>
      <c r="G73" s="350"/>
      <c r="H73" s="350"/>
      <c r="I73" s="349"/>
      <c r="J73" s="349"/>
    </row>
    <row r="74" spans="1:10" ht="19" customHeight="1" x14ac:dyDescent="0.25">
      <c r="A74" s="350"/>
      <c r="B74" s="350"/>
      <c r="C74" s="350"/>
      <c r="D74" s="350"/>
      <c r="E74" s="350"/>
      <c r="F74" s="350"/>
      <c r="G74" s="350"/>
      <c r="H74" s="350"/>
      <c r="I74" s="349"/>
      <c r="J74" s="349"/>
    </row>
    <row r="75" spans="1:10" x14ac:dyDescent="0.25">
      <c r="A75" s="348" t="s">
        <v>283</v>
      </c>
      <c r="B75" s="349"/>
      <c r="C75" s="349"/>
      <c r="D75" s="349"/>
      <c r="E75" s="349"/>
      <c r="F75" s="349"/>
      <c r="G75" s="349"/>
      <c r="H75" s="349"/>
      <c r="I75" s="349"/>
      <c r="J75" s="349"/>
    </row>
    <row r="76" spans="1:10" x14ac:dyDescent="0.25">
      <c r="A76" s="349"/>
      <c r="B76" s="349"/>
      <c r="C76" s="349"/>
      <c r="D76" s="349"/>
      <c r="E76" s="349"/>
      <c r="F76" s="349"/>
      <c r="G76" s="349"/>
      <c r="H76" s="349"/>
      <c r="I76" s="349"/>
      <c r="J76" s="349"/>
    </row>
    <row r="77" spans="1:10" x14ac:dyDescent="0.25">
      <c r="A77" s="349"/>
      <c r="B77" s="349"/>
      <c r="C77" s="349"/>
      <c r="D77" s="349"/>
      <c r="E77" s="349"/>
      <c r="F77" s="349"/>
      <c r="G77" s="349"/>
      <c r="H77" s="349"/>
      <c r="I77" s="349"/>
      <c r="J77" s="349"/>
    </row>
    <row r="78" spans="1:10" ht="12.5" customHeight="1" x14ac:dyDescent="0.3">
      <c r="A78" s="270" t="s">
        <v>242</v>
      </c>
      <c r="B78" s="232"/>
      <c r="C78" s="232"/>
      <c r="D78" s="232"/>
      <c r="E78" s="232"/>
      <c r="F78" s="232"/>
      <c r="G78" s="232"/>
      <c r="H78" s="232"/>
      <c r="I78" s="269"/>
      <c r="J78" s="269"/>
    </row>
    <row r="79" spans="1:10" ht="13" x14ac:dyDescent="0.3">
      <c r="A79" s="270" t="s">
        <v>243</v>
      </c>
      <c r="B79" s="232"/>
      <c r="C79" s="232"/>
      <c r="D79" s="232"/>
      <c r="E79" s="232"/>
      <c r="F79" s="232"/>
      <c r="G79" s="232"/>
      <c r="H79" s="232"/>
      <c r="I79" s="269"/>
      <c r="J79" s="269"/>
    </row>
    <row r="80" spans="1:10" ht="13" x14ac:dyDescent="0.3">
      <c r="A80" s="270" t="s">
        <v>244</v>
      </c>
      <c r="B80" s="232"/>
      <c r="C80" s="232"/>
      <c r="D80" s="232"/>
      <c r="E80" s="232"/>
      <c r="F80" s="232"/>
      <c r="G80" s="232"/>
      <c r="H80" s="232"/>
      <c r="I80" s="269"/>
      <c r="J80" s="269"/>
    </row>
    <row r="81" spans="1:8" ht="13" x14ac:dyDescent="0.3">
      <c r="A81" s="271"/>
      <c r="B81" s="272"/>
      <c r="C81" s="272"/>
      <c r="D81" s="272"/>
      <c r="E81" s="272"/>
      <c r="F81" s="272"/>
      <c r="G81" s="272"/>
      <c r="H81" s="272"/>
    </row>
  </sheetData>
  <mergeCells count="12">
    <mergeCell ref="A71:J74"/>
    <mergeCell ref="A75:J77"/>
    <mergeCell ref="A3:H3"/>
    <mergeCell ref="A18:H18"/>
    <mergeCell ref="A33:H33"/>
    <mergeCell ref="A49:J50"/>
    <mergeCell ref="A55:H55"/>
    <mergeCell ref="A56:J57"/>
    <mergeCell ref="A58:H58"/>
    <mergeCell ref="A59:J60"/>
    <mergeCell ref="A64:H66"/>
    <mergeCell ref="A67:H69"/>
  </mergeCells>
  <pageMargins left="0.70866141732283472" right="0.70866141732283472" top="0.74803149606299213" bottom="0.74803149606299213" header="0.31496062992125984" footer="0.31496062992125984"/>
  <pageSetup paperSize="9" scale="65" orientation="portrait" r:id="rId1"/>
  <headerFooter>
    <oddHeader>&amp;C&amp;"Calibri,Regular"&amp;13SRAD Report No.2090 Transport Statistics Manchester 2020</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C7321-5C92-4995-9210-1BDAFF752AA0}">
  <sheetPr>
    <pageSetUpPr fitToPage="1"/>
  </sheetPr>
  <dimension ref="A1:H62"/>
  <sheetViews>
    <sheetView zoomScaleNormal="100" zoomScalePageLayoutView="75" workbookViewId="0">
      <selection activeCell="J6" sqref="J6"/>
    </sheetView>
  </sheetViews>
  <sheetFormatPr defaultColWidth="9.1796875" defaultRowHeight="14.5" x14ac:dyDescent="0.35"/>
  <cols>
    <col min="1" max="1" width="8" style="20" customWidth="1"/>
    <col min="2" max="2" width="42" style="20" customWidth="1"/>
    <col min="3" max="3" width="10.54296875" style="20" customWidth="1"/>
    <col min="4" max="4" width="11.1796875" style="20" customWidth="1"/>
    <col min="5" max="5" width="10.54296875" style="20" customWidth="1"/>
    <col min="6" max="6" width="11.1796875" style="20" customWidth="1"/>
    <col min="7" max="7" width="10.54296875" style="20" customWidth="1"/>
    <col min="8" max="8" width="11.1796875" style="20" bestFit="1" customWidth="1"/>
    <col min="9" max="16384" width="9.1796875" style="20"/>
  </cols>
  <sheetData>
    <row r="1" spans="1:8" ht="19" thickBot="1" x14ac:dyDescent="0.5">
      <c r="A1" s="130" t="s">
        <v>162</v>
      </c>
    </row>
    <row r="2" spans="1:8" ht="18" customHeight="1" thickTop="1" x14ac:dyDescent="0.35">
      <c r="A2" s="359" t="s">
        <v>248</v>
      </c>
      <c r="B2" s="360"/>
      <c r="C2" s="360"/>
      <c r="D2" s="360"/>
      <c r="E2" s="360"/>
      <c r="F2" s="360"/>
      <c r="G2" s="360"/>
      <c r="H2" s="361"/>
    </row>
    <row r="3" spans="1:8" x14ac:dyDescent="0.35">
      <c r="A3" s="131" t="s">
        <v>163</v>
      </c>
      <c r="B3" s="132" t="s">
        <v>6</v>
      </c>
      <c r="C3" s="362" t="s">
        <v>101</v>
      </c>
      <c r="D3" s="362"/>
      <c r="E3" s="362" t="s">
        <v>102</v>
      </c>
      <c r="F3" s="362"/>
      <c r="G3" s="362" t="s">
        <v>164</v>
      </c>
      <c r="H3" s="363"/>
    </row>
    <row r="4" spans="1:8" x14ac:dyDescent="0.35">
      <c r="A4" s="131"/>
      <c r="B4" s="132"/>
      <c r="C4" s="133" t="s">
        <v>165</v>
      </c>
      <c r="D4" s="133" t="s">
        <v>166</v>
      </c>
      <c r="E4" s="133" t="s">
        <v>165</v>
      </c>
      <c r="F4" s="133" t="s">
        <v>166</v>
      </c>
      <c r="G4" s="133" t="s">
        <v>165</v>
      </c>
      <c r="H4" s="273" t="s">
        <v>166</v>
      </c>
    </row>
    <row r="5" spans="1:8" x14ac:dyDescent="0.35">
      <c r="A5" s="134">
        <v>85374</v>
      </c>
      <c r="B5" s="17" t="s">
        <v>167</v>
      </c>
      <c r="C5" s="17">
        <v>160</v>
      </c>
      <c r="D5" s="17">
        <v>2</v>
      </c>
      <c r="E5" s="17">
        <v>44</v>
      </c>
      <c r="F5" s="17">
        <v>1</v>
      </c>
      <c r="G5" s="17">
        <v>103</v>
      </c>
      <c r="H5" s="135">
        <v>4</v>
      </c>
    </row>
    <row r="6" spans="1:8" x14ac:dyDescent="0.35">
      <c r="A6" s="134">
        <v>85375</v>
      </c>
      <c r="B6" s="17" t="s">
        <v>168</v>
      </c>
      <c r="C6" s="17">
        <v>42</v>
      </c>
      <c r="D6" s="17">
        <v>3</v>
      </c>
      <c r="E6" s="17">
        <v>30</v>
      </c>
      <c r="F6" s="17">
        <v>1</v>
      </c>
      <c r="G6" s="17">
        <v>61</v>
      </c>
      <c r="H6" s="135">
        <v>7</v>
      </c>
    </row>
    <row r="7" spans="1:8" x14ac:dyDescent="0.35">
      <c r="A7" s="134">
        <v>85376</v>
      </c>
      <c r="B7" s="17" t="s">
        <v>169</v>
      </c>
      <c r="C7" s="17">
        <v>0</v>
      </c>
      <c r="D7" s="17">
        <v>0</v>
      </c>
      <c r="E7" s="17">
        <v>0</v>
      </c>
      <c r="F7" s="17">
        <v>1</v>
      </c>
      <c r="G7" s="17">
        <v>0</v>
      </c>
      <c r="H7" s="135">
        <v>0</v>
      </c>
    </row>
    <row r="8" spans="1:8" x14ac:dyDescent="0.35">
      <c r="A8" s="134">
        <v>85377</v>
      </c>
      <c r="B8" s="17" t="s">
        <v>170</v>
      </c>
      <c r="C8" s="364" t="s">
        <v>250</v>
      </c>
      <c r="D8" s="365"/>
      <c r="E8" s="365"/>
      <c r="F8" s="365"/>
      <c r="G8" s="365"/>
      <c r="H8" s="366"/>
    </row>
    <row r="9" spans="1:8" x14ac:dyDescent="0.35">
      <c r="A9" s="134">
        <v>85378</v>
      </c>
      <c r="B9" s="17" t="s">
        <v>150</v>
      </c>
      <c r="C9" s="17">
        <v>5</v>
      </c>
      <c r="D9" s="17">
        <v>0</v>
      </c>
      <c r="E9" s="17">
        <v>11</v>
      </c>
      <c r="F9" s="17">
        <v>0</v>
      </c>
      <c r="G9" s="17">
        <v>6</v>
      </c>
      <c r="H9" s="135">
        <v>0</v>
      </c>
    </row>
    <row r="10" spans="1:8" x14ac:dyDescent="0.35">
      <c r="A10" s="134">
        <v>85379</v>
      </c>
      <c r="B10" s="17" t="s">
        <v>171</v>
      </c>
      <c r="C10" s="17">
        <v>137</v>
      </c>
      <c r="D10" s="17">
        <v>2</v>
      </c>
      <c r="E10" s="17">
        <v>64</v>
      </c>
      <c r="F10" s="17">
        <v>3</v>
      </c>
      <c r="G10" s="17">
        <v>212</v>
      </c>
      <c r="H10" s="135">
        <v>11</v>
      </c>
    </row>
    <row r="11" spans="1:8" x14ac:dyDescent="0.35">
      <c r="A11" s="274">
        <v>85386</v>
      </c>
      <c r="B11" s="17" t="s">
        <v>172</v>
      </c>
      <c r="C11" s="17">
        <v>11</v>
      </c>
      <c r="D11" s="17">
        <v>0</v>
      </c>
      <c r="E11" s="17">
        <v>7</v>
      </c>
      <c r="F11" s="17">
        <v>0</v>
      </c>
      <c r="G11" s="17">
        <v>29</v>
      </c>
      <c r="H11" s="135">
        <v>1</v>
      </c>
    </row>
    <row r="12" spans="1:8" x14ac:dyDescent="0.35">
      <c r="A12" s="274">
        <v>85387</v>
      </c>
      <c r="B12" s="17" t="s">
        <v>173</v>
      </c>
      <c r="C12" s="17">
        <v>16</v>
      </c>
      <c r="D12" s="17">
        <v>0</v>
      </c>
      <c r="E12" s="17">
        <v>19</v>
      </c>
      <c r="F12" s="17">
        <v>0</v>
      </c>
      <c r="G12" s="17">
        <v>36</v>
      </c>
      <c r="H12" s="135">
        <v>0</v>
      </c>
    </row>
    <row r="13" spans="1:8" x14ac:dyDescent="0.35">
      <c r="A13" s="274">
        <v>85388</v>
      </c>
      <c r="B13" s="17" t="s">
        <v>174</v>
      </c>
      <c r="C13" s="17">
        <v>10</v>
      </c>
      <c r="D13" s="17">
        <v>1</v>
      </c>
      <c r="E13" s="17">
        <v>10</v>
      </c>
      <c r="F13" s="17">
        <v>0</v>
      </c>
      <c r="G13" s="17">
        <v>16</v>
      </c>
      <c r="H13" s="135">
        <v>0</v>
      </c>
    </row>
    <row r="14" spans="1:8" x14ac:dyDescent="0.35">
      <c r="A14" s="134"/>
      <c r="B14" s="132" t="s">
        <v>249</v>
      </c>
      <c r="C14" s="132">
        <v>381</v>
      </c>
      <c r="D14" s="132">
        <v>8</v>
      </c>
      <c r="E14" s="132">
        <v>185</v>
      </c>
      <c r="F14" s="132">
        <v>6</v>
      </c>
      <c r="G14" s="132">
        <v>463</v>
      </c>
      <c r="H14" s="275">
        <v>23</v>
      </c>
    </row>
    <row r="15" spans="1:8" x14ac:dyDescent="0.35">
      <c r="A15" s="134"/>
      <c r="B15" s="17" t="s">
        <v>175</v>
      </c>
      <c r="C15" s="17">
        <v>1406</v>
      </c>
      <c r="D15" s="17">
        <v>30</v>
      </c>
      <c r="E15" s="17">
        <v>417</v>
      </c>
      <c r="F15" s="17">
        <v>5</v>
      </c>
      <c r="G15" s="17">
        <v>1018</v>
      </c>
      <c r="H15" s="135">
        <v>30</v>
      </c>
    </row>
    <row r="16" spans="1:8" x14ac:dyDescent="0.35">
      <c r="A16" s="134"/>
      <c r="B16" s="17" t="s">
        <v>176</v>
      </c>
      <c r="C16" s="17">
        <v>2456</v>
      </c>
      <c r="D16" s="17">
        <v>49</v>
      </c>
      <c r="E16" s="17">
        <v>604</v>
      </c>
      <c r="F16" s="17">
        <v>5</v>
      </c>
      <c r="G16" s="17">
        <v>1157</v>
      </c>
      <c r="H16" s="135">
        <v>25</v>
      </c>
    </row>
    <row r="17" spans="1:8" x14ac:dyDescent="0.35">
      <c r="A17" s="134"/>
      <c r="B17" s="17" t="s">
        <v>177</v>
      </c>
      <c r="C17" s="17">
        <v>2510</v>
      </c>
      <c r="D17" s="17">
        <v>46</v>
      </c>
      <c r="E17" s="17">
        <v>642</v>
      </c>
      <c r="F17" s="17">
        <v>6</v>
      </c>
      <c r="G17" s="17">
        <v>1104</v>
      </c>
      <c r="H17" s="135">
        <v>25</v>
      </c>
    </row>
    <row r="18" spans="1:8" x14ac:dyDescent="0.35">
      <c r="A18" s="134"/>
      <c r="B18" s="17" t="s">
        <v>178</v>
      </c>
      <c r="C18" s="17">
        <v>3179</v>
      </c>
      <c r="D18" s="17">
        <v>55</v>
      </c>
      <c r="E18" s="17">
        <v>650</v>
      </c>
      <c r="F18" s="17">
        <v>8</v>
      </c>
      <c r="G18" s="17">
        <v>1249</v>
      </c>
      <c r="H18" s="135">
        <v>17</v>
      </c>
    </row>
    <row r="19" spans="1:8" x14ac:dyDescent="0.35">
      <c r="A19" s="134"/>
      <c r="B19" s="17" t="s">
        <v>179</v>
      </c>
      <c r="C19" s="17">
        <v>2920</v>
      </c>
      <c r="D19" s="17">
        <v>37</v>
      </c>
      <c r="E19" s="17">
        <v>572</v>
      </c>
      <c r="F19" s="17">
        <v>9</v>
      </c>
      <c r="G19" s="17">
        <v>1181</v>
      </c>
      <c r="H19" s="135">
        <v>16</v>
      </c>
    </row>
    <row r="20" spans="1:8" ht="15" thickBot="1" x14ac:dyDescent="0.4">
      <c r="A20" s="153"/>
      <c r="B20" s="144" t="s">
        <v>180</v>
      </c>
      <c r="C20" s="144">
        <v>2871</v>
      </c>
      <c r="D20" s="144">
        <v>39</v>
      </c>
      <c r="E20" s="144">
        <v>512</v>
      </c>
      <c r="F20" s="144">
        <v>7</v>
      </c>
      <c r="G20" s="144">
        <v>978</v>
      </c>
      <c r="H20" s="154">
        <v>19</v>
      </c>
    </row>
    <row r="21" spans="1:8" ht="15" thickTop="1" x14ac:dyDescent="0.35">
      <c r="A21" s="276">
        <v>85383</v>
      </c>
      <c r="B21" s="277" t="s">
        <v>251</v>
      </c>
      <c r="C21" s="277">
        <v>174</v>
      </c>
      <c r="D21" s="277">
        <v>4</v>
      </c>
      <c r="E21" s="277">
        <v>15</v>
      </c>
      <c r="F21" s="277">
        <v>0</v>
      </c>
      <c r="G21" s="277">
        <v>18</v>
      </c>
      <c r="H21" s="278">
        <v>0</v>
      </c>
    </row>
    <row r="22" spans="1:8" x14ac:dyDescent="0.35">
      <c r="A22" s="134">
        <v>85383</v>
      </c>
      <c r="B22" s="17" t="s">
        <v>181</v>
      </c>
      <c r="C22" s="17">
        <v>858</v>
      </c>
      <c r="D22" s="17">
        <v>12</v>
      </c>
      <c r="E22" s="17">
        <v>117</v>
      </c>
      <c r="F22" s="17">
        <v>0</v>
      </c>
      <c r="G22" s="17">
        <v>63</v>
      </c>
      <c r="H22" s="135">
        <v>0</v>
      </c>
    </row>
    <row r="23" spans="1:8" x14ac:dyDescent="0.35">
      <c r="A23" s="134">
        <v>85383</v>
      </c>
      <c r="B23" s="17" t="s">
        <v>182</v>
      </c>
      <c r="C23" s="17">
        <v>2286</v>
      </c>
      <c r="D23" s="17">
        <v>39</v>
      </c>
      <c r="E23" s="17">
        <v>559</v>
      </c>
      <c r="F23" s="17">
        <v>0</v>
      </c>
      <c r="G23" s="17">
        <v>3039</v>
      </c>
      <c r="H23" s="135">
        <v>0</v>
      </c>
    </row>
    <row r="24" spans="1:8" x14ac:dyDescent="0.35">
      <c r="A24" s="134">
        <v>85383</v>
      </c>
      <c r="B24" s="17" t="s">
        <v>183</v>
      </c>
      <c r="C24" s="17">
        <v>2324</v>
      </c>
      <c r="D24" s="17">
        <v>29</v>
      </c>
      <c r="E24" s="17">
        <v>601</v>
      </c>
      <c r="F24" s="17">
        <v>1</v>
      </c>
      <c r="G24" s="17">
        <v>3128</v>
      </c>
      <c r="H24" s="135">
        <v>1</v>
      </c>
    </row>
    <row r="25" spans="1:8" x14ac:dyDescent="0.35">
      <c r="A25" s="134">
        <v>85383</v>
      </c>
      <c r="B25" s="17" t="s">
        <v>184</v>
      </c>
      <c r="C25" s="17">
        <v>2299</v>
      </c>
      <c r="D25" s="17">
        <v>37</v>
      </c>
      <c r="E25" s="17">
        <v>653</v>
      </c>
      <c r="F25" s="17">
        <v>0</v>
      </c>
      <c r="G25" s="17">
        <v>184</v>
      </c>
      <c r="H25" s="135">
        <v>0</v>
      </c>
    </row>
    <row r="26" spans="1:8" ht="15" thickBot="1" x14ac:dyDescent="0.4">
      <c r="A26" s="153">
        <v>85383</v>
      </c>
      <c r="B26" s="144" t="s">
        <v>185</v>
      </c>
      <c r="C26" s="144">
        <v>2055</v>
      </c>
      <c r="D26" s="144">
        <v>24</v>
      </c>
      <c r="E26" s="144">
        <v>541</v>
      </c>
      <c r="F26" s="144">
        <v>3</v>
      </c>
      <c r="G26" s="144">
        <v>223</v>
      </c>
      <c r="H26" s="154">
        <v>0</v>
      </c>
    </row>
    <row r="27" spans="1:8" ht="15" thickTop="1" x14ac:dyDescent="0.35">
      <c r="A27" s="276">
        <v>85370</v>
      </c>
      <c r="B27" s="277" t="s">
        <v>252</v>
      </c>
      <c r="C27" s="356" t="s">
        <v>253</v>
      </c>
      <c r="D27" s="357"/>
      <c r="E27" s="357"/>
      <c r="F27" s="357"/>
      <c r="G27" s="357"/>
      <c r="H27" s="358"/>
    </row>
    <row r="28" spans="1:8" x14ac:dyDescent="0.35">
      <c r="A28" s="134">
        <v>85370</v>
      </c>
      <c r="B28" s="17" t="s">
        <v>186</v>
      </c>
      <c r="C28" s="17">
        <v>443</v>
      </c>
      <c r="D28" s="17">
        <v>0</v>
      </c>
      <c r="E28" s="17">
        <v>141</v>
      </c>
      <c r="F28" s="17">
        <v>0</v>
      </c>
      <c r="G28" s="17">
        <v>37</v>
      </c>
      <c r="H28" s="135">
        <v>0</v>
      </c>
    </row>
    <row r="29" spans="1:8" x14ac:dyDescent="0.35">
      <c r="A29" s="134">
        <v>85370</v>
      </c>
      <c r="B29" s="17" t="s">
        <v>187</v>
      </c>
      <c r="C29" s="17">
        <v>1060</v>
      </c>
      <c r="D29" s="17">
        <v>0</v>
      </c>
      <c r="E29" s="17">
        <v>407</v>
      </c>
      <c r="F29" s="17">
        <v>0</v>
      </c>
      <c r="G29" s="17">
        <v>138</v>
      </c>
      <c r="H29" s="135">
        <v>0</v>
      </c>
    </row>
    <row r="30" spans="1:8" x14ac:dyDescent="0.35">
      <c r="A30" s="134">
        <v>85370</v>
      </c>
      <c r="B30" s="17" t="s">
        <v>188</v>
      </c>
      <c r="C30" s="17">
        <v>1143</v>
      </c>
      <c r="D30" s="17">
        <v>0</v>
      </c>
      <c r="E30" s="17">
        <v>335</v>
      </c>
      <c r="F30" s="17">
        <v>0</v>
      </c>
      <c r="G30" s="17">
        <v>94</v>
      </c>
      <c r="H30" s="135">
        <v>0</v>
      </c>
    </row>
    <row r="31" spans="1:8" x14ac:dyDescent="0.35">
      <c r="A31" s="134">
        <v>85370</v>
      </c>
      <c r="B31" s="17" t="s">
        <v>189</v>
      </c>
      <c r="C31" s="17">
        <v>2113</v>
      </c>
      <c r="D31" s="17">
        <v>2</v>
      </c>
      <c r="E31" s="17">
        <v>578</v>
      </c>
      <c r="F31" s="17">
        <v>0</v>
      </c>
      <c r="G31" s="17">
        <v>180</v>
      </c>
      <c r="H31" s="135">
        <v>0</v>
      </c>
    </row>
    <row r="32" spans="1:8" ht="15" thickBot="1" x14ac:dyDescent="0.4">
      <c r="A32" s="134">
        <v>85370</v>
      </c>
      <c r="B32" s="17" t="s">
        <v>190</v>
      </c>
      <c r="C32" s="17">
        <v>1633</v>
      </c>
      <c r="D32" s="17">
        <v>3</v>
      </c>
      <c r="E32" s="17">
        <v>323</v>
      </c>
      <c r="F32" s="17">
        <v>0</v>
      </c>
      <c r="G32" s="17">
        <v>106</v>
      </c>
      <c r="H32" s="135">
        <v>1</v>
      </c>
    </row>
    <row r="33" spans="1:8" ht="15" thickTop="1" x14ac:dyDescent="0.35">
      <c r="A33" s="137" t="s">
        <v>191</v>
      </c>
      <c r="B33" s="138"/>
      <c r="C33" s="139"/>
      <c r="D33" s="139"/>
      <c r="E33" s="139"/>
      <c r="F33" s="139"/>
      <c r="G33" s="139"/>
      <c r="H33" s="139"/>
    </row>
    <row r="34" spans="1:8" ht="15" thickBot="1" x14ac:dyDescent="0.4">
      <c r="A34" s="140"/>
    </row>
    <row r="35" spans="1:8" ht="15" thickTop="1" x14ac:dyDescent="0.35">
      <c r="A35" s="359" t="s">
        <v>254</v>
      </c>
      <c r="B35" s="360"/>
      <c r="C35" s="360"/>
      <c r="D35" s="360"/>
      <c r="E35" s="360"/>
      <c r="F35" s="360"/>
      <c r="G35" s="360"/>
      <c r="H35" s="361"/>
    </row>
    <row r="36" spans="1:8" x14ac:dyDescent="0.35">
      <c r="A36" s="131" t="s">
        <v>163</v>
      </c>
      <c r="B36" s="132" t="s">
        <v>6</v>
      </c>
      <c r="C36" s="362" t="s">
        <v>101</v>
      </c>
      <c r="D36" s="362"/>
      <c r="E36" s="362" t="s">
        <v>102</v>
      </c>
      <c r="F36" s="362"/>
      <c r="G36" s="362" t="s">
        <v>164</v>
      </c>
      <c r="H36" s="363"/>
    </row>
    <row r="37" spans="1:8" x14ac:dyDescent="0.35">
      <c r="A37" s="131"/>
      <c r="B37" s="132"/>
      <c r="C37" s="133" t="s">
        <v>165</v>
      </c>
      <c r="D37" s="133" t="s">
        <v>166</v>
      </c>
      <c r="E37" s="133" t="s">
        <v>165</v>
      </c>
      <c r="F37" s="133" t="s">
        <v>166</v>
      </c>
      <c r="G37" s="133" t="s">
        <v>165</v>
      </c>
      <c r="H37" s="273" t="s">
        <v>166</v>
      </c>
    </row>
    <row r="38" spans="1:8" x14ac:dyDescent="0.35">
      <c r="A38" s="134">
        <v>85374</v>
      </c>
      <c r="B38" s="17" t="s">
        <v>167</v>
      </c>
      <c r="C38" s="17">
        <v>22</v>
      </c>
      <c r="D38" s="17">
        <v>0</v>
      </c>
      <c r="E38" s="17">
        <v>33</v>
      </c>
      <c r="F38" s="17">
        <v>1</v>
      </c>
      <c r="G38" s="17">
        <v>146</v>
      </c>
      <c r="H38" s="135">
        <v>8</v>
      </c>
    </row>
    <row r="39" spans="1:8" x14ac:dyDescent="0.35">
      <c r="A39" s="134">
        <v>85375</v>
      </c>
      <c r="B39" s="17" t="s">
        <v>168</v>
      </c>
      <c r="C39" s="17">
        <v>18</v>
      </c>
      <c r="D39" s="17">
        <v>1</v>
      </c>
      <c r="E39" s="17">
        <v>20</v>
      </c>
      <c r="F39" s="17">
        <v>0</v>
      </c>
      <c r="G39" s="17">
        <v>108</v>
      </c>
      <c r="H39" s="135">
        <v>3</v>
      </c>
    </row>
    <row r="40" spans="1:8" x14ac:dyDescent="0.35">
      <c r="A40" s="134">
        <v>85376</v>
      </c>
      <c r="B40" s="17" t="s">
        <v>169</v>
      </c>
      <c r="C40" s="17">
        <v>0</v>
      </c>
      <c r="D40" s="17">
        <v>0</v>
      </c>
      <c r="E40" s="17">
        <v>0</v>
      </c>
      <c r="F40" s="17">
        <v>0</v>
      </c>
      <c r="G40" s="17">
        <v>0</v>
      </c>
      <c r="H40" s="135">
        <v>0</v>
      </c>
    </row>
    <row r="41" spans="1:8" ht="14.5" customHeight="1" x14ac:dyDescent="0.35">
      <c r="A41" s="134">
        <v>85377</v>
      </c>
      <c r="B41" s="17" t="s">
        <v>170</v>
      </c>
      <c r="C41" s="364" t="s">
        <v>250</v>
      </c>
      <c r="D41" s="365"/>
      <c r="E41" s="365"/>
      <c r="F41" s="365"/>
      <c r="G41" s="365"/>
      <c r="H41" s="366"/>
    </row>
    <row r="42" spans="1:8" x14ac:dyDescent="0.35">
      <c r="A42" s="134">
        <v>85378</v>
      </c>
      <c r="B42" s="17" t="s">
        <v>150</v>
      </c>
      <c r="C42" s="17">
        <v>1</v>
      </c>
      <c r="D42" s="17">
        <v>0</v>
      </c>
      <c r="E42" s="17">
        <v>6</v>
      </c>
      <c r="F42" s="17">
        <v>0</v>
      </c>
      <c r="G42" s="17">
        <v>17</v>
      </c>
      <c r="H42" s="135">
        <v>0</v>
      </c>
    </row>
    <row r="43" spans="1:8" x14ac:dyDescent="0.35">
      <c r="A43" s="134">
        <v>85379</v>
      </c>
      <c r="B43" s="17" t="s">
        <v>171</v>
      </c>
      <c r="C43" s="17">
        <v>170</v>
      </c>
      <c r="D43" s="17">
        <v>1</v>
      </c>
      <c r="E43" s="17">
        <v>63</v>
      </c>
      <c r="F43" s="17">
        <v>1</v>
      </c>
      <c r="G43" s="17">
        <v>235</v>
      </c>
      <c r="H43" s="135">
        <v>15</v>
      </c>
    </row>
    <row r="44" spans="1:8" x14ac:dyDescent="0.35">
      <c r="A44" s="274">
        <v>85386</v>
      </c>
      <c r="B44" s="17" t="s">
        <v>255</v>
      </c>
      <c r="C44" s="17">
        <v>15</v>
      </c>
      <c r="D44" s="17">
        <v>0</v>
      </c>
      <c r="E44" s="17">
        <v>22</v>
      </c>
      <c r="F44" s="17">
        <v>0</v>
      </c>
      <c r="G44" s="17">
        <v>41</v>
      </c>
      <c r="H44" s="135">
        <v>1</v>
      </c>
    </row>
    <row r="45" spans="1:8" x14ac:dyDescent="0.35">
      <c r="A45" s="274">
        <v>85387</v>
      </c>
      <c r="B45" s="17" t="s">
        <v>173</v>
      </c>
      <c r="C45" s="17">
        <v>7</v>
      </c>
      <c r="D45" s="17">
        <v>0</v>
      </c>
      <c r="E45" s="17">
        <v>6</v>
      </c>
      <c r="F45" s="17">
        <v>0</v>
      </c>
      <c r="G45" s="17">
        <v>31</v>
      </c>
      <c r="H45" s="135">
        <v>0</v>
      </c>
    </row>
    <row r="46" spans="1:8" x14ac:dyDescent="0.35">
      <c r="A46" s="274">
        <v>85388</v>
      </c>
      <c r="B46" s="17" t="s">
        <v>174</v>
      </c>
      <c r="C46" s="17">
        <v>10</v>
      </c>
      <c r="D46" s="17">
        <v>0</v>
      </c>
      <c r="E46" s="17">
        <v>10</v>
      </c>
      <c r="F46" s="17">
        <v>0</v>
      </c>
      <c r="G46" s="17">
        <v>7</v>
      </c>
      <c r="H46" s="135">
        <v>0</v>
      </c>
    </row>
    <row r="47" spans="1:8" x14ac:dyDescent="0.35">
      <c r="A47" s="136"/>
      <c r="B47" s="132" t="s">
        <v>249</v>
      </c>
      <c r="C47" s="132">
        <v>211</v>
      </c>
      <c r="D47" s="132">
        <v>2</v>
      </c>
      <c r="E47" s="132">
        <v>122</v>
      </c>
      <c r="F47" s="132">
        <v>2</v>
      </c>
      <c r="G47" s="132">
        <v>506</v>
      </c>
      <c r="H47" s="275">
        <v>26</v>
      </c>
    </row>
    <row r="48" spans="1:8" x14ac:dyDescent="0.35">
      <c r="A48" s="136"/>
      <c r="B48" s="17" t="s">
        <v>175</v>
      </c>
      <c r="C48" s="17">
        <v>691</v>
      </c>
      <c r="D48" s="17">
        <v>18</v>
      </c>
      <c r="E48" s="17">
        <v>410</v>
      </c>
      <c r="F48" s="17">
        <v>5</v>
      </c>
      <c r="G48" s="17">
        <v>1384</v>
      </c>
      <c r="H48" s="17">
        <v>38</v>
      </c>
    </row>
    <row r="49" spans="1:8" x14ac:dyDescent="0.35">
      <c r="A49" s="131"/>
      <c r="B49" s="17" t="s">
        <v>176</v>
      </c>
      <c r="C49" s="17">
        <v>1136</v>
      </c>
      <c r="D49" s="17">
        <v>26</v>
      </c>
      <c r="E49" s="17">
        <v>564</v>
      </c>
      <c r="F49" s="17">
        <v>5</v>
      </c>
      <c r="G49" s="17">
        <v>2609</v>
      </c>
      <c r="H49" s="135">
        <v>46</v>
      </c>
    </row>
    <row r="50" spans="1:8" x14ac:dyDescent="0.35">
      <c r="A50" s="131"/>
      <c r="B50" s="17" t="s">
        <v>177</v>
      </c>
      <c r="C50" s="17">
        <v>1222</v>
      </c>
      <c r="D50" s="17">
        <v>25</v>
      </c>
      <c r="E50" s="17">
        <v>648</v>
      </c>
      <c r="F50" s="17">
        <v>3</v>
      </c>
      <c r="G50" s="17">
        <v>2613</v>
      </c>
      <c r="H50" s="135">
        <v>44</v>
      </c>
    </row>
    <row r="51" spans="1:8" x14ac:dyDescent="0.35">
      <c r="A51" s="131"/>
      <c r="B51" s="17" t="s">
        <v>178</v>
      </c>
      <c r="C51" s="17">
        <v>1383</v>
      </c>
      <c r="D51" s="17">
        <v>24</v>
      </c>
      <c r="E51" s="17">
        <v>586</v>
      </c>
      <c r="F51" s="17">
        <v>9</v>
      </c>
      <c r="G51" s="17">
        <v>2910</v>
      </c>
      <c r="H51" s="135">
        <v>43</v>
      </c>
    </row>
    <row r="52" spans="1:8" x14ac:dyDescent="0.35">
      <c r="A52" s="131"/>
      <c r="B52" s="17" t="s">
        <v>179</v>
      </c>
      <c r="C52" s="141">
        <v>1187</v>
      </c>
      <c r="D52" s="17">
        <v>14</v>
      </c>
      <c r="E52" s="17">
        <v>397</v>
      </c>
      <c r="F52" s="17">
        <v>6</v>
      </c>
      <c r="G52" s="17">
        <v>2567</v>
      </c>
      <c r="H52" s="135">
        <v>38</v>
      </c>
    </row>
    <row r="53" spans="1:8" x14ac:dyDescent="0.35">
      <c r="A53" s="131"/>
      <c r="B53" s="17" t="s">
        <v>180</v>
      </c>
      <c r="C53" s="17">
        <v>1017</v>
      </c>
      <c r="D53" s="17">
        <v>14</v>
      </c>
      <c r="E53" s="17">
        <v>431</v>
      </c>
      <c r="F53" s="17">
        <v>5</v>
      </c>
      <c r="G53" s="17">
        <v>2235</v>
      </c>
      <c r="H53" s="135">
        <v>30</v>
      </c>
    </row>
    <row r="54" spans="1:8" x14ac:dyDescent="0.35">
      <c r="A54" s="136">
        <v>85383</v>
      </c>
      <c r="B54" s="132" t="s">
        <v>256</v>
      </c>
      <c r="C54" s="132">
        <v>9</v>
      </c>
      <c r="D54" s="133" t="s">
        <v>60</v>
      </c>
      <c r="E54" s="132">
        <v>13</v>
      </c>
      <c r="F54" s="133" t="s">
        <v>60</v>
      </c>
      <c r="G54" s="132">
        <v>151</v>
      </c>
      <c r="H54" s="142" t="s">
        <v>60</v>
      </c>
    </row>
    <row r="55" spans="1:8" x14ac:dyDescent="0.35">
      <c r="A55" s="134">
        <v>85383</v>
      </c>
      <c r="B55" s="17" t="s">
        <v>192</v>
      </c>
      <c r="C55" s="17">
        <v>66</v>
      </c>
      <c r="D55" s="141" t="s">
        <v>60</v>
      </c>
      <c r="E55" s="17">
        <v>69</v>
      </c>
      <c r="F55" s="141" t="s">
        <v>60</v>
      </c>
      <c r="G55" s="17">
        <v>737</v>
      </c>
      <c r="H55" s="143" t="s">
        <v>60</v>
      </c>
    </row>
    <row r="56" spans="1:8" x14ac:dyDescent="0.35">
      <c r="A56" s="134">
        <v>85383</v>
      </c>
      <c r="B56" s="17" t="s">
        <v>193</v>
      </c>
      <c r="C56" s="17">
        <v>148</v>
      </c>
      <c r="D56" s="141" t="s">
        <v>60</v>
      </c>
      <c r="E56" s="17">
        <v>600</v>
      </c>
      <c r="F56" s="141" t="s">
        <v>60</v>
      </c>
      <c r="G56" s="17">
        <v>2054</v>
      </c>
      <c r="H56" s="143" t="s">
        <v>60</v>
      </c>
    </row>
    <row r="57" spans="1:8" x14ac:dyDescent="0.35">
      <c r="A57" s="134">
        <v>85383</v>
      </c>
      <c r="B57" s="17" t="s">
        <v>194</v>
      </c>
      <c r="C57" s="17">
        <v>246</v>
      </c>
      <c r="D57" s="141" t="s">
        <v>60</v>
      </c>
      <c r="E57" s="17">
        <v>559</v>
      </c>
      <c r="F57" s="141" t="s">
        <v>60</v>
      </c>
      <c r="G57" s="17">
        <v>2067</v>
      </c>
      <c r="H57" s="143" t="s">
        <v>60</v>
      </c>
    </row>
    <row r="58" spans="1:8" x14ac:dyDescent="0.35">
      <c r="A58" s="134">
        <v>85383</v>
      </c>
      <c r="B58" s="144" t="s">
        <v>195</v>
      </c>
      <c r="C58" s="144">
        <v>208</v>
      </c>
      <c r="D58" s="145" t="s">
        <v>60</v>
      </c>
      <c r="E58" s="144">
        <v>557</v>
      </c>
      <c r="F58" s="145" t="s">
        <v>60</v>
      </c>
      <c r="G58" s="144">
        <v>2070</v>
      </c>
      <c r="H58" s="146" t="s">
        <v>60</v>
      </c>
    </row>
    <row r="59" spans="1:8" ht="15" thickBot="1" x14ac:dyDescent="0.4">
      <c r="A59" s="147">
        <v>85383</v>
      </c>
      <c r="B59" s="148" t="s">
        <v>196</v>
      </c>
      <c r="C59" s="148">
        <v>170</v>
      </c>
      <c r="D59" s="149" t="s">
        <v>60</v>
      </c>
      <c r="E59" s="148">
        <v>440</v>
      </c>
      <c r="F59" s="149" t="s">
        <v>60</v>
      </c>
      <c r="G59" s="148">
        <v>1995</v>
      </c>
      <c r="H59" s="150" t="s">
        <v>60</v>
      </c>
    </row>
    <row r="60" spans="1:8" ht="15" thickTop="1" x14ac:dyDescent="0.35">
      <c r="A60" s="137" t="s">
        <v>284</v>
      </c>
    </row>
    <row r="61" spans="1:8" x14ac:dyDescent="0.35">
      <c r="A61" s="140" t="s">
        <v>285</v>
      </c>
    </row>
    <row r="62" spans="1:8" x14ac:dyDescent="0.35">
      <c r="A62" s="140" t="s">
        <v>257</v>
      </c>
    </row>
  </sheetData>
  <mergeCells count="11">
    <mergeCell ref="C36:D36"/>
    <mergeCell ref="E36:F36"/>
    <mergeCell ref="G36:H36"/>
    <mergeCell ref="C41:H41"/>
    <mergeCell ref="A35:H35"/>
    <mergeCell ref="C27:H27"/>
    <mergeCell ref="A2:H2"/>
    <mergeCell ref="C3:D3"/>
    <mergeCell ref="E3:F3"/>
    <mergeCell ref="G3:H3"/>
    <mergeCell ref="C8:H8"/>
  </mergeCells>
  <pageMargins left="0.70866141732283472" right="0.70866141732283472" top="0.74803149606299213" bottom="0.74803149606299213" header="0.31496062992125984" footer="0.31496062992125984"/>
  <pageSetup paperSize="9" scale="76" orientation="portrait" r:id="rId1"/>
  <headerFooter>
    <oddHeader>&amp;C&amp;"Calibri,Regular"&amp;13SRAD Report No.2090 Transport Statistics Manchester 2020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5F872-5C3F-4787-AED9-A250C9121285}">
  <sheetPr>
    <pageSetUpPr fitToPage="1"/>
  </sheetPr>
  <dimension ref="A1"/>
  <sheetViews>
    <sheetView zoomScaleNormal="100" zoomScalePageLayoutView="75" workbookViewId="0">
      <selection activeCell="O35" sqref="A1:O35"/>
    </sheetView>
  </sheetViews>
  <sheetFormatPr defaultColWidth="9.1796875" defaultRowHeight="14.5" x14ac:dyDescent="0.35"/>
  <cols>
    <col min="1" max="16384" width="9.1796875" style="1"/>
  </cols>
  <sheetData/>
  <pageMargins left="0.70866141732283472" right="0.70866141732283472" top="0.74803149606299213" bottom="0.74803149606299213" header="0.31496062992125984" footer="0.31496062992125984"/>
  <pageSetup paperSize="9" scale="97" orientation="landscape" r:id="rId1"/>
  <headerFooter>
    <oddHeader>&amp;C&amp;"Calibri,Regular"&amp;14SRAD Report No.2090 Transport Statistics Manchester 2020</oddHeader>
  </headerFooter>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F98B-601B-46C2-BCDA-47CEFAD373C5}">
  <sheetPr>
    <pageSetUpPr fitToPage="1"/>
  </sheetPr>
  <dimension ref="A1"/>
  <sheetViews>
    <sheetView zoomScale="86" zoomScaleNormal="86" zoomScalePageLayoutView="50" workbookViewId="0">
      <selection activeCell="T42" sqref="T42"/>
    </sheetView>
  </sheetViews>
  <sheetFormatPr defaultColWidth="9.1796875" defaultRowHeight="14.5" x14ac:dyDescent="0.35"/>
  <cols>
    <col min="1" max="16384" width="9.1796875" style="1"/>
  </cols>
  <sheetData/>
  <pageMargins left="0.70866141732283472" right="0.70866141732283472" top="0.74803149606299213" bottom="0.74803149606299213" header="0.31496062992125984" footer="0.31496062992125984"/>
  <pageSetup paperSize="9" scale="80" orientation="landscape" r:id="rId1"/>
  <headerFooter>
    <oddHeader>&amp;C&amp;"Calibri,Regular"&amp;13SRAD Report No.2090 Transport Statistics Manchester 2020</oddHeader>
  </headerFooter>
  <rowBreaks count="1" manualBreakCount="1">
    <brk id="4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D404F-FBBA-449E-9C90-E61A797DE23D}">
  <sheetPr>
    <pageSetUpPr fitToPage="1"/>
  </sheetPr>
  <dimension ref="A1:U82"/>
  <sheetViews>
    <sheetView zoomScale="75" zoomScaleNormal="75" zoomScalePageLayoutView="75" workbookViewId="0">
      <selection activeCell="R1" sqref="R1:U1048576"/>
    </sheetView>
  </sheetViews>
  <sheetFormatPr defaultColWidth="9.1796875" defaultRowHeight="14.5" x14ac:dyDescent="0.35"/>
  <cols>
    <col min="1" max="1" width="7.7265625" style="19" customWidth="1"/>
    <col min="2" max="2" width="35.453125" style="16" customWidth="1"/>
    <col min="3" max="3" width="7" style="16" bestFit="1" customWidth="1"/>
    <col min="4" max="4" width="6.453125" style="16" customWidth="1"/>
    <col min="5" max="5" width="6.7265625" style="16" customWidth="1"/>
    <col min="6" max="6" width="8" style="16" customWidth="1"/>
    <col min="7" max="7" width="9" style="16" customWidth="1"/>
    <col min="8" max="8" width="10.54296875" style="16" customWidth="1"/>
    <col min="9" max="9" width="11.1796875" style="16" bestFit="1" customWidth="1"/>
    <col min="10" max="10" width="10.26953125" style="16" customWidth="1"/>
    <col min="11" max="11" width="10" style="16" customWidth="1"/>
    <col min="12" max="12" width="8.26953125" style="16" customWidth="1"/>
    <col min="13" max="13" width="8.54296875" style="16" customWidth="1"/>
    <col min="14" max="14" width="11.26953125" style="16" bestFit="1" customWidth="1"/>
    <col min="15" max="15" width="13.1796875" style="16" bestFit="1" customWidth="1"/>
    <col min="16" max="17" width="9.1796875" style="16"/>
    <col min="18" max="20" width="9.1796875" style="2"/>
    <col min="21" max="21" width="10.453125" style="2" bestFit="1" customWidth="1"/>
    <col min="22" max="16384" width="9.1796875" style="16"/>
  </cols>
  <sheetData>
    <row r="1" spans="1:21" ht="15" thickTop="1" x14ac:dyDescent="0.35">
      <c r="A1" s="293" t="s">
        <v>213</v>
      </c>
      <c r="B1" s="294"/>
      <c r="C1" s="294"/>
      <c r="D1" s="294"/>
      <c r="E1" s="294"/>
      <c r="F1" s="294"/>
      <c r="G1" s="294"/>
      <c r="H1" s="294"/>
      <c r="I1" s="294"/>
      <c r="J1" s="294"/>
      <c r="K1" s="294"/>
      <c r="L1" s="294"/>
      <c r="M1" s="294"/>
      <c r="N1" s="295"/>
      <c r="O1" s="296"/>
    </row>
    <row r="2" spans="1:21" ht="30" customHeight="1" x14ac:dyDescent="0.35">
      <c r="A2" s="171" t="s">
        <v>5</v>
      </c>
      <c r="B2" s="172" t="s">
        <v>6</v>
      </c>
      <c r="C2" s="173" t="s">
        <v>7</v>
      </c>
      <c r="D2" s="173" t="s">
        <v>8</v>
      </c>
      <c r="E2" s="173" t="s">
        <v>9</v>
      </c>
      <c r="F2" s="173" t="s">
        <v>10</v>
      </c>
      <c r="G2" s="174" t="s">
        <v>11</v>
      </c>
      <c r="H2" s="174" t="s">
        <v>12</v>
      </c>
      <c r="I2" s="174" t="s">
        <v>13</v>
      </c>
      <c r="J2" s="174" t="s">
        <v>14</v>
      </c>
      <c r="K2" s="174" t="s">
        <v>15</v>
      </c>
      <c r="L2" s="174" t="s">
        <v>16</v>
      </c>
      <c r="M2" s="174" t="s">
        <v>17</v>
      </c>
      <c r="N2" s="174" t="s">
        <v>18</v>
      </c>
      <c r="O2" s="175" t="s">
        <v>19</v>
      </c>
    </row>
    <row r="3" spans="1:21" ht="15.5" x14ac:dyDescent="0.35">
      <c r="A3" s="176">
        <v>85301</v>
      </c>
      <c r="B3" s="17" t="s">
        <v>20</v>
      </c>
      <c r="C3" s="177">
        <v>430</v>
      </c>
      <c r="D3" s="177">
        <v>67</v>
      </c>
      <c r="E3" s="177">
        <v>14</v>
      </c>
      <c r="F3" s="177">
        <v>19</v>
      </c>
      <c r="G3" s="177">
        <v>4</v>
      </c>
      <c r="H3" s="178">
        <v>1.2644230769230769</v>
      </c>
      <c r="I3" s="177">
        <v>543.70192307692309</v>
      </c>
      <c r="J3" s="177">
        <v>32</v>
      </c>
      <c r="K3" s="179">
        <v>230</v>
      </c>
      <c r="L3" s="177">
        <v>159</v>
      </c>
      <c r="M3" s="177"/>
      <c r="N3" s="177"/>
      <c r="O3" s="180">
        <f>SUM(I3:N3)</f>
        <v>964.70192307692309</v>
      </c>
      <c r="Q3" s="18"/>
      <c r="R3" s="3">
        <v>1.4309954751131222</v>
      </c>
      <c r="S3" s="4">
        <v>1295.0509049773757</v>
      </c>
      <c r="T3" s="5">
        <f>H3-R3</f>
        <v>-0.16657239819004532</v>
      </c>
      <c r="U3" s="5">
        <f>I3-S3</f>
        <v>-751.3489819004526</v>
      </c>
    </row>
    <row r="4" spans="1:21" ht="15.5" x14ac:dyDescent="0.35">
      <c r="A4" s="176">
        <v>85302</v>
      </c>
      <c r="B4" s="17" t="s">
        <v>21</v>
      </c>
      <c r="C4" s="177">
        <v>131</v>
      </c>
      <c r="D4" s="177">
        <v>16</v>
      </c>
      <c r="E4" s="177">
        <v>14</v>
      </c>
      <c r="F4" s="177">
        <v>2</v>
      </c>
      <c r="G4" s="177">
        <v>1</v>
      </c>
      <c r="H4" s="178">
        <v>1.3383458646616542</v>
      </c>
      <c r="I4" s="177">
        <v>175.3233082706767</v>
      </c>
      <c r="J4" s="177">
        <v>14</v>
      </c>
      <c r="K4" s="179">
        <v>113</v>
      </c>
      <c r="L4" s="177">
        <v>349</v>
      </c>
      <c r="M4" s="177"/>
      <c r="N4" s="177"/>
      <c r="O4" s="180">
        <f t="shared" ref="O4:O67" si="0">SUM(I4:N4)</f>
        <v>651.32330827067676</v>
      </c>
      <c r="Q4" s="18"/>
      <c r="R4" s="3">
        <v>1.4444444444444444</v>
      </c>
      <c r="S4" s="4">
        <v>834.88888888888891</v>
      </c>
      <c r="T4" s="5">
        <f t="shared" ref="T4:U68" si="1">H4-R4</f>
        <v>-0.10609857978279025</v>
      </c>
      <c r="U4" s="5">
        <f t="shared" si="1"/>
        <v>-659.56558061821215</v>
      </c>
    </row>
    <row r="5" spans="1:21" ht="15.5" x14ac:dyDescent="0.35">
      <c r="A5" s="176">
        <v>85303</v>
      </c>
      <c r="B5" s="17" t="s">
        <v>22</v>
      </c>
      <c r="C5" s="177" t="s">
        <v>23</v>
      </c>
      <c r="D5" s="177" t="s">
        <v>23</v>
      </c>
      <c r="E5" s="177" t="s">
        <v>23</v>
      </c>
      <c r="F5" s="177" t="s">
        <v>23</v>
      </c>
      <c r="G5" s="177" t="s">
        <v>23</v>
      </c>
      <c r="H5" s="178"/>
      <c r="I5" s="177" t="s">
        <v>23</v>
      </c>
      <c r="J5" s="177">
        <v>2</v>
      </c>
      <c r="K5" s="179" t="s">
        <v>23</v>
      </c>
      <c r="L5" s="177">
        <v>132</v>
      </c>
      <c r="M5" s="177"/>
      <c r="N5" s="177"/>
      <c r="O5" s="180">
        <f t="shared" si="0"/>
        <v>134</v>
      </c>
      <c r="Q5" s="18"/>
      <c r="R5" s="3"/>
      <c r="S5" s="4" t="s">
        <v>23</v>
      </c>
      <c r="T5" s="5">
        <f t="shared" si="1"/>
        <v>0</v>
      </c>
      <c r="U5" s="5" t="e">
        <f t="shared" si="1"/>
        <v>#VALUE!</v>
      </c>
    </row>
    <row r="6" spans="1:21" ht="15.5" x14ac:dyDescent="0.35">
      <c r="A6" s="176">
        <v>85304</v>
      </c>
      <c r="B6" s="17" t="s">
        <v>24</v>
      </c>
      <c r="C6" s="177">
        <v>333</v>
      </c>
      <c r="D6" s="177">
        <v>48</v>
      </c>
      <c r="E6" s="177">
        <v>22</v>
      </c>
      <c r="F6" s="177">
        <v>144</v>
      </c>
      <c r="G6" s="177">
        <v>2</v>
      </c>
      <c r="H6" s="178">
        <v>1.2222222222222223</v>
      </c>
      <c r="I6" s="177">
        <v>407.00000000000006</v>
      </c>
      <c r="J6" s="177">
        <v>10</v>
      </c>
      <c r="K6" s="179">
        <v>879</v>
      </c>
      <c r="L6" s="177">
        <v>181</v>
      </c>
      <c r="M6" s="177"/>
      <c r="N6" s="177"/>
      <c r="O6" s="180">
        <f t="shared" si="0"/>
        <v>1477</v>
      </c>
      <c r="Q6" s="18"/>
      <c r="R6" s="3">
        <v>1.2686890574214518</v>
      </c>
      <c r="S6" s="4">
        <v>1195.1050920910075</v>
      </c>
      <c r="T6" s="5">
        <f t="shared" si="1"/>
        <v>-4.646683519922945E-2</v>
      </c>
      <c r="U6" s="5">
        <f t="shared" si="1"/>
        <v>-788.10509209100746</v>
      </c>
    </row>
    <row r="7" spans="1:21" ht="15.5" x14ac:dyDescent="0.35">
      <c r="A7" s="176">
        <v>85305</v>
      </c>
      <c r="B7" s="17" t="s">
        <v>25</v>
      </c>
      <c r="C7" s="177">
        <v>112</v>
      </c>
      <c r="D7" s="177">
        <v>27</v>
      </c>
      <c r="E7" s="177">
        <v>3</v>
      </c>
      <c r="F7" s="177">
        <v>0</v>
      </c>
      <c r="G7" s="177">
        <v>0</v>
      </c>
      <c r="H7" s="181">
        <v>1.2393398051085858</v>
      </c>
      <c r="I7" s="177">
        <v>138.80605817216161</v>
      </c>
      <c r="J7" s="177">
        <v>7</v>
      </c>
      <c r="K7" s="179" t="s">
        <v>23</v>
      </c>
      <c r="L7" s="177">
        <v>62</v>
      </c>
      <c r="M7" s="177"/>
      <c r="N7" s="177"/>
      <c r="O7" s="180">
        <f t="shared" si="0"/>
        <v>207.80605817216161</v>
      </c>
      <c r="Q7" s="18"/>
      <c r="R7" s="3">
        <v>1.2810081961347051</v>
      </c>
      <c r="S7" s="4">
        <v>385.58346703654621</v>
      </c>
      <c r="T7" s="5">
        <f t="shared" si="1"/>
        <v>-4.16683910261193E-2</v>
      </c>
      <c r="U7" s="5">
        <f t="shared" si="1"/>
        <v>-246.7774088643846</v>
      </c>
    </row>
    <row r="8" spans="1:21" ht="15.5" x14ac:dyDescent="0.35">
      <c r="A8" s="176">
        <v>85306</v>
      </c>
      <c r="B8" s="17" t="s">
        <v>26</v>
      </c>
      <c r="C8" s="177">
        <v>39</v>
      </c>
      <c r="D8" s="177">
        <v>28</v>
      </c>
      <c r="E8" s="177">
        <v>6</v>
      </c>
      <c r="F8" s="177">
        <v>98</v>
      </c>
      <c r="G8" s="177">
        <v>1</v>
      </c>
      <c r="H8" s="181">
        <v>1.2393398051085858</v>
      </c>
      <c r="I8" s="177">
        <v>48.334252399234842</v>
      </c>
      <c r="J8" s="177">
        <v>14</v>
      </c>
      <c r="K8" s="179">
        <v>553</v>
      </c>
      <c r="L8" s="177">
        <v>116</v>
      </c>
      <c r="M8" s="177"/>
      <c r="N8" s="177"/>
      <c r="O8" s="180">
        <f t="shared" si="0"/>
        <v>731.33425239923486</v>
      </c>
      <c r="Q8" s="18"/>
      <c r="R8" s="3">
        <v>1.2810081961347051</v>
      </c>
      <c r="S8" s="4">
        <v>89.67057372942935</v>
      </c>
      <c r="T8" s="5">
        <f t="shared" si="1"/>
        <v>-4.16683910261193E-2</v>
      </c>
      <c r="U8" s="5">
        <f t="shared" si="1"/>
        <v>-41.336321330194508</v>
      </c>
    </row>
    <row r="9" spans="1:21" ht="15.5" x14ac:dyDescent="0.35">
      <c r="A9" s="176">
        <v>85307</v>
      </c>
      <c r="B9" s="17" t="s">
        <v>27</v>
      </c>
      <c r="C9" s="177">
        <v>7</v>
      </c>
      <c r="D9" s="177">
        <v>0</v>
      </c>
      <c r="E9" s="177">
        <v>0</v>
      </c>
      <c r="F9" s="177">
        <v>0</v>
      </c>
      <c r="G9" s="177">
        <v>0</v>
      </c>
      <c r="H9" s="181">
        <v>1.2393398051085858</v>
      </c>
      <c r="I9" s="177">
        <v>8.6753786357601008</v>
      </c>
      <c r="J9" s="177">
        <v>0</v>
      </c>
      <c r="K9" s="179" t="s">
        <v>23</v>
      </c>
      <c r="L9" s="177">
        <v>3</v>
      </c>
      <c r="M9" s="177"/>
      <c r="N9" s="177"/>
      <c r="O9" s="180">
        <f t="shared" si="0"/>
        <v>11.675378635760101</v>
      </c>
      <c r="Q9" s="18"/>
      <c r="R9" s="3">
        <v>1.2810081961347051</v>
      </c>
      <c r="S9" s="4">
        <v>12.81008196134705</v>
      </c>
      <c r="T9" s="5">
        <f t="shared" si="1"/>
        <v>-4.16683910261193E-2</v>
      </c>
      <c r="U9" s="5">
        <f t="shared" si="1"/>
        <v>-4.1347033255869494</v>
      </c>
    </row>
    <row r="10" spans="1:21" ht="15.5" x14ac:dyDescent="0.35">
      <c r="A10" s="176">
        <v>85308</v>
      </c>
      <c r="B10" s="17" t="s">
        <v>28</v>
      </c>
      <c r="C10" s="177">
        <v>1</v>
      </c>
      <c r="D10" s="177">
        <v>2</v>
      </c>
      <c r="E10" s="177">
        <v>0</v>
      </c>
      <c r="F10" s="177">
        <v>0</v>
      </c>
      <c r="G10" s="177">
        <v>0</v>
      </c>
      <c r="H10" s="181">
        <v>1.2393398051085858</v>
      </c>
      <c r="I10" s="177">
        <v>1.2393398051085858</v>
      </c>
      <c r="J10" s="177">
        <v>0</v>
      </c>
      <c r="K10" s="179" t="s">
        <v>23</v>
      </c>
      <c r="L10" s="177">
        <v>6</v>
      </c>
      <c r="M10" s="177"/>
      <c r="N10" s="177"/>
      <c r="O10" s="180">
        <f t="shared" si="0"/>
        <v>7.2393398051085853</v>
      </c>
      <c r="Q10" s="18"/>
      <c r="R10" s="3">
        <v>1.2810081961347051</v>
      </c>
      <c r="S10" s="4">
        <v>2.5620163922694101</v>
      </c>
      <c r="T10" s="5">
        <f t="shared" si="1"/>
        <v>-4.16683910261193E-2</v>
      </c>
      <c r="U10" s="5">
        <f t="shared" si="1"/>
        <v>-1.3226765871608244</v>
      </c>
    </row>
    <row r="11" spans="1:21" ht="15.5" x14ac:dyDescent="0.35">
      <c r="A11" s="176">
        <v>85309</v>
      </c>
      <c r="B11" s="17" t="s">
        <v>29</v>
      </c>
      <c r="C11" s="177">
        <v>275</v>
      </c>
      <c r="D11" s="177">
        <v>56</v>
      </c>
      <c r="E11" s="177">
        <v>6</v>
      </c>
      <c r="F11" s="177">
        <v>2</v>
      </c>
      <c r="G11" s="177">
        <v>2</v>
      </c>
      <c r="H11" s="178">
        <v>1.2335766423357664</v>
      </c>
      <c r="I11" s="177">
        <v>339.23357664233578</v>
      </c>
      <c r="J11" s="177">
        <v>24</v>
      </c>
      <c r="K11" s="179" t="s">
        <v>23</v>
      </c>
      <c r="L11" s="177">
        <v>183</v>
      </c>
      <c r="M11" s="177"/>
      <c r="N11" s="177"/>
      <c r="O11" s="180">
        <f t="shared" si="0"/>
        <v>546.23357664233572</v>
      </c>
      <c r="P11" s="18"/>
      <c r="Q11" s="18"/>
      <c r="R11" s="3">
        <v>1.2828467153284671</v>
      </c>
      <c r="S11" s="4">
        <v>711.97992700729924</v>
      </c>
      <c r="T11" s="5">
        <f t="shared" si="1"/>
        <v>-4.9270072992700698E-2</v>
      </c>
      <c r="U11" s="5">
        <f t="shared" si="1"/>
        <v>-372.74635036496346</v>
      </c>
    </row>
    <row r="12" spans="1:21" ht="15.5" x14ac:dyDescent="0.35">
      <c r="A12" s="176">
        <v>85310</v>
      </c>
      <c r="B12" s="17" t="s">
        <v>30</v>
      </c>
      <c r="C12" s="177" t="s">
        <v>23</v>
      </c>
      <c r="D12" s="177" t="s">
        <v>23</v>
      </c>
      <c r="E12" s="177" t="s">
        <v>23</v>
      </c>
      <c r="F12" s="177" t="s">
        <v>23</v>
      </c>
      <c r="G12" s="177" t="s">
        <v>23</v>
      </c>
      <c r="H12" s="178" t="s">
        <v>23</v>
      </c>
      <c r="I12" s="177" t="s">
        <v>23</v>
      </c>
      <c r="J12" s="177">
        <v>0</v>
      </c>
      <c r="K12" s="179" t="s">
        <v>23</v>
      </c>
      <c r="L12" s="177">
        <v>9</v>
      </c>
      <c r="M12" s="177"/>
      <c r="N12" s="177"/>
      <c r="O12" s="180">
        <f t="shared" si="0"/>
        <v>9</v>
      </c>
      <c r="Q12" s="18"/>
      <c r="R12" s="3" t="s">
        <v>23</v>
      </c>
      <c r="S12" s="4" t="s">
        <v>23</v>
      </c>
      <c r="T12" s="5" t="e">
        <f t="shared" si="1"/>
        <v>#VALUE!</v>
      </c>
      <c r="U12" s="5" t="e">
        <f t="shared" si="1"/>
        <v>#VALUE!</v>
      </c>
    </row>
    <row r="13" spans="1:21" ht="15.5" x14ac:dyDescent="0.35">
      <c r="A13" s="176">
        <v>85311</v>
      </c>
      <c r="B13" s="17" t="s">
        <v>31</v>
      </c>
      <c r="C13" s="177">
        <v>170</v>
      </c>
      <c r="D13" s="177">
        <v>49</v>
      </c>
      <c r="E13" s="177">
        <v>5</v>
      </c>
      <c r="F13" s="177">
        <v>0</v>
      </c>
      <c r="G13" s="177">
        <v>0</v>
      </c>
      <c r="H13" s="181">
        <v>1.2393398051085858</v>
      </c>
      <c r="I13" s="177">
        <v>210.68776686845959</v>
      </c>
      <c r="J13" s="177">
        <v>5</v>
      </c>
      <c r="K13" s="179" t="s">
        <v>23</v>
      </c>
      <c r="L13" s="177">
        <v>7</v>
      </c>
      <c r="M13" s="177"/>
      <c r="N13" s="177"/>
      <c r="O13" s="180">
        <f t="shared" si="0"/>
        <v>222.68776686845959</v>
      </c>
      <c r="Q13" s="18"/>
      <c r="R13" s="3">
        <v>1.2810081961347051</v>
      </c>
      <c r="S13" s="4">
        <v>543.14747516111493</v>
      </c>
      <c r="T13" s="5">
        <f t="shared" si="1"/>
        <v>-4.16683910261193E-2</v>
      </c>
      <c r="U13" s="5">
        <f t="shared" si="1"/>
        <v>-332.45970829265536</v>
      </c>
    </row>
    <row r="14" spans="1:21" ht="15.5" x14ac:dyDescent="0.35">
      <c r="A14" s="176">
        <v>85312</v>
      </c>
      <c r="B14" s="17" t="s">
        <v>32</v>
      </c>
      <c r="C14" s="177">
        <v>375</v>
      </c>
      <c r="D14" s="177">
        <v>60</v>
      </c>
      <c r="E14" s="177">
        <v>18</v>
      </c>
      <c r="F14" s="177">
        <v>0</v>
      </c>
      <c r="G14" s="177">
        <v>1</v>
      </c>
      <c r="H14" s="181">
        <v>1.2393398051085858</v>
      </c>
      <c r="I14" s="177">
        <v>464.75242691571964</v>
      </c>
      <c r="J14" s="177">
        <v>16</v>
      </c>
      <c r="K14" s="179" t="s">
        <v>23</v>
      </c>
      <c r="L14" s="177">
        <v>21</v>
      </c>
      <c r="M14" s="177"/>
      <c r="N14" s="177"/>
      <c r="O14" s="180">
        <f t="shared" si="0"/>
        <v>501.75242691571964</v>
      </c>
      <c r="Q14" s="18"/>
      <c r="R14" s="3">
        <v>1.2810081961347051</v>
      </c>
      <c r="S14" s="4">
        <v>1045.3026880459192</v>
      </c>
      <c r="T14" s="5">
        <f t="shared" si="1"/>
        <v>-4.16683910261193E-2</v>
      </c>
      <c r="U14" s="5">
        <f t="shared" si="1"/>
        <v>-580.5502611301996</v>
      </c>
    </row>
    <row r="15" spans="1:21" ht="15.5" x14ac:dyDescent="0.35">
      <c r="A15" s="176">
        <v>85313</v>
      </c>
      <c r="B15" s="17" t="s">
        <v>33</v>
      </c>
      <c r="C15" s="177">
        <v>27</v>
      </c>
      <c r="D15" s="177">
        <v>5</v>
      </c>
      <c r="E15" s="177">
        <v>3</v>
      </c>
      <c r="F15" s="177">
        <v>0</v>
      </c>
      <c r="G15" s="177">
        <v>0</v>
      </c>
      <c r="H15" s="181">
        <v>1.2393398051085858</v>
      </c>
      <c r="I15" s="177">
        <v>33.462174737931818</v>
      </c>
      <c r="J15" s="177">
        <v>3</v>
      </c>
      <c r="K15" s="179" t="s">
        <v>23</v>
      </c>
      <c r="L15" s="177">
        <v>18</v>
      </c>
      <c r="M15" s="177"/>
      <c r="N15" s="177"/>
      <c r="O15" s="180">
        <f t="shared" si="0"/>
        <v>54.462174737931818</v>
      </c>
      <c r="Q15" s="18"/>
      <c r="R15" s="3">
        <v>1.2810081961347051</v>
      </c>
      <c r="S15" s="4">
        <v>56.36436062992702</v>
      </c>
      <c r="T15" s="5">
        <f t="shared" si="1"/>
        <v>-4.16683910261193E-2</v>
      </c>
      <c r="U15" s="5">
        <f t="shared" si="1"/>
        <v>-22.902185891995202</v>
      </c>
    </row>
    <row r="16" spans="1:21" ht="15.5" x14ac:dyDescent="0.35">
      <c r="A16" s="176">
        <v>85314</v>
      </c>
      <c r="B16" s="17" t="s">
        <v>34</v>
      </c>
      <c r="C16" s="177" t="s">
        <v>23</v>
      </c>
      <c r="D16" s="177" t="s">
        <v>23</v>
      </c>
      <c r="E16" s="177" t="s">
        <v>23</v>
      </c>
      <c r="F16" s="177" t="s">
        <v>23</v>
      </c>
      <c r="G16" s="177" t="s">
        <v>23</v>
      </c>
      <c r="H16" s="178" t="s">
        <v>23</v>
      </c>
      <c r="I16" s="177" t="s">
        <v>23</v>
      </c>
      <c r="J16" s="177">
        <v>2</v>
      </c>
      <c r="K16" s="179" t="s">
        <v>23</v>
      </c>
      <c r="L16" s="177">
        <v>17</v>
      </c>
      <c r="M16" s="177"/>
      <c r="N16" s="177"/>
      <c r="O16" s="180">
        <f t="shared" si="0"/>
        <v>19</v>
      </c>
      <c r="Q16" s="18"/>
      <c r="R16" s="3" t="s">
        <v>23</v>
      </c>
      <c r="S16" s="4" t="s">
        <v>23</v>
      </c>
      <c r="T16" s="5" t="e">
        <f t="shared" si="1"/>
        <v>#VALUE!</v>
      </c>
      <c r="U16" s="5" t="e">
        <f t="shared" si="1"/>
        <v>#VALUE!</v>
      </c>
    </row>
    <row r="17" spans="1:21" ht="15.5" x14ac:dyDescent="0.35">
      <c r="A17" s="176">
        <v>85315</v>
      </c>
      <c r="B17" s="17" t="s">
        <v>35</v>
      </c>
      <c r="C17" s="177">
        <v>360</v>
      </c>
      <c r="D17" s="177">
        <v>58</v>
      </c>
      <c r="E17" s="177">
        <v>21</v>
      </c>
      <c r="F17" s="177">
        <v>40</v>
      </c>
      <c r="G17" s="177">
        <v>1</v>
      </c>
      <c r="H17" s="181">
        <v>1.2393398051085858</v>
      </c>
      <c r="I17" s="177">
        <v>446.16232983909089</v>
      </c>
      <c r="J17" s="177">
        <v>8</v>
      </c>
      <c r="K17" s="179" t="s">
        <v>23</v>
      </c>
      <c r="L17" s="177">
        <v>49</v>
      </c>
      <c r="M17" s="177"/>
      <c r="N17" s="177"/>
      <c r="O17" s="180">
        <f t="shared" si="0"/>
        <v>503.16232983909089</v>
      </c>
      <c r="Q17" s="18"/>
      <c r="R17" s="3">
        <v>1.2810081961347051</v>
      </c>
      <c r="S17" s="4">
        <v>983.81429463145355</v>
      </c>
      <c r="T17" s="5">
        <f t="shared" si="1"/>
        <v>-4.16683910261193E-2</v>
      </c>
      <c r="U17" s="5">
        <f t="shared" si="1"/>
        <v>-537.65196479236261</v>
      </c>
    </row>
    <row r="18" spans="1:21" ht="15.5" x14ac:dyDescent="0.35">
      <c r="A18" s="176">
        <v>85316</v>
      </c>
      <c r="B18" s="17" t="s">
        <v>36</v>
      </c>
      <c r="C18" s="177">
        <v>254</v>
      </c>
      <c r="D18" s="177">
        <v>58</v>
      </c>
      <c r="E18" s="177">
        <v>16</v>
      </c>
      <c r="F18" s="177">
        <v>24</v>
      </c>
      <c r="G18" s="177">
        <v>2</v>
      </c>
      <c r="H18" s="181">
        <v>1.2393398051085858</v>
      </c>
      <c r="I18" s="177">
        <v>314.79231049758079</v>
      </c>
      <c r="J18" s="177">
        <v>11</v>
      </c>
      <c r="K18" s="179">
        <v>244</v>
      </c>
      <c r="L18" s="177">
        <v>76</v>
      </c>
      <c r="M18" s="177"/>
      <c r="N18" s="177"/>
      <c r="O18" s="180">
        <f t="shared" si="0"/>
        <v>645.79231049758073</v>
      </c>
      <c r="Q18" s="18"/>
      <c r="R18" s="3">
        <v>1.2810081961347051</v>
      </c>
      <c r="S18" s="4">
        <v>794.2250816035172</v>
      </c>
      <c r="T18" s="5">
        <f t="shared" si="1"/>
        <v>-4.16683910261193E-2</v>
      </c>
      <c r="U18" s="5">
        <f t="shared" si="1"/>
        <v>-479.43277110593641</v>
      </c>
    </row>
    <row r="19" spans="1:21" ht="15.5" x14ac:dyDescent="0.35">
      <c r="A19" s="176">
        <v>85317</v>
      </c>
      <c r="B19" s="17" t="s">
        <v>37</v>
      </c>
      <c r="C19" s="177">
        <v>543</v>
      </c>
      <c r="D19" s="177">
        <v>86</v>
      </c>
      <c r="E19" s="177">
        <v>14</v>
      </c>
      <c r="F19" s="177">
        <v>92</v>
      </c>
      <c r="G19" s="177">
        <v>3</v>
      </c>
      <c r="H19" s="178">
        <v>1.1958174904942966</v>
      </c>
      <c r="I19" s="177">
        <v>649.32889733840307</v>
      </c>
      <c r="J19" s="177">
        <v>30</v>
      </c>
      <c r="K19" s="179">
        <v>670</v>
      </c>
      <c r="L19" s="177">
        <v>83</v>
      </c>
      <c r="M19" s="177"/>
      <c r="N19" s="177"/>
      <c r="O19" s="180">
        <f t="shared" si="0"/>
        <v>1432.3288973384031</v>
      </c>
      <c r="Q19" s="18"/>
      <c r="R19" s="3">
        <v>1.3855898653998417</v>
      </c>
      <c r="S19" s="4">
        <v>1783.2541567695964</v>
      </c>
      <c r="T19" s="5">
        <f t="shared" si="1"/>
        <v>-0.1897723749055451</v>
      </c>
      <c r="U19" s="5">
        <f t="shared" si="1"/>
        <v>-1133.9252594311934</v>
      </c>
    </row>
    <row r="20" spans="1:21" ht="15.5" x14ac:dyDescent="0.35">
      <c r="A20" s="176">
        <v>85318</v>
      </c>
      <c r="B20" s="17" t="s">
        <v>38</v>
      </c>
      <c r="C20" s="177">
        <v>349</v>
      </c>
      <c r="D20" s="177">
        <v>91</v>
      </c>
      <c r="E20" s="177">
        <v>10</v>
      </c>
      <c r="F20" s="177">
        <v>0</v>
      </c>
      <c r="G20" s="177">
        <v>3</v>
      </c>
      <c r="H20" s="178">
        <v>1.1314285714285715</v>
      </c>
      <c r="I20" s="177">
        <v>394.86857142857144</v>
      </c>
      <c r="J20" s="177">
        <v>31</v>
      </c>
      <c r="K20" s="179">
        <v>112</v>
      </c>
      <c r="L20" s="177">
        <v>41</v>
      </c>
      <c r="M20" s="177"/>
      <c r="N20" s="177"/>
      <c r="O20" s="180">
        <f t="shared" si="0"/>
        <v>578.86857142857139</v>
      </c>
      <c r="Q20" s="18"/>
      <c r="R20" s="3">
        <v>1.2491467576791808</v>
      </c>
      <c r="S20" s="4">
        <v>1110.4914675767918</v>
      </c>
      <c r="T20" s="5">
        <f t="shared" si="1"/>
        <v>-0.11771818625060937</v>
      </c>
      <c r="U20" s="5">
        <f t="shared" si="1"/>
        <v>-715.62289614822043</v>
      </c>
    </row>
    <row r="21" spans="1:21" ht="15.5" x14ac:dyDescent="0.35">
      <c r="A21" s="176">
        <v>85319</v>
      </c>
      <c r="B21" s="17" t="s">
        <v>39</v>
      </c>
      <c r="C21" s="177">
        <v>60</v>
      </c>
      <c r="D21" s="177">
        <v>27</v>
      </c>
      <c r="E21" s="177">
        <v>20</v>
      </c>
      <c r="F21" s="177">
        <v>204</v>
      </c>
      <c r="G21" s="177">
        <v>1</v>
      </c>
      <c r="H21" s="178">
        <v>1.4067796610169492</v>
      </c>
      <c r="I21" s="177">
        <v>84.406779661016955</v>
      </c>
      <c r="J21" s="177">
        <v>129</v>
      </c>
      <c r="K21" s="179">
        <v>916</v>
      </c>
      <c r="L21" s="177">
        <v>182</v>
      </c>
      <c r="M21" s="177"/>
      <c r="N21" s="177"/>
      <c r="O21" s="180">
        <f t="shared" si="0"/>
        <v>1311.406779661017</v>
      </c>
      <c r="Q21" s="18"/>
      <c r="R21" s="3">
        <v>1.2011494252873562</v>
      </c>
      <c r="S21" s="4">
        <v>215.00574712643677</v>
      </c>
      <c r="T21" s="5">
        <f t="shared" si="1"/>
        <v>0.20563023572959294</v>
      </c>
      <c r="U21" s="5">
        <f t="shared" si="1"/>
        <v>-130.59896746541983</v>
      </c>
    </row>
    <row r="22" spans="1:21" ht="15.5" x14ac:dyDescent="0.35">
      <c r="A22" s="176">
        <v>85320</v>
      </c>
      <c r="B22" s="17" t="s">
        <v>40</v>
      </c>
      <c r="C22" s="177">
        <v>386</v>
      </c>
      <c r="D22" s="177">
        <v>77</v>
      </c>
      <c r="E22" s="177">
        <v>7</v>
      </c>
      <c r="F22" s="177">
        <v>1</v>
      </c>
      <c r="G22" s="177">
        <v>3</v>
      </c>
      <c r="H22" s="182">
        <v>1.23342175066313</v>
      </c>
      <c r="I22" s="177">
        <v>476.10079575596819</v>
      </c>
      <c r="J22" s="177">
        <v>7</v>
      </c>
      <c r="K22" s="179">
        <v>130</v>
      </c>
      <c r="L22" s="177">
        <v>21</v>
      </c>
      <c r="M22" s="177"/>
      <c r="N22" s="177"/>
      <c r="O22" s="180">
        <f t="shared" si="0"/>
        <v>634.10079575596819</v>
      </c>
      <c r="Q22" s="18"/>
      <c r="R22" s="3">
        <v>1.3157407407407407</v>
      </c>
      <c r="S22" s="4">
        <v>1502.5759259259257</v>
      </c>
      <c r="T22" s="5">
        <f t="shared" si="1"/>
        <v>-8.2318990077610676E-2</v>
      </c>
      <c r="U22" s="5">
        <f t="shared" si="1"/>
        <v>-1026.4751301699575</v>
      </c>
    </row>
    <row r="23" spans="1:21" ht="15.5" x14ac:dyDescent="0.35">
      <c r="A23" s="176">
        <v>85321</v>
      </c>
      <c r="B23" s="17" t="s">
        <v>41</v>
      </c>
      <c r="C23" s="177">
        <v>915</v>
      </c>
      <c r="D23" s="177">
        <v>123</v>
      </c>
      <c r="E23" s="177">
        <v>23</v>
      </c>
      <c r="F23" s="177">
        <v>9</v>
      </c>
      <c r="G23" s="177">
        <v>3</v>
      </c>
      <c r="H23" s="182">
        <v>1.2147577092511013</v>
      </c>
      <c r="I23" s="177">
        <v>1111.5033039647576</v>
      </c>
      <c r="J23" s="177">
        <v>21</v>
      </c>
      <c r="K23" s="179">
        <v>77</v>
      </c>
      <c r="L23" s="177">
        <v>52</v>
      </c>
      <c r="M23" s="177"/>
      <c r="N23" s="177"/>
      <c r="O23" s="180">
        <f t="shared" si="0"/>
        <v>1261.5033039647576</v>
      </c>
      <c r="Q23" s="18"/>
      <c r="R23" s="3">
        <v>1.1996596710153149</v>
      </c>
      <c r="S23" s="4">
        <v>2141.392512762337</v>
      </c>
      <c r="T23" s="5">
        <f t="shared" si="1"/>
        <v>1.5098038235786371E-2</v>
      </c>
      <c r="U23" s="5">
        <f t="shared" si="1"/>
        <v>-1029.8892087975794</v>
      </c>
    </row>
    <row r="24" spans="1:21" ht="15.5" x14ac:dyDescent="0.35">
      <c r="A24" s="176">
        <v>85322</v>
      </c>
      <c r="B24" s="17" t="s">
        <v>42</v>
      </c>
      <c r="C24" s="177">
        <v>43</v>
      </c>
      <c r="D24" s="177">
        <v>10</v>
      </c>
      <c r="E24" s="177">
        <v>1</v>
      </c>
      <c r="F24" s="177">
        <v>0</v>
      </c>
      <c r="G24" s="177">
        <v>1</v>
      </c>
      <c r="H24" s="181">
        <v>1.2393398051085858</v>
      </c>
      <c r="I24" s="177">
        <v>53.29161161966919</v>
      </c>
      <c r="J24" s="177">
        <v>0</v>
      </c>
      <c r="K24" s="179" t="s">
        <v>23</v>
      </c>
      <c r="L24" s="177" t="s">
        <v>23</v>
      </c>
      <c r="M24" s="177"/>
      <c r="N24" s="177"/>
      <c r="O24" s="180">
        <f t="shared" si="0"/>
        <v>53.29161161966919</v>
      </c>
      <c r="Q24" s="18"/>
      <c r="R24" s="3">
        <v>1.2810081961347051</v>
      </c>
      <c r="S24" s="4">
        <v>57.645368826061727</v>
      </c>
      <c r="T24" s="5">
        <f t="shared" si="1"/>
        <v>-4.16683910261193E-2</v>
      </c>
      <c r="U24" s="5">
        <f t="shared" si="1"/>
        <v>-4.3537572063925367</v>
      </c>
    </row>
    <row r="25" spans="1:21" ht="15.5" x14ac:dyDescent="0.35">
      <c r="A25" s="176">
        <v>85323</v>
      </c>
      <c r="B25" s="17" t="s">
        <v>43</v>
      </c>
      <c r="C25" s="177">
        <v>16</v>
      </c>
      <c r="D25" s="177">
        <v>6</v>
      </c>
      <c r="E25" s="177">
        <v>12</v>
      </c>
      <c r="F25" s="177">
        <v>0</v>
      </c>
      <c r="G25" s="177">
        <v>0</v>
      </c>
      <c r="H25" s="181">
        <v>1.2393398051085858</v>
      </c>
      <c r="I25" s="177">
        <v>19.829436881737372</v>
      </c>
      <c r="J25" s="177">
        <v>10</v>
      </c>
      <c r="K25" s="179" t="s">
        <v>23</v>
      </c>
      <c r="L25" s="177">
        <v>28</v>
      </c>
      <c r="M25" s="177"/>
      <c r="N25" s="177"/>
      <c r="O25" s="180">
        <f t="shared" si="0"/>
        <v>57.829436881737372</v>
      </c>
      <c r="Q25" s="18"/>
      <c r="R25" s="3">
        <v>1.2810081961347051</v>
      </c>
      <c r="S25" s="4">
        <v>24.339155726559397</v>
      </c>
      <c r="T25" s="5">
        <f t="shared" si="1"/>
        <v>-4.16683910261193E-2</v>
      </c>
      <c r="U25" s="5">
        <f t="shared" si="1"/>
        <v>-4.5097188448220251</v>
      </c>
    </row>
    <row r="26" spans="1:21" ht="15.5" x14ac:dyDescent="0.35">
      <c r="A26" s="176">
        <v>85324</v>
      </c>
      <c r="B26" s="17" t="s">
        <v>44</v>
      </c>
      <c r="C26" s="177">
        <v>955</v>
      </c>
      <c r="D26" s="177">
        <v>158</v>
      </c>
      <c r="E26" s="177">
        <v>21</v>
      </c>
      <c r="F26" s="177">
        <v>10</v>
      </c>
      <c r="G26" s="177">
        <v>7</v>
      </c>
      <c r="H26" s="178">
        <v>1.2513199577613516</v>
      </c>
      <c r="I26" s="177">
        <v>1195.0105596620908</v>
      </c>
      <c r="J26" s="177">
        <v>55</v>
      </c>
      <c r="K26" s="179">
        <v>53</v>
      </c>
      <c r="L26" s="177">
        <v>186</v>
      </c>
      <c r="M26" s="177"/>
      <c r="N26" s="177"/>
      <c r="O26" s="180">
        <f t="shared" si="0"/>
        <v>1489.0105596620908</v>
      </c>
      <c r="Q26" s="18"/>
      <c r="R26" s="3">
        <v>1.2455482661668229</v>
      </c>
      <c r="S26" s="4">
        <v>1365.1208997188378</v>
      </c>
      <c r="T26" s="5">
        <f t="shared" si="1"/>
        <v>5.7716915945287273E-3</v>
      </c>
      <c r="U26" s="5">
        <f t="shared" si="1"/>
        <v>-170.11034005674696</v>
      </c>
    </row>
    <row r="27" spans="1:21" ht="15.5" x14ac:dyDescent="0.35">
      <c r="A27" s="176">
        <v>85327</v>
      </c>
      <c r="B27" s="17" t="s">
        <v>45</v>
      </c>
      <c r="C27" s="177">
        <v>545</v>
      </c>
      <c r="D27" s="177">
        <v>111</v>
      </c>
      <c r="E27" s="177">
        <v>28</v>
      </c>
      <c r="F27" s="177">
        <v>82</v>
      </c>
      <c r="G27" s="177">
        <v>5</v>
      </c>
      <c r="H27" s="178">
        <v>1.298342541436464</v>
      </c>
      <c r="I27" s="177">
        <v>707.59668508287291</v>
      </c>
      <c r="J27" s="177">
        <v>30</v>
      </c>
      <c r="K27" s="179">
        <v>765</v>
      </c>
      <c r="L27" s="177">
        <v>151</v>
      </c>
      <c r="M27" s="177"/>
      <c r="N27" s="177"/>
      <c r="O27" s="180">
        <f t="shared" si="0"/>
        <v>1653.5966850828729</v>
      </c>
      <c r="Q27" s="18"/>
      <c r="R27" s="3">
        <v>1.2941176470588236</v>
      </c>
      <c r="S27" s="4">
        <v>1063.7647058823529</v>
      </c>
      <c r="T27" s="5">
        <f t="shared" si="1"/>
        <v>4.224894377640398E-3</v>
      </c>
      <c r="U27" s="5">
        <f t="shared" si="1"/>
        <v>-356.16802079948002</v>
      </c>
    </row>
    <row r="28" spans="1:21" ht="15.5" x14ac:dyDescent="0.35">
      <c r="A28" s="176">
        <v>85328</v>
      </c>
      <c r="B28" s="17" t="s">
        <v>46</v>
      </c>
      <c r="C28" s="177">
        <v>333</v>
      </c>
      <c r="D28" s="177">
        <v>38</v>
      </c>
      <c r="E28" s="177">
        <v>28</v>
      </c>
      <c r="F28" s="177">
        <v>20</v>
      </c>
      <c r="G28" s="177">
        <v>3</v>
      </c>
      <c r="H28" s="178">
        <v>1.2282282282282282</v>
      </c>
      <c r="I28" s="177">
        <v>409</v>
      </c>
      <c r="J28" s="177">
        <v>25</v>
      </c>
      <c r="K28" s="179">
        <v>212</v>
      </c>
      <c r="L28" s="177">
        <v>110</v>
      </c>
      <c r="M28" s="177"/>
      <c r="N28" s="177"/>
      <c r="O28" s="180">
        <f t="shared" si="0"/>
        <v>756</v>
      </c>
      <c r="Q28" s="18"/>
      <c r="R28" s="3">
        <v>1.317769130998703</v>
      </c>
      <c r="S28" s="4">
        <v>1038.402075226978</v>
      </c>
      <c r="T28" s="5">
        <f t="shared" si="1"/>
        <v>-8.9540902770474773E-2</v>
      </c>
      <c r="U28" s="5">
        <f t="shared" si="1"/>
        <v>-629.40207522697801</v>
      </c>
    </row>
    <row r="29" spans="1:21" ht="15.5" x14ac:dyDescent="0.35">
      <c r="A29" s="176">
        <v>85329</v>
      </c>
      <c r="B29" s="17" t="s">
        <v>47</v>
      </c>
      <c r="C29" s="177" t="s">
        <v>23</v>
      </c>
      <c r="D29" s="177" t="s">
        <v>23</v>
      </c>
      <c r="E29" s="177" t="s">
        <v>23</v>
      </c>
      <c r="F29" s="177" t="s">
        <v>23</v>
      </c>
      <c r="G29" s="177" t="s">
        <v>23</v>
      </c>
      <c r="H29" s="178" t="s">
        <v>23</v>
      </c>
      <c r="I29" s="177" t="s">
        <v>23</v>
      </c>
      <c r="J29" s="177">
        <v>0</v>
      </c>
      <c r="K29" s="179" t="s">
        <v>23</v>
      </c>
      <c r="L29" s="177" t="s">
        <v>23</v>
      </c>
      <c r="M29" s="177">
        <v>165</v>
      </c>
      <c r="N29" s="177"/>
      <c r="O29" s="180">
        <f t="shared" si="0"/>
        <v>165</v>
      </c>
      <c r="Q29" s="18"/>
      <c r="R29" s="3" t="s">
        <v>23</v>
      </c>
      <c r="S29" s="4" t="s">
        <v>23</v>
      </c>
      <c r="T29" s="5" t="e">
        <f t="shared" si="1"/>
        <v>#VALUE!</v>
      </c>
      <c r="U29" s="5" t="e">
        <f t="shared" si="1"/>
        <v>#VALUE!</v>
      </c>
    </row>
    <row r="30" spans="1:21" ht="15.5" x14ac:dyDescent="0.35">
      <c r="A30" s="176">
        <v>85330</v>
      </c>
      <c r="B30" s="17" t="s">
        <v>48</v>
      </c>
      <c r="C30" s="177" t="s">
        <v>23</v>
      </c>
      <c r="D30" s="177" t="s">
        <v>23</v>
      </c>
      <c r="E30" s="177" t="s">
        <v>23</v>
      </c>
      <c r="F30" s="177" t="s">
        <v>23</v>
      </c>
      <c r="G30" s="177" t="s">
        <v>23</v>
      </c>
      <c r="H30" s="178" t="s">
        <v>23</v>
      </c>
      <c r="I30" s="177" t="s">
        <v>23</v>
      </c>
      <c r="J30" s="177">
        <v>0</v>
      </c>
      <c r="K30" s="179" t="s">
        <v>23</v>
      </c>
      <c r="L30" s="177" t="s">
        <v>23</v>
      </c>
      <c r="M30" s="177">
        <v>145</v>
      </c>
      <c r="N30" s="177"/>
      <c r="O30" s="180">
        <f t="shared" si="0"/>
        <v>145</v>
      </c>
      <c r="Q30" s="18"/>
      <c r="R30" s="3" t="s">
        <v>23</v>
      </c>
      <c r="S30" s="4" t="s">
        <v>23</v>
      </c>
      <c r="T30" s="5" t="e">
        <f t="shared" si="1"/>
        <v>#VALUE!</v>
      </c>
      <c r="U30" s="5" t="e">
        <f t="shared" si="1"/>
        <v>#VALUE!</v>
      </c>
    </row>
    <row r="31" spans="1:21" ht="15.5" x14ac:dyDescent="0.35">
      <c r="A31" s="176">
        <v>85331</v>
      </c>
      <c r="B31" s="17" t="s">
        <v>49</v>
      </c>
      <c r="C31" s="177" t="s">
        <v>23</v>
      </c>
      <c r="D31" s="177" t="s">
        <v>23</v>
      </c>
      <c r="E31" s="177" t="s">
        <v>23</v>
      </c>
      <c r="F31" s="177" t="s">
        <v>23</v>
      </c>
      <c r="G31" s="177" t="s">
        <v>23</v>
      </c>
      <c r="H31" s="178" t="s">
        <v>23</v>
      </c>
      <c r="I31" s="177" t="s">
        <v>23</v>
      </c>
      <c r="J31" s="177">
        <v>0</v>
      </c>
      <c r="K31" s="179" t="s">
        <v>23</v>
      </c>
      <c r="L31" s="177" t="s">
        <v>23</v>
      </c>
      <c r="M31" s="177">
        <v>601</v>
      </c>
      <c r="N31" s="177"/>
      <c r="O31" s="180">
        <f t="shared" si="0"/>
        <v>601</v>
      </c>
      <c r="Q31" s="18"/>
      <c r="R31" s="3" t="s">
        <v>23</v>
      </c>
      <c r="S31" s="4" t="s">
        <v>23</v>
      </c>
      <c r="T31" s="5" t="e">
        <f t="shared" si="1"/>
        <v>#VALUE!</v>
      </c>
      <c r="U31" s="5" t="e">
        <f t="shared" si="1"/>
        <v>#VALUE!</v>
      </c>
    </row>
    <row r="32" spans="1:21" ht="15.5" x14ac:dyDescent="0.35">
      <c r="A32" s="176">
        <v>85332</v>
      </c>
      <c r="B32" s="17" t="s">
        <v>50</v>
      </c>
      <c r="C32" s="177" t="s">
        <v>23</v>
      </c>
      <c r="D32" s="177" t="s">
        <v>23</v>
      </c>
      <c r="E32" s="177" t="s">
        <v>23</v>
      </c>
      <c r="F32" s="177" t="s">
        <v>23</v>
      </c>
      <c r="G32" s="177" t="s">
        <v>23</v>
      </c>
      <c r="H32" s="178" t="s">
        <v>23</v>
      </c>
      <c r="I32" s="177" t="s">
        <v>23</v>
      </c>
      <c r="J32" s="177">
        <v>0</v>
      </c>
      <c r="K32" s="179" t="s">
        <v>23</v>
      </c>
      <c r="L32" s="177" t="s">
        <v>23</v>
      </c>
      <c r="M32" s="177">
        <v>1682</v>
      </c>
      <c r="N32" s="177"/>
      <c r="O32" s="180">
        <f t="shared" si="0"/>
        <v>1682</v>
      </c>
      <c r="Q32" s="18"/>
      <c r="R32" s="3" t="s">
        <v>23</v>
      </c>
      <c r="S32" s="4" t="s">
        <v>23</v>
      </c>
      <c r="T32" s="5" t="e">
        <f t="shared" si="1"/>
        <v>#VALUE!</v>
      </c>
      <c r="U32" s="5" t="e">
        <f t="shared" si="1"/>
        <v>#VALUE!</v>
      </c>
    </row>
    <row r="33" spans="1:21" ht="15.5" x14ac:dyDescent="0.35">
      <c r="A33" s="176">
        <v>85333</v>
      </c>
      <c r="B33" s="17" t="s">
        <v>51</v>
      </c>
      <c r="C33" s="177" t="s">
        <v>23</v>
      </c>
      <c r="D33" s="177" t="s">
        <v>23</v>
      </c>
      <c r="E33" s="177" t="s">
        <v>23</v>
      </c>
      <c r="F33" s="177" t="s">
        <v>23</v>
      </c>
      <c r="G33" s="177" t="s">
        <v>23</v>
      </c>
      <c r="H33" s="178" t="s">
        <v>23</v>
      </c>
      <c r="I33" s="177" t="s">
        <v>23</v>
      </c>
      <c r="J33" s="177">
        <v>0</v>
      </c>
      <c r="K33" s="179" t="s">
        <v>23</v>
      </c>
      <c r="L33" s="177" t="s">
        <v>23</v>
      </c>
      <c r="M33" s="177">
        <v>746</v>
      </c>
      <c r="N33" s="177"/>
      <c r="O33" s="180">
        <f t="shared" si="0"/>
        <v>746</v>
      </c>
      <c r="Q33" s="18"/>
      <c r="R33" s="3" t="s">
        <v>23</v>
      </c>
      <c r="S33" s="4" t="s">
        <v>23</v>
      </c>
      <c r="T33" s="5" t="e">
        <f t="shared" si="1"/>
        <v>#VALUE!</v>
      </c>
      <c r="U33" s="5" t="e">
        <f t="shared" si="1"/>
        <v>#VALUE!</v>
      </c>
    </row>
    <row r="34" spans="1:21" ht="15.5" x14ac:dyDescent="0.35">
      <c r="A34" s="176">
        <v>85335</v>
      </c>
      <c r="B34" s="17" t="s">
        <v>52</v>
      </c>
      <c r="C34" s="177" t="s">
        <v>23</v>
      </c>
      <c r="D34" s="177" t="s">
        <v>23</v>
      </c>
      <c r="E34" s="177" t="s">
        <v>23</v>
      </c>
      <c r="F34" s="177" t="s">
        <v>23</v>
      </c>
      <c r="G34" s="177" t="s">
        <v>23</v>
      </c>
      <c r="H34" s="178" t="s">
        <v>23</v>
      </c>
      <c r="I34" s="177" t="s">
        <v>23</v>
      </c>
      <c r="J34" s="177">
        <v>4</v>
      </c>
      <c r="K34" s="179" t="s">
        <v>23</v>
      </c>
      <c r="L34" s="177">
        <v>76</v>
      </c>
      <c r="M34" s="177"/>
      <c r="N34" s="177"/>
      <c r="O34" s="180">
        <f t="shared" si="0"/>
        <v>80</v>
      </c>
      <c r="Q34" s="18"/>
      <c r="R34" s="3" t="s">
        <v>23</v>
      </c>
      <c r="S34" s="4" t="s">
        <v>23</v>
      </c>
      <c r="T34" s="5" t="e">
        <f t="shared" si="1"/>
        <v>#VALUE!</v>
      </c>
      <c r="U34" s="5" t="e">
        <f t="shared" si="1"/>
        <v>#VALUE!</v>
      </c>
    </row>
    <row r="35" spans="1:21" ht="15.5" x14ac:dyDescent="0.35">
      <c r="A35" s="176">
        <v>85336</v>
      </c>
      <c r="B35" s="17" t="s">
        <v>53</v>
      </c>
      <c r="C35" s="177" t="s">
        <v>23</v>
      </c>
      <c r="D35" s="177" t="s">
        <v>23</v>
      </c>
      <c r="E35" s="177" t="s">
        <v>23</v>
      </c>
      <c r="F35" s="177" t="s">
        <v>23</v>
      </c>
      <c r="G35" s="177" t="s">
        <v>23</v>
      </c>
      <c r="H35" s="178" t="s">
        <v>23</v>
      </c>
      <c r="I35" s="177" t="s">
        <v>23</v>
      </c>
      <c r="J35" s="177">
        <v>10</v>
      </c>
      <c r="K35" s="179" t="s">
        <v>23</v>
      </c>
      <c r="L35" s="177">
        <v>137</v>
      </c>
      <c r="M35" s="177"/>
      <c r="N35" s="177"/>
      <c r="O35" s="180">
        <f t="shared" si="0"/>
        <v>147</v>
      </c>
      <c r="Q35" s="18"/>
      <c r="R35" s="3" t="s">
        <v>23</v>
      </c>
      <c r="S35" s="4" t="s">
        <v>23</v>
      </c>
      <c r="T35" s="5" t="e">
        <f t="shared" si="1"/>
        <v>#VALUE!</v>
      </c>
      <c r="U35" s="5" t="e">
        <f t="shared" si="1"/>
        <v>#VALUE!</v>
      </c>
    </row>
    <row r="36" spans="1:21" ht="15.5" x14ac:dyDescent="0.35">
      <c r="A36" s="176">
        <v>85337</v>
      </c>
      <c r="B36" s="17" t="s">
        <v>54</v>
      </c>
      <c r="C36" s="177" t="s">
        <v>23</v>
      </c>
      <c r="D36" s="177" t="s">
        <v>23</v>
      </c>
      <c r="E36" s="177" t="s">
        <v>23</v>
      </c>
      <c r="F36" s="177" t="s">
        <v>23</v>
      </c>
      <c r="G36" s="177" t="s">
        <v>23</v>
      </c>
      <c r="H36" s="178" t="s">
        <v>23</v>
      </c>
      <c r="I36" s="177" t="s">
        <v>23</v>
      </c>
      <c r="J36" s="177">
        <v>2</v>
      </c>
      <c r="K36" s="179" t="s">
        <v>23</v>
      </c>
      <c r="L36" s="177">
        <v>8</v>
      </c>
      <c r="M36" s="177"/>
      <c r="N36" s="177"/>
      <c r="O36" s="180">
        <f t="shared" si="0"/>
        <v>10</v>
      </c>
      <c r="Q36" s="18"/>
      <c r="R36" s="3" t="s">
        <v>23</v>
      </c>
      <c r="S36" s="4"/>
      <c r="T36" s="5" t="e">
        <f t="shared" si="1"/>
        <v>#VALUE!</v>
      </c>
      <c r="U36" s="5" t="e">
        <f t="shared" si="1"/>
        <v>#VALUE!</v>
      </c>
    </row>
    <row r="37" spans="1:21" ht="15.5" x14ac:dyDescent="0.35">
      <c r="A37" s="176">
        <v>85339</v>
      </c>
      <c r="B37" s="17" t="s">
        <v>55</v>
      </c>
      <c r="C37" s="177" t="s">
        <v>23</v>
      </c>
      <c r="D37" s="177" t="s">
        <v>23</v>
      </c>
      <c r="E37" s="177" t="s">
        <v>23</v>
      </c>
      <c r="F37" s="177" t="s">
        <v>23</v>
      </c>
      <c r="G37" s="177" t="s">
        <v>23</v>
      </c>
      <c r="H37" s="178" t="s">
        <v>23</v>
      </c>
      <c r="I37" s="177" t="s">
        <v>23</v>
      </c>
      <c r="J37" s="177">
        <v>10</v>
      </c>
      <c r="K37" s="179" t="s">
        <v>23</v>
      </c>
      <c r="L37" s="177">
        <v>30</v>
      </c>
      <c r="M37" s="177"/>
      <c r="N37" s="177"/>
      <c r="O37" s="180">
        <f t="shared" si="0"/>
        <v>40</v>
      </c>
      <c r="Q37" s="18"/>
      <c r="R37" s="3" t="s">
        <v>23</v>
      </c>
      <c r="S37" s="4" t="s">
        <v>23</v>
      </c>
      <c r="T37" s="5" t="e">
        <f t="shared" si="1"/>
        <v>#VALUE!</v>
      </c>
      <c r="U37" s="5" t="e">
        <f t="shared" si="1"/>
        <v>#VALUE!</v>
      </c>
    </row>
    <row r="38" spans="1:21" ht="15.5" x14ac:dyDescent="0.35">
      <c r="A38" s="176">
        <v>85340</v>
      </c>
      <c r="B38" s="17" t="s">
        <v>56</v>
      </c>
      <c r="C38" s="177">
        <v>8</v>
      </c>
      <c r="D38" s="177">
        <v>2</v>
      </c>
      <c r="E38" s="177">
        <v>0</v>
      </c>
      <c r="F38" s="177">
        <v>0</v>
      </c>
      <c r="G38" s="177">
        <v>0</v>
      </c>
      <c r="H38" s="181">
        <v>1.2393398051085858</v>
      </c>
      <c r="I38" s="177">
        <v>9.9147184408686861</v>
      </c>
      <c r="J38" s="177">
        <v>1</v>
      </c>
      <c r="K38" s="179" t="s">
        <v>23</v>
      </c>
      <c r="L38" s="177">
        <v>14</v>
      </c>
      <c r="M38" s="177"/>
      <c r="N38" s="177"/>
      <c r="O38" s="180">
        <f t="shared" si="0"/>
        <v>24.914718440868686</v>
      </c>
      <c r="Q38" s="18"/>
      <c r="R38" s="3">
        <v>1.2810081961347051</v>
      </c>
      <c r="S38" s="4">
        <v>15.372098353616462</v>
      </c>
      <c r="T38" s="5">
        <f t="shared" si="1"/>
        <v>-4.16683910261193E-2</v>
      </c>
      <c r="U38" s="5">
        <f t="shared" si="1"/>
        <v>-5.4573799127477756</v>
      </c>
    </row>
    <row r="39" spans="1:21" ht="15.5" x14ac:dyDescent="0.35">
      <c r="A39" s="176">
        <v>85341</v>
      </c>
      <c r="B39" s="17" t="s">
        <v>57</v>
      </c>
      <c r="C39" s="177" t="s">
        <v>23</v>
      </c>
      <c r="D39" s="177" t="s">
        <v>23</v>
      </c>
      <c r="E39" s="177" t="s">
        <v>23</v>
      </c>
      <c r="F39" s="177" t="s">
        <v>23</v>
      </c>
      <c r="G39" s="177" t="s">
        <v>23</v>
      </c>
      <c r="H39" s="178" t="s">
        <v>23</v>
      </c>
      <c r="I39" s="177" t="s">
        <v>23</v>
      </c>
      <c r="J39" s="177">
        <v>0</v>
      </c>
      <c r="K39" s="179" t="s">
        <v>23</v>
      </c>
      <c r="L39" s="177">
        <v>1</v>
      </c>
      <c r="M39" s="177"/>
      <c r="N39" s="177"/>
      <c r="O39" s="180">
        <f t="shared" si="0"/>
        <v>1</v>
      </c>
      <c r="Q39" s="18"/>
      <c r="R39" s="3" t="s">
        <v>23</v>
      </c>
      <c r="S39" s="4" t="s">
        <v>23</v>
      </c>
      <c r="T39" s="5" t="e">
        <f t="shared" si="1"/>
        <v>#VALUE!</v>
      </c>
      <c r="U39" s="5" t="e">
        <f t="shared" si="1"/>
        <v>#VALUE!</v>
      </c>
    </row>
    <row r="40" spans="1:21" ht="15.5" x14ac:dyDescent="0.35">
      <c r="A40" s="176">
        <v>85342</v>
      </c>
      <c r="B40" s="17" t="s">
        <v>58</v>
      </c>
      <c r="C40" s="177" t="s">
        <v>23</v>
      </c>
      <c r="D40" s="177" t="s">
        <v>23</v>
      </c>
      <c r="E40" s="177" t="s">
        <v>23</v>
      </c>
      <c r="F40" s="177" t="s">
        <v>23</v>
      </c>
      <c r="G40" s="177" t="s">
        <v>23</v>
      </c>
      <c r="H40" s="178" t="s">
        <v>23</v>
      </c>
      <c r="I40" s="177" t="s">
        <v>23</v>
      </c>
      <c r="J40" s="177">
        <v>6</v>
      </c>
      <c r="K40" s="179" t="s">
        <v>23</v>
      </c>
      <c r="L40" s="177">
        <v>76</v>
      </c>
      <c r="M40" s="177"/>
      <c r="N40" s="177"/>
      <c r="O40" s="180">
        <f t="shared" si="0"/>
        <v>82</v>
      </c>
      <c r="Q40" s="18"/>
      <c r="R40" s="3" t="s">
        <v>23</v>
      </c>
      <c r="S40" s="4" t="s">
        <v>23</v>
      </c>
      <c r="T40" s="5" t="e">
        <f t="shared" si="1"/>
        <v>#VALUE!</v>
      </c>
      <c r="U40" s="5" t="e">
        <f t="shared" si="1"/>
        <v>#VALUE!</v>
      </c>
    </row>
    <row r="41" spans="1:21" ht="15.5" x14ac:dyDescent="0.35">
      <c r="A41" s="176">
        <v>85344</v>
      </c>
      <c r="B41" s="17" t="s">
        <v>59</v>
      </c>
      <c r="C41" s="177">
        <v>179</v>
      </c>
      <c r="D41" s="177">
        <v>1</v>
      </c>
      <c r="E41" s="177">
        <v>0</v>
      </c>
      <c r="F41" s="177">
        <v>0</v>
      </c>
      <c r="G41" s="177">
        <v>0</v>
      </c>
      <c r="H41" s="178">
        <v>1.0279329608938548</v>
      </c>
      <c r="I41" s="177">
        <v>184</v>
      </c>
      <c r="J41" s="177">
        <v>0</v>
      </c>
      <c r="K41" s="179" t="s">
        <v>23</v>
      </c>
      <c r="L41" s="177" t="s">
        <v>60</v>
      </c>
      <c r="M41" s="177"/>
      <c r="N41" s="177"/>
      <c r="O41" s="180">
        <f t="shared" si="0"/>
        <v>184</v>
      </c>
      <c r="Q41" s="18"/>
      <c r="R41" s="3">
        <v>1.0686274509803921</v>
      </c>
      <c r="S41" s="4">
        <v>218</v>
      </c>
      <c r="T41" s="5">
        <f t="shared" si="1"/>
        <v>-4.069449008653736E-2</v>
      </c>
      <c r="U41" s="5">
        <f t="shared" si="1"/>
        <v>-34</v>
      </c>
    </row>
    <row r="42" spans="1:21" ht="15.5" x14ac:dyDescent="0.35">
      <c r="A42" s="176">
        <v>85349</v>
      </c>
      <c r="B42" s="17" t="s">
        <v>61</v>
      </c>
      <c r="C42" s="177">
        <v>138</v>
      </c>
      <c r="D42" s="177">
        <v>21</v>
      </c>
      <c r="E42" s="177">
        <v>5</v>
      </c>
      <c r="F42" s="177">
        <v>0</v>
      </c>
      <c r="G42" s="177">
        <v>1</v>
      </c>
      <c r="H42" s="178">
        <v>1.1865671641791045</v>
      </c>
      <c r="I42" s="177">
        <v>163.74626865671641</v>
      </c>
      <c r="J42" s="177">
        <v>2</v>
      </c>
      <c r="K42" s="179" t="s">
        <v>23</v>
      </c>
      <c r="L42" s="177">
        <v>24</v>
      </c>
      <c r="M42" s="177"/>
      <c r="N42" s="177"/>
      <c r="O42" s="180">
        <f t="shared" si="0"/>
        <v>189.74626865671641</v>
      </c>
      <c r="Q42" s="18"/>
      <c r="R42" s="3">
        <v>1.3107344632768361</v>
      </c>
      <c r="S42" s="4">
        <v>927.99999999999989</v>
      </c>
      <c r="T42" s="5">
        <f t="shared" si="1"/>
        <v>-0.12416729909773161</v>
      </c>
      <c r="U42" s="5">
        <f t="shared" si="1"/>
        <v>-764.25373134328345</v>
      </c>
    </row>
    <row r="43" spans="1:21" ht="15.5" x14ac:dyDescent="0.35">
      <c r="A43" s="176">
        <v>85350</v>
      </c>
      <c r="B43" s="17" t="s">
        <v>62</v>
      </c>
      <c r="C43" s="177">
        <v>388</v>
      </c>
      <c r="D43" s="177">
        <v>98</v>
      </c>
      <c r="E43" s="177">
        <v>9</v>
      </c>
      <c r="F43" s="177">
        <v>2</v>
      </c>
      <c r="G43" s="177">
        <v>2</v>
      </c>
      <c r="H43" s="181">
        <v>1.2393398051085858</v>
      </c>
      <c r="I43" s="177">
        <v>480.86384438213128</v>
      </c>
      <c r="J43" s="177">
        <v>18</v>
      </c>
      <c r="K43" s="179">
        <v>10</v>
      </c>
      <c r="L43" s="177">
        <v>194</v>
      </c>
      <c r="M43" s="177"/>
      <c r="N43" s="177"/>
      <c r="O43" s="180">
        <f t="shared" si="0"/>
        <v>702.86384438213122</v>
      </c>
      <c r="Q43" s="18"/>
      <c r="R43" s="3">
        <v>1.2810081961347051</v>
      </c>
      <c r="S43" s="4">
        <v>333.06213099502332</v>
      </c>
      <c r="T43" s="5">
        <f t="shared" si="1"/>
        <v>-4.16683910261193E-2</v>
      </c>
      <c r="U43" s="5">
        <f t="shared" si="1"/>
        <v>147.80171338710795</v>
      </c>
    </row>
    <row r="44" spans="1:21" ht="15.5" x14ac:dyDescent="0.35">
      <c r="A44" s="176">
        <v>85351</v>
      </c>
      <c r="B44" s="17" t="s">
        <v>63</v>
      </c>
      <c r="C44" s="177">
        <v>866</v>
      </c>
      <c r="D44" s="177">
        <v>138</v>
      </c>
      <c r="E44" s="177">
        <v>41</v>
      </c>
      <c r="F44" s="177">
        <v>0</v>
      </c>
      <c r="G44" s="177">
        <v>9</v>
      </c>
      <c r="H44" s="178">
        <v>1.289655172413793</v>
      </c>
      <c r="I44" s="177">
        <v>1116.8413793103448</v>
      </c>
      <c r="J44" s="177">
        <v>34</v>
      </c>
      <c r="K44" s="179" t="s">
        <v>23</v>
      </c>
      <c r="L44" s="177">
        <v>160</v>
      </c>
      <c r="M44" s="177"/>
      <c r="N44" s="177"/>
      <c r="O44" s="180">
        <f t="shared" si="0"/>
        <v>1310.8413793103448</v>
      </c>
      <c r="Q44" s="18"/>
      <c r="R44" s="3">
        <v>1.244122965641953</v>
      </c>
      <c r="S44" s="4">
        <v>1392.1735985533455</v>
      </c>
      <c r="T44" s="5">
        <f t="shared" si="1"/>
        <v>4.553220677184E-2</v>
      </c>
      <c r="U44" s="5">
        <f t="shared" si="1"/>
        <v>-275.33221924300074</v>
      </c>
    </row>
    <row r="45" spans="1:21" ht="15.5" x14ac:dyDescent="0.35">
      <c r="A45" s="176">
        <v>85353</v>
      </c>
      <c r="B45" s="17" t="s">
        <v>64</v>
      </c>
      <c r="C45" s="177" t="s">
        <v>23</v>
      </c>
      <c r="D45" s="177" t="s">
        <v>23</v>
      </c>
      <c r="E45" s="177" t="s">
        <v>23</v>
      </c>
      <c r="F45" s="177" t="s">
        <v>23</v>
      </c>
      <c r="G45" s="177" t="s">
        <v>23</v>
      </c>
      <c r="H45" s="178" t="s">
        <v>23</v>
      </c>
      <c r="I45" s="177" t="s">
        <v>23</v>
      </c>
      <c r="J45" s="177">
        <v>3</v>
      </c>
      <c r="K45" s="179" t="s">
        <v>23</v>
      </c>
      <c r="L45" s="177">
        <v>68</v>
      </c>
      <c r="M45" s="177"/>
      <c r="N45" s="177"/>
      <c r="O45" s="180">
        <f t="shared" si="0"/>
        <v>71</v>
      </c>
      <c r="Q45" s="18"/>
      <c r="R45" s="3" t="s">
        <v>23</v>
      </c>
      <c r="S45" s="4" t="s">
        <v>23</v>
      </c>
      <c r="T45" s="5" t="e">
        <f t="shared" si="1"/>
        <v>#VALUE!</v>
      </c>
      <c r="U45" s="5" t="e">
        <f t="shared" si="1"/>
        <v>#VALUE!</v>
      </c>
    </row>
    <row r="46" spans="1:21" ht="15.5" x14ac:dyDescent="0.35">
      <c r="A46" s="176">
        <v>85357</v>
      </c>
      <c r="B46" s="17" t="s">
        <v>65</v>
      </c>
      <c r="C46" s="177" t="s">
        <v>23</v>
      </c>
      <c r="D46" s="177" t="s">
        <v>23</v>
      </c>
      <c r="E46" s="177" t="s">
        <v>23</v>
      </c>
      <c r="F46" s="177" t="s">
        <v>23</v>
      </c>
      <c r="G46" s="177" t="s">
        <v>23</v>
      </c>
      <c r="H46" s="178" t="s">
        <v>23</v>
      </c>
      <c r="I46" s="177" t="s">
        <v>23</v>
      </c>
      <c r="J46" s="177">
        <v>4</v>
      </c>
      <c r="K46" s="179" t="s">
        <v>23</v>
      </c>
      <c r="L46" s="177">
        <v>85</v>
      </c>
      <c r="M46" s="177"/>
      <c r="N46" s="177"/>
      <c r="O46" s="180">
        <f t="shared" si="0"/>
        <v>89</v>
      </c>
      <c r="Q46" s="18"/>
      <c r="R46" s="3" t="s">
        <v>23</v>
      </c>
      <c r="S46" s="4" t="s">
        <v>23</v>
      </c>
      <c r="T46" s="5" t="e">
        <f t="shared" si="1"/>
        <v>#VALUE!</v>
      </c>
      <c r="U46" s="5" t="e">
        <f t="shared" si="1"/>
        <v>#VALUE!</v>
      </c>
    </row>
    <row r="47" spans="1:21" ht="15" customHeight="1" x14ac:dyDescent="0.35">
      <c r="A47" s="176">
        <v>85358</v>
      </c>
      <c r="B47" s="17" t="s">
        <v>66</v>
      </c>
      <c r="C47" s="177">
        <v>8</v>
      </c>
      <c r="D47" s="177">
        <v>9</v>
      </c>
      <c r="E47" s="177">
        <v>0</v>
      </c>
      <c r="F47" s="177">
        <v>0</v>
      </c>
      <c r="G47" s="177">
        <v>0</v>
      </c>
      <c r="H47" s="181">
        <v>1.2393398051085858</v>
      </c>
      <c r="I47" s="177">
        <v>9.9147184408686861</v>
      </c>
      <c r="J47" s="177">
        <v>1</v>
      </c>
      <c r="K47" s="179" t="s">
        <v>23</v>
      </c>
      <c r="L47" s="177">
        <v>9</v>
      </c>
      <c r="M47" s="177"/>
      <c r="N47" s="177"/>
      <c r="O47" s="180">
        <f t="shared" si="0"/>
        <v>19.914718440868686</v>
      </c>
      <c r="Q47" s="18"/>
      <c r="R47" s="6"/>
      <c r="S47" s="6"/>
      <c r="T47" s="5">
        <f t="shared" si="1"/>
        <v>1.2393398051085858</v>
      </c>
      <c r="U47" s="5">
        <f t="shared" si="1"/>
        <v>9.9147184408686861</v>
      </c>
    </row>
    <row r="48" spans="1:21" ht="15.5" x14ac:dyDescent="0.35">
      <c r="A48" s="176">
        <v>85359</v>
      </c>
      <c r="B48" s="17" t="s">
        <v>67</v>
      </c>
      <c r="C48" s="177" t="s">
        <v>23</v>
      </c>
      <c r="D48" s="177" t="s">
        <v>23</v>
      </c>
      <c r="E48" s="177" t="s">
        <v>23</v>
      </c>
      <c r="F48" s="177" t="s">
        <v>23</v>
      </c>
      <c r="G48" s="177" t="s">
        <v>23</v>
      </c>
      <c r="H48" s="178" t="s">
        <v>23</v>
      </c>
      <c r="I48" s="177" t="s">
        <v>23</v>
      </c>
      <c r="J48" s="177">
        <v>0</v>
      </c>
      <c r="K48" s="179" t="s">
        <v>23</v>
      </c>
      <c r="L48" s="177">
        <v>39</v>
      </c>
      <c r="M48" s="177"/>
      <c r="N48" s="177"/>
      <c r="O48" s="180">
        <f t="shared" si="0"/>
        <v>39</v>
      </c>
      <c r="Q48" s="18"/>
      <c r="R48" s="3" t="s">
        <v>23</v>
      </c>
      <c r="S48" s="4" t="s">
        <v>23</v>
      </c>
      <c r="T48" s="5" t="e">
        <f t="shared" si="1"/>
        <v>#VALUE!</v>
      </c>
      <c r="U48" s="5" t="e">
        <f t="shared" si="1"/>
        <v>#VALUE!</v>
      </c>
    </row>
    <row r="49" spans="1:21" ht="15.5" x14ac:dyDescent="0.35">
      <c r="A49" s="176">
        <v>85360</v>
      </c>
      <c r="B49" s="17" t="s">
        <v>68</v>
      </c>
      <c r="C49" s="177" t="s">
        <v>23</v>
      </c>
      <c r="D49" s="177" t="s">
        <v>23</v>
      </c>
      <c r="E49" s="177" t="s">
        <v>23</v>
      </c>
      <c r="F49" s="177" t="s">
        <v>23</v>
      </c>
      <c r="G49" s="177" t="s">
        <v>23</v>
      </c>
      <c r="H49" s="178" t="s">
        <v>23</v>
      </c>
      <c r="I49" s="177" t="s">
        <v>23</v>
      </c>
      <c r="J49" s="177">
        <v>0</v>
      </c>
      <c r="K49" s="179">
        <v>0</v>
      </c>
      <c r="L49" s="177" t="s">
        <v>23</v>
      </c>
      <c r="M49" s="177"/>
      <c r="N49" s="177"/>
      <c r="O49" s="180">
        <f t="shared" si="0"/>
        <v>0</v>
      </c>
      <c r="P49" s="18"/>
      <c r="Q49" s="18"/>
      <c r="R49" s="3" t="s">
        <v>23</v>
      </c>
      <c r="S49" s="4" t="s">
        <v>23</v>
      </c>
      <c r="T49" s="5" t="e">
        <f t="shared" si="1"/>
        <v>#VALUE!</v>
      </c>
      <c r="U49" s="5" t="e">
        <f t="shared" si="1"/>
        <v>#VALUE!</v>
      </c>
    </row>
    <row r="50" spans="1:21" ht="15.75" customHeight="1" x14ac:dyDescent="0.35">
      <c r="A50" s="176">
        <v>85361</v>
      </c>
      <c r="B50" s="17" t="s">
        <v>69</v>
      </c>
      <c r="C50" s="297" t="s">
        <v>215</v>
      </c>
      <c r="D50" s="298"/>
      <c r="E50" s="298"/>
      <c r="F50" s="298"/>
      <c r="G50" s="298"/>
      <c r="H50" s="299"/>
      <c r="I50" s="300"/>
      <c r="J50" s="183" t="s">
        <v>60</v>
      </c>
      <c r="K50" s="183" t="s">
        <v>23</v>
      </c>
      <c r="L50" s="183" t="s">
        <v>60</v>
      </c>
      <c r="M50" s="183"/>
      <c r="N50" s="183"/>
      <c r="O50" s="180">
        <f t="shared" si="0"/>
        <v>0</v>
      </c>
      <c r="Q50" s="18"/>
      <c r="R50" s="6"/>
      <c r="S50" s="7"/>
      <c r="T50" s="5">
        <f t="shared" si="1"/>
        <v>0</v>
      </c>
      <c r="U50" s="5">
        <f t="shared" si="1"/>
        <v>0</v>
      </c>
    </row>
    <row r="51" spans="1:21" ht="15.5" x14ac:dyDescent="0.35">
      <c r="A51" s="176">
        <v>85363</v>
      </c>
      <c r="B51" s="17" t="s">
        <v>70</v>
      </c>
      <c r="C51" s="177">
        <v>74</v>
      </c>
      <c r="D51" s="177">
        <v>3</v>
      </c>
      <c r="E51" s="177">
        <v>0</v>
      </c>
      <c r="F51" s="177">
        <v>0</v>
      </c>
      <c r="G51" s="177">
        <v>0</v>
      </c>
      <c r="H51" s="181">
        <v>1.2393398051085858</v>
      </c>
      <c r="I51" s="177">
        <v>91.711145578035342</v>
      </c>
      <c r="J51" s="177">
        <v>3</v>
      </c>
      <c r="K51" s="179" t="s">
        <v>23</v>
      </c>
      <c r="L51" s="177">
        <v>146</v>
      </c>
      <c r="M51" s="177"/>
      <c r="N51" s="177"/>
      <c r="O51" s="180">
        <f t="shared" si="0"/>
        <v>240.71114557803534</v>
      </c>
      <c r="Q51" s="18"/>
      <c r="R51" s="3">
        <v>1.2810081961347051</v>
      </c>
      <c r="S51" s="4">
        <v>212.64736055836104</v>
      </c>
      <c r="T51" s="5">
        <f t="shared" si="1"/>
        <v>-4.16683910261193E-2</v>
      </c>
      <c r="U51" s="5">
        <f t="shared" si="1"/>
        <v>-120.9362149803257</v>
      </c>
    </row>
    <row r="52" spans="1:21" ht="15.5" x14ac:dyDescent="0.35">
      <c r="A52" s="176">
        <v>85364</v>
      </c>
      <c r="B52" s="17" t="s">
        <v>71</v>
      </c>
      <c r="C52" s="177">
        <v>55</v>
      </c>
      <c r="D52" s="177">
        <v>17</v>
      </c>
      <c r="E52" s="177">
        <v>4</v>
      </c>
      <c r="F52" s="177">
        <v>0</v>
      </c>
      <c r="G52" s="177">
        <v>0</v>
      </c>
      <c r="H52" s="181">
        <v>1.2393398051085858</v>
      </c>
      <c r="I52" s="177">
        <v>68.163689280972221</v>
      </c>
      <c r="J52" s="177">
        <v>2</v>
      </c>
      <c r="K52" s="179" t="s">
        <v>23</v>
      </c>
      <c r="L52" s="177">
        <v>6</v>
      </c>
      <c r="M52" s="177"/>
      <c r="N52" s="177"/>
      <c r="O52" s="180">
        <f t="shared" si="0"/>
        <v>76.163689280972221</v>
      </c>
      <c r="Q52" s="18"/>
      <c r="R52" s="3">
        <v>1.2810081961347051</v>
      </c>
      <c r="S52" s="4">
        <v>61.488393414465847</v>
      </c>
      <c r="T52" s="5">
        <f t="shared" si="1"/>
        <v>-4.16683910261193E-2</v>
      </c>
      <c r="U52" s="5">
        <f t="shared" si="1"/>
        <v>6.6752958665063744</v>
      </c>
    </row>
    <row r="53" spans="1:21" ht="15.5" x14ac:dyDescent="0.35">
      <c r="A53" s="176">
        <v>85365</v>
      </c>
      <c r="B53" s="17" t="s">
        <v>72</v>
      </c>
      <c r="C53" s="177" t="s">
        <v>23</v>
      </c>
      <c r="D53" s="177" t="s">
        <v>23</v>
      </c>
      <c r="E53" s="177" t="s">
        <v>23</v>
      </c>
      <c r="F53" s="177" t="s">
        <v>23</v>
      </c>
      <c r="G53" s="177" t="s">
        <v>23</v>
      </c>
      <c r="H53" s="178" t="s">
        <v>23</v>
      </c>
      <c r="I53" s="177" t="s">
        <v>23</v>
      </c>
      <c r="J53" s="177">
        <v>4</v>
      </c>
      <c r="K53" s="179" t="s">
        <v>23</v>
      </c>
      <c r="L53" s="177">
        <v>37</v>
      </c>
      <c r="M53" s="177"/>
      <c r="N53" s="177"/>
      <c r="O53" s="180">
        <f t="shared" si="0"/>
        <v>41</v>
      </c>
      <c r="Q53" s="18"/>
      <c r="R53" s="3" t="s">
        <v>23</v>
      </c>
      <c r="S53" s="4" t="s">
        <v>23</v>
      </c>
      <c r="T53" s="5" t="e">
        <f t="shared" si="1"/>
        <v>#VALUE!</v>
      </c>
      <c r="U53" s="5" t="e">
        <f t="shared" si="1"/>
        <v>#VALUE!</v>
      </c>
    </row>
    <row r="54" spans="1:21" ht="15.5" x14ac:dyDescent="0.35">
      <c r="A54" s="176">
        <v>85366</v>
      </c>
      <c r="B54" s="17" t="s">
        <v>73</v>
      </c>
      <c r="C54" s="177" t="s">
        <v>23</v>
      </c>
      <c r="D54" s="177" t="s">
        <v>23</v>
      </c>
      <c r="E54" s="177" t="s">
        <v>23</v>
      </c>
      <c r="F54" s="177" t="s">
        <v>23</v>
      </c>
      <c r="G54" s="177" t="s">
        <v>23</v>
      </c>
      <c r="H54" s="178" t="s">
        <v>23</v>
      </c>
      <c r="I54" s="177" t="s">
        <v>23</v>
      </c>
      <c r="J54" s="177">
        <v>0</v>
      </c>
      <c r="K54" s="179" t="s">
        <v>23</v>
      </c>
      <c r="L54" s="177">
        <v>6</v>
      </c>
      <c r="M54" s="177"/>
      <c r="N54" s="177"/>
      <c r="O54" s="180">
        <f t="shared" si="0"/>
        <v>6</v>
      </c>
      <c r="Q54" s="18"/>
      <c r="R54" s="3" t="s">
        <v>23</v>
      </c>
      <c r="S54" s="4" t="s">
        <v>23</v>
      </c>
      <c r="T54" s="5" t="e">
        <f t="shared" si="1"/>
        <v>#VALUE!</v>
      </c>
      <c r="U54" s="5" t="e">
        <f t="shared" si="1"/>
        <v>#VALUE!</v>
      </c>
    </row>
    <row r="55" spans="1:21" ht="15.5" x14ac:dyDescent="0.35">
      <c r="A55" s="176">
        <v>85368</v>
      </c>
      <c r="B55" s="17" t="s">
        <v>74</v>
      </c>
      <c r="C55" s="177" t="s">
        <v>23</v>
      </c>
      <c r="D55" s="177" t="s">
        <v>23</v>
      </c>
      <c r="E55" s="177" t="s">
        <v>23</v>
      </c>
      <c r="F55" s="177" t="s">
        <v>23</v>
      </c>
      <c r="G55" s="177" t="s">
        <v>23</v>
      </c>
      <c r="H55" s="178" t="s">
        <v>23</v>
      </c>
      <c r="I55" s="177" t="s">
        <v>23</v>
      </c>
      <c r="J55" s="177">
        <v>0</v>
      </c>
      <c r="K55" s="179" t="s">
        <v>23</v>
      </c>
      <c r="L55" s="177">
        <v>4</v>
      </c>
      <c r="M55" s="177"/>
      <c r="N55" s="177"/>
      <c r="O55" s="180">
        <f t="shared" si="0"/>
        <v>4</v>
      </c>
      <c r="Q55" s="18"/>
      <c r="R55" s="3" t="s">
        <v>23</v>
      </c>
      <c r="S55" s="4" t="s">
        <v>23</v>
      </c>
      <c r="T55" s="5" t="e">
        <f t="shared" si="1"/>
        <v>#VALUE!</v>
      </c>
      <c r="U55" s="5" t="e">
        <f t="shared" si="1"/>
        <v>#VALUE!</v>
      </c>
    </row>
    <row r="56" spans="1:21" ht="15.5" x14ac:dyDescent="0.35">
      <c r="A56" s="176">
        <v>85369</v>
      </c>
      <c r="B56" s="17" t="s">
        <v>75</v>
      </c>
      <c r="C56" s="177" t="s">
        <v>23</v>
      </c>
      <c r="D56" s="177" t="s">
        <v>23</v>
      </c>
      <c r="E56" s="177" t="s">
        <v>23</v>
      </c>
      <c r="F56" s="177" t="s">
        <v>23</v>
      </c>
      <c r="G56" s="177" t="s">
        <v>23</v>
      </c>
      <c r="H56" s="178" t="s">
        <v>23</v>
      </c>
      <c r="I56" s="177" t="s">
        <v>23</v>
      </c>
      <c r="J56" s="177">
        <v>0</v>
      </c>
      <c r="K56" s="179" t="s">
        <v>23</v>
      </c>
      <c r="L56" s="177">
        <v>27</v>
      </c>
      <c r="M56" s="177"/>
      <c r="N56" s="177"/>
      <c r="O56" s="180">
        <f t="shared" si="0"/>
        <v>27</v>
      </c>
      <c r="Q56" s="18"/>
      <c r="R56" s="3" t="s">
        <v>23</v>
      </c>
      <c r="S56" s="4" t="s">
        <v>23</v>
      </c>
      <c r="T56" s="5" t="e">
        <f t="shared" si="1"/>
        <v>#VALUE!</v>
      </c>
      <c r="U56" s="5" t="e">
        <f t="shared" si="1"/>
        <v>#VALUE!</v>
      </c>
    </row>
    <row r="57" spans="1:21" ht="15.5" x14ac:dyDescent="0.35">
      <c r="A57" s="176">
        <v>85371</v>
      </c>
      <c r="B57" s="17" t="s">
        <v>76</v>
      </c>
      <c r="C57" s="177" t="s">
        <v>23</v>
      </c>
      <c r="D57" s="177" t="s">
        <v>23</v>
      </c>
      <c r="E57" s="177" t="s">
        <v>23</v>
      </c>
      <c r="F57" s="177" t="s">
        <v>23</v>
      </c>
      <c r="G57" s="177" t="s">
        <v>23</v>
      </c>
      <c r="H57" s="178" t="s">
        <v>23</v>
      </c>
      <c r="I57" s="177" t="s">
        <v>23</v>
      </c>
      <c r="J57" s="177">
        <v>0</v>
      </c>
      <c r="K57" s="179" t="s">
        <v>23</v>
      </c>
      <c r="L57" s="177">
        <v>8</v>
      </c>
      <c r="M57" s="177"/>
      <c r="N57" s="177"/>
      <c r="O57" s="180">
        <f t="shared" si="0"/>
        <v>8</v>
      </c>
      <c r="Q57" s="18"/>
      <c r="R57" s="3" t="s">
        <v>23</v>
      </c>
      <c r="S57" s="4" t="s">
        <v>23</v>
      </c>
      <c r="T57" s="5" t="e">
        <f t="shared" si="1"/>
        <v>#VALUE!</v>
      </c>
      <c r="U57" s="5" t="e">
        <f t="shared" si="1"/>
        <v>#VALUE!</v>
      </c>
    </row>
    <row r="58" spans="1:21" ht="15.5" x14ac:dyDescent="0.35">
      <c r="A58" s="176">
        <v>85372</v>
      </c>
      <c r="B58" s="17" t="s">
        <v>77</v>
      </c>
      <c r="C58" s="177">
        <v>5</v>
      </c>
      <c r="D58" s="177">
        <v>1</v>
      </c>
      <c r="E58" s="177">
        <v>0</v>
      </c>
      <c r="F58" s="177">
        <v>0</v>
      </c>
      <c r="G58" s="177">
        <v>0</v>
      </c>
      <c r="H58" s="181">
        <v>1.2393398051085858</v>
      </c>
      <c r="I58" s="177">
        <v>6.1966990255429284</v>
      </c>
      <c r="J58" s="177">
        <v>0</v>
      </c>
      <c r="K58" s="179" t="s">
        <v>23</v>
      </c>
      <c r="L58" s="177">
        <v>1</v>
      </c>
      <c r="M58" s="177"/>
      <c r="N58" s="177"/>
      <c r="O58" s="180">
        <f t="shared" si="0"/>
        <v>7.1966990255429284</v>
      </c>
      <c r="Q58" s="18"/>
      <c r="R58" s="3">
        <v>1.2810081961347051</v>
      </c>
      <c r="S58" s="4">
        <v>2.5620163922694101</v>
      </c>
      <c r="T58" s="5">
        <f t="shared" si="1"/>
        <v>-4.16683910261193E-2</v>
      </c>
      <c r="U58" s="5">
        <f t="shared" si="1"/>
        <v>3.6346826332735183</v>
      </c>
    </row>
    <row r="59" spans="1:21" ht="15.5" x14ac:dyDescent="0.35">
      <c r="A59" s="176">
        <v>85380</v>
      </c>
      <c r="B59" s="17" t="s">
        <v>78</v>
      </c>
      <c r="C59" s="177">
        <v>63</v>
      </c>
      <c r="D59" s="177">
        <v>9</v>
      </c>
      <c r="E59" s="177">
        <v>2</v>
      </c>
      <c r="F59" s="177">
        <v>0</v>
      </c>
      <c r="G59" s="177">
        <v>0</v>
      </c>
      <c r="H59" s="181">
        <v>1.2393398051085858</v>
      </c>
      <c r="I59" s="177">
        <v>78.078407721840904</v>
      </c>
      <c r="J59" s="177">
        <v>1</v>
      </c>
      <c r="K59" s="179" t="s">
        <v>23</v>
      </c>
      <c r="L59" s="177">
        <v>16</v>
      </c>
      <c r="M59" s="177"/>
      <c r="N59" s="177"/>
      <c r="O59" s="180">
        <f t="shared" si="0"/>
        <v>95.078407721840904</v>
      </c>
      <c r="P59" s="18"/>
      <c r="Q59" s="18"/>
      <c r="R59" s="3">
        <v>1.2810081961347051</v>
      </c>
      <c r="S59" s="4">
        <v>370.21136868292979</v>
      </c>
      <c r="T59" s="5">
        <f t="shared" si="1"/>
        <v>-4.16683910261193E-2</v>
      </c>
      <c r="U59" s="5">
        <f t="shared" si="1"/>
        <v>-292.13296096108888</v>
      </c>
    </row>
    <row r="60" spans="1:21" ht="15.5" customHeight="1" x14ac:dyDescent="0.35">
      <c r="A60" s="176">
        <v>85381</v>
      </c>
      <c r="B60" s="17" t="s">
        <v>79</v>
      </c>
      <c r="C60" s="177" t="s">
        <v>23</v>
      </c>
      <c r="D60" s="177" t="s">
        <v>23</v>
      </c>
      <c r="E60" s="177" t="s">
        <v>23</v>
      </c>
      <c r="F60" s="177" t="s">
        <v>23</v>
      </c>
      <c r="G60" s="177" t="s">
        <v>23</v>
      </c>
      <c r="H60" s="178"/>
      <c r="I60" s="177" t="s">
        <v>23</v>
      </c>
      <c r="J60" s="184">
        <v>0</v>
      </c>
      <c r="K60" s="184" t="s">
        <v>23</v>
      </c>
      <c r="L60" s="185">
        <v>6</v>
      </c>
      <c r="M60" s="184"/>
      <c r="N60" s="184"/>
      <c r="O60" s="180">
        <f t="shared" si="0"/>
        <v>6</v>
      </c>
      <c r="Q60" s="18"/>
      <c r="R60" s="6"/>
      <c r="S60" s="7"/>
      <c r="T60" s="5">
        <f t="shared" si="1"/>
        <v>0</v>
      </c>
      <c r="U60" s="5" t="e">
        <f t="shared" si="1"/>
        <v>#VALUE!</v>
      </c>
    </row>
    <row r="61" spans="1:21" ht="15.5" x14ac:dyDescent="0.35">
      <c r="A61" s="176">
        <v>85382</v>
      </c>
      <c r="B61" s="17" t="s">
        <v>80</v>
      </c>
      <c r="C61" s="177" t="s">
        <v>23</v>
      </c>
      <c r="D61" s="177" t="s">
        <v>23</v>
      </c>
      <c r="E61" s="177" t="s">
        <v>23</v>
      </c>
      <c r="F61" s="177" t="s">
        <v>23</v>
      </c>
      <c r="G61" s="177" t="s">
        <v>23</v>
      </c>
      <c r="H61" s="178"/>
      <c r="I61" s="177" t="s">
        <v>23</v>
      </c>
      <c r="J61" s="177">
        <v>0</v>
      </c>
      <c r="K61" s="179" t="s">
        <v>23</v>
      </c>
      <c r="L61" s="177">
        <v>1</v>
      </c>
      <c r="M61" s="177"/>
      <c r="N61" s="177"/>
      <c r="O61" s="180">
        <f t="shared" si="0"/>
        <v>1</v>
      </c>
      <c r="Q61" s="18"/>
      <c r="R61" s="3"/>
      <c r="S61" s="4" t="s">
        <v>23</v>
      </c>
      <c r="T61" s="5">
        <f t="shared" si="1"/>
        <v>0</v>
      </c>
      <c r="U61" s="5" t="e">
        <f t="shared" si="1"/>
        <v>#VALUE!</v>
      </c>
    </row>
    <row r="62" spans="1:21" ht="15.5" x14ac:dyDescent="0.35">
      <c r="A62" s="176">
        <v>85384</v>
      </c>
      <c r="B62" s="17" t="s">
        <v>81</v>
      </c>
      <c r="C62" s="177"/>
      <c r="D62" s="177"/>
      <c r="E62" s="177"/>
      <c r="F62" s="177"/>
      <c r="G62" s="177"/>
      <c r="H62" s="178"/>
      <c r="I62" s="177">
        <v>0</v>
      </c>
      <c r="J62" s="177">
        <v>0</v>
      </c>
      <c r="K62" s="179" t="s">
        <v>23</v>
      </c>
      <c r="L62" s="177">
        <v>18</v>
      </c>
      <c r="M62" s="177"/>
      <c r="N62" s="177"/>
      <c r="O62" s="180">
        <f t="shared" si="0"/>
        <v>18</v>
      </c>
      <c r="Q62" s="18"/>
      <c r="R62" s="3"/>
      <c r="S62" s="4"/>
      <c r="T62" s="5">
        <f t="shared" si="1"/>
        <v>0</v>
      </c>
      <c r="U62" s="5">
        <f t="shared" si="1"/>
        <v>0</v>
      </c>
    </row>
    <row r="63" spans="1:21" ht="15.5" customHeight="1" x14ac:dyDescent="0.35">
      <c r="A63" s="176">
        <v>85385</v>
      </c>
      <c r="B63" s="17" t="s">
        <v>82</v>
      </c>
      <c r="C63" s="177">
        <v>343</v>
      </c>
      <c r="D63" s="177">
        <v>39</v>
      </c>
      <c r="E63" s="177">
        <v>14</v>
      </c>
      <c r="F63" s="177">
        <v>0</v>
      </c>
      <c r="G63" s="177">
        <v>4</v>
      </c>
      <c r="H63" s="178">
        <v>1.3011695906432748</v>
      </c>
      <c r="I63" s="177">
        <v>446.30116959064321</v>
      </c>
      <c r="J63" s="177">
        <v>15</v>
      </c>
      <c r="K63" s="179" t="s">
        <v>23</v>
      </c>
      <c r="L63" s="177">
        <v>25</v>
      </c>
      <c r="M63" s="177"/>
      <c r="N63" s="177"/>
      <c r="O63" s="180">
        <f t="shared" si="0"/>
        <v>486.30116959064321</v>
      </c>
      <c r="Q63" s="18"/>
      <c r="R63" s="3">
        <v>1.0935828877005347</v>
      </c>
      <c r="S63" s="4">
        <v>836.59090909090901</v>
      </c>
      <c r="T63" s="5">
        <f t="shared" si="1"/>
        <v>0.20758670294274006</v>
      </c>
      <c r="U63" s="5">
        <f t="shared" si="1"/>
        <v>-390.2897395002658</v>
      </c>
    </row>
    <row r="64" spans="1:21" ht="15.5" x14ac:dyDescent="0.35">
      <c r="A64" s="176">
        <v>85389</v>
      </c>
      <c r="B64" s="17" t="s">
        <v>214</v>
      </c>
      <c r="C64" s="177" t="s">
        <v>23</v>
      </c>
      <c r="D64" s="177" t="s">
        <v>23</v>
      </c>
      <c r="E64" s="177" t="s">
        <v>23</v>
      </c>
      <c r="F64" s="177" t="s">
        <v>23</v>
      </c>
      <c r="G64" s="177" t="s">
        <v>23</v>
      </c>
      <c r="H64" s="178"/>
      <c r="I64" s="177"/>
      <c r="J64" s="177">
        <v>0</v>
      </c>
      <c r="K64" s="179"/>
      <c r="L64" s="177">
        <v>7</v>
      </c>
      <c r="M64" s="177"/>
      <c r="N64" s="177"/>
      <c r="O64" s="180">
        <f t="shared" si="0"/>
        <v>7</v>
      </c>
      <c r="Q64" s="18"/>
      <c r="R64" s="3"/>
      <c r="S64" s="4"/>
      <c r="T64" s="5"/>
      <c r="U64" s="5"/>
    </row>
    <row r="65" spans="1:21" ht="15.5" x14ac:dyDescent="0.35">
      <c r="A65" s="176"/>
      <c r="B65" s="17" t="s">
        <v>83</v>
      </c>
      <c r="C65" s="177" t="s">
        <v>23</v>
      </c>
      <c r="D65" s="177" t="s">
        <v>23</v>
      </c>
      <c r="E65" s="177" t="s">
        <v>23</v>
      </c>
      <c r="F65" s="177" t="s">
        <v>23</v>
      </c>
      <c r="G65" s="177" t="s">
        <v>23</v>
      </c>
      <c r="H65" s="178" t="s">
        <v>23</v>
      </c>
      <c r="I65" s="177" t="s">
        <v>23</v>
      </c>
      <c r="J65" s="177">
        <v>0</v>
      </c>
      <c r="K65" s="179" t="s">
        <v>23</v>
      </c>
      <c r="L65" s="177" t="s">
        <v>23</v>
      </c>
      <c r="M65" s="177"/>
      <c r="N65" s="177">
        <v>933.31499999999994</v>
      </c>
      <c r="O65" s="180">
        <f t="shared" si="0"/>
        <v>933.31499999999994</v>
      </c>
      <c r="Q65" s="18"/>
      <c r="R65" s="3" t="s">
        <v>23</v>
      </c>
      <c r="S65" s="4" t="s">
        <v>23</v>
      </c>
      <c r="T65" s="5" t="e">
        <f t="shared" si="1"/>
        <v>#VALUE!</v>
      </c>
      <c r="U65" s="5" t="e">
        <f t="shared" si="1"/>
        <v>#VALUE!</v>
      </c>
    </row>
    <row r="66" spans="1:21" ht="15.5" x14ac:dyDescent="0.35">
      <c r="A66" s="176"/>
      <c r="B66" s="17" t="s">
        <v>84</v>
      </c>
      <c r="C66" s="177" t="s">
        <v>23</v>
      </c>
      <c r="D66" s="177" t="s">
        <v>23</v>
      </c>
      <c r="E66" s="177" t="s">
        <v>23</v>
      </c>
      <c r="F66" s="177" t="s">
        <v>23</v>
      </c>
      <c r="G66" s="177" t="s">
        <v>23</v>
      </c>
      <c r="H66" s="178" t="s">
        <v>23</v>
      </c>
      <c r="I66" s="177" t="s">
        <v>23</v>
      </c>
      <c r="J66" s="177">
        <v>0</v>
      </c>
      <c r="K66" s="179" t="s">
        <v>23</v>
      </c>
      <c r="L66" s="177" t="s">
        <v>23</v>
      </c>
      <c r="M66" s="177"/>
      <c r="N66" s="177">
        <v>928.58499999999992</v>
      </c>
      <c r="O66" s="180">
        <f t="shared" si="0"/>
        <v>928.58499999999992</v>
      </c>
      <c r="Q66" s="18"/>
      <c r="R66" s="3" t="s">
        <v>23</v>
      </c>
      <c r="S66" s="4" t="s">
        <v>23</v>
      </c>
      <c r="T66" s="5" t="e">
        <f t="shared" si="1"/>
        <v>#VALUE!</v>
      </c>
      <c r="U66" s="5" t="e">
        <f t="shared" si="1"/>
        <v>#VALUE!</v>
      </c>
    </row>
    <row r="67" spans="1:21" ht="15.5" x14ac:dyDescent="0.35">
      <c r="A67" s="176"/>
      <c r="B67" s="17" t="s">
        <v>85</v>
      </c>
      <c r="C67" s="177" t="s">
        <v>23</v>
      </c>
      <c r="D67" s="177" t="s">
        <v>23</v>
      </c>
      <c r="E67" s="177" t="s">
        <v>23</v>
      </c>
      <c r="F67" s="177" t="s">
        <v>23</v>
      </c>
      <c r="G67" s="177" t="s">
        <v>23</v>
      </c>
      <c r="H67" s="178" t="s">
        <v>23</v>
      </c>
      <c r="I67" s="177" t="s">
        <v>23</v>
      </c>
      <c r="J67" s="177">
        <v>0</v>
      </c>
      <c r="K67" s="179" t="s">
        <v>23</v>
      </c>
      <c r="L67" s="177" t="s">
        <v>23</v>
      </c>
      <c r="M67" s="177"/>
      <c r="N67" s="177">
        <v>342.71</v>
      </c>
      <c r="O67" s="180">
        <f t="shared" si="0"/>
        <v>342.71</v>
      </c>
      <c r="Q67" s="18"/>
      <c r="R67" s="3" t="s">
        <v>23</v>
      </c>
      <c r="S67" s="4" t="s">
        <v>23</v>
      </c>
      <c r="T67" s="5" t="e">
        <f t="shared" si="1"/>
        <v>#VALUE!</v>
      </c>
      <c r="U67" s="5" t="e">
        <f t="shared" si="1"/>
        <v>#VALUE!</v>
      </c>
    </row>
    <row r="68" spans="1:21" ht="15.5" x14ac:dyDescent="0.35">
      <c r="A68" s="176"/>
      <c r="B68" s="17" t="s">
        <v>86</v>
      </c>
      <c r="C68" s="177" t="s">
        <v>23</v>
      </c>
      <c r="D68" s="177" t="s">
        <v>23</v>
      </c>
      <c r="E68" s="177" t="s">
        <v>23</v>
      </c>
      <c r="F68" s="177" t="s">
        <v>23</v>
      </c>
      <c r="G68" s="177" t="s">
        <v>23</v>
      </c>
      <c r="H68" s="178" t="s">
        <v>23</v>
      </c>
      <c r="I68" s="177" t="s">
        <v>23</v>
      </c>
      <c r="J68" s="177">
        <v>0</v>
      </c>
      <c r="K68" s="179" t="s">
        <v>23</v>
      </c>
      <c r="L68" s="177" t="s">
        <v>23</v>
      </c>
      <c r="M68" s="177"/>
      <c r="N68" s="177">
        <v>694.66500000000008</v>
      </c>
      <c r="O68" s="180">
        <f t="shared" ref="O68:O71" si="2">SUM(I68:N68)</f>
        <v>694.66500000000008</v>
      </c>
      <c r="Q68" s="18"/>
      <c r="R68" s="3" t="s">
        <v>23</v>
      </c>
      <c r="S68" s="4" t="s">
        <v>23</v>
      </c>
      <c r="T68" s="5" t="e">
        <f t="shared" si="1"/>
        <v>#VALUE!</v>
      </c>
      <c r="U68" s="5" t="e">
        <f t="shared" si="1"/>
        <v>#VALUE!</v>
      </c>
    </row>
    <row r="69" spans="1:21" ht="15.5" x14ac:dyDescent="0.35">
      <c r="A69" s="176"/>
      <c r="B69" s="17" t="s">
        <v>87</v>
      </c>
      <c r="C69" s="177" t="s">
        <v>23</v>
      </c>
      <c r="D69" s="177" t="s">
        <v>23</v>
      </c>
      <c r="E69" s="177" t="s">
        <v>23</v>
      </c>
      <c r="F69" s="177" t="s">
        <v>23</v>
      </c>
      <c r="G69" s="177" t="s">
        <v>23</v>
      </c>
      <c r="H69" s="178" t="s">
        <v>23</v>
      </c>
      <c r="I69" s="177" t="s">
        <v>23</v>
      </c>
      <c r="J69" s="177">
        <v>0</v>
      </c>
      <c r="K69" s="179" t="s">
        <v>23</v>
      </c>
      <c r="L69" s="177" t="s">
        <v>23</v>
      </c>
      <c r="M69" s="177"/>
      <c r="N69" s="177">
        <v>548.03499999999997</v>
      </c>
      <c r="O69" s="180">
        <f t="shared" si="2"/>
        <v>548.03499999999997</v>
      </c>
      <c r="Q69" s="18"/>
      <c r="R69" s="3" t="s">
        <v>23</v>
      </c>
      <c r="S69" s="4" t="s">
        <v>23</v>
      </c>
      <c r="T69" s="5" t="e">
        <f t="shared" ref="T69:U70" si="3">H69-R69</f>
        <v>#VALUE!</v>
      </c>
      <c r="U69" s="5" t="e">
        <f t="shared" si="3"/>
        <v>#VALUE!</v>
      </c>
    </row>
    <row r="70" spans="1:21" ht="15.5" x14ac:dyDescent="0.35">
      <c r="A70" s="176"/>
      <c r="B70" s="17" t="s">
        <v>88</v>
      </c>
      <c r="C70" s="177" t="s">
        <v>23</v>
      </c>
      <c r="D70" s="177" t="s">
        <v>23</v>
      </c>
      <c r="E70" s="177" t="s">
        <v>23</v>
      </c>
      <c r="F70" s="177" t="s">
        <v>23</v>
      </c>
      <c r="G70" s="177" t="s">
        <v>23</v>
      </c>
      <c r="H70" s="178" t="s">
        <v>23</v>
      </c>
      <c r="I70" s="177" t="s">
        <v>23</v>
      </c>
      <c r="J70" s="177">
        <v>0</v>
      </c>
      <c r="K70" s="179" t="s">
        <v>23</v>
      </c>
      <c r="L70" s="177" t="s">
        <v>23</v>
      </c>
      <c r="M70" s="177"/>
      <c r="N70" s="177">
        <v>351.95500000000004</v>
      </c>
      <c r="O70" s="180">
        <f t="shared" si="2"/>
        <v>351.95500000000004</v>
      </c>
      <c r="Q70" s="18"/>
      <c r="R70" s="3" t="s">
        <v>23</v>
      </c>
      <c r="S70" s="4" t="s">
        <v>23</v>
      </c>
      <c r="T70" s="5" t="e">
        <f t="shared" si="3"/>
        <v>#VALUE!</v>
      </c>
      <c r="U70" s="5" t="e">
        <f t="shared" si="3"/>
        <v>#VALUE!</v>
      </c>
    </row>
    <row r="71" spans="1:21" x14ac:dyDescent="0.35">
      <c r="A71" s="186"/>
      <c r="B71" s="187" t="s">
        <v>89</v>
      </c>
      <c r="C71" s="188">
        <f>SUM(C3:C70)</f>
        <v>8786</v>
      </c>
      <c r="D71" s="189">
        <f>SUM(D3:D70)</f>
        <v>1539</v>
      </c>
      <c r="E71" s="188">
        <f>SUM(E3:E70)</f>
        <v>367</v>
      </c>
      <c r="F71" s="188">
        <f>SUM(F3:F70)</f>
        <v>749</v>
      </c>
      <c r="G71" s="188">
        <f>SUM(G3:G70)</f>
        <v>59</v>
      </c>
      <c r="H71" s="190"/>
      <c r="I71" s="188">
        <f>SUM(I3:I70)</f>
        <v>10888.839527684035</v>
      </c>
      <c r="J71" s="188">
        <f t="shared" ref="J71:N71" si="4">SUM(J3:J70)</f>
        <v>606</v>
      </c>
      <c r="K71" s="188">
        <f t="shared" si="4"/>
        <v>4964</v>
      </c>
      <c r="L71" s="188">
        <f t="shared" si="4"/>
        <v>3471</v>
      </c>
      <c r="M71" s="188">
        <f t="shared" si="4"/>
        <v>3339</v>
      </c>
      <c r="N71" s="188">
        <f t="shared" si="4"/>
        <v>3799.2649999999994</v>
      </c>
      <c r="O71" s="191">
        <f t="shared" si="2"/>
        <v>27068.104527684034</v>
      </c>
      <c r="P71" s="18"/>
      <c r="Q71" s="18"/>
      <c r="R71" s="2">
        <v>1.2810081961347051</v>
      </c>
      <c r="S71" s="8">
        <f>SUM(S3:S70)</f>
        <v>22622.604743738892</v>
      </c>
      <c r="U71" s="5">
        <f>I71-S71</f>
        <v>-11733.765216054857</v>
      </c>
    </row>
    <row r="72" spans="1:21" ht="15" thickBot="1" x14ac:dyDescent="0.4">
      <c r="A72" s="192"/>
      <c r="B72" s="193"/>
      <c r="C72" s="194"/>
      <c r="D72" s="194"/>
      <c r="E72" s="195" t="s">
        <v>90</v>
      </c>
      <c r="F72" s="196"/>
      <c r="G72" s="196"/>
      <c r="H72" s="197">
        <v>1.2393398051085858</v>
      </c>
      <c r="I72" s="198">
        <v>0.4022756568176919</v>
      </c>
      <c r="J72" s="198">
        <v>2.2387973246527498E-2</v>
      </c>
      <c r="K72" s="198">
        <v>0.18338927260026816</v>
      </c>
      <c r="L72" s="198">
        <v>0.12823210418926889</v>
      </c>
      <c r="M72" s="198">
        <v>0.123355515957352</v>
      </c>
      <c r="N72" s="198">
        <v>0.14035947718889155</v>
      </c>
      <c r="O72" s="199">
        <v>1</v>
      </c>
      <c r="P72" s="18"/>
    </row>
    <row r="73" spans="1:21" ht="15" thickTop="1" x14ac:dyDescent="0.35"/>
    <row r="74" spans="1:21" ht="16.5" customHeight="1" x14ac:dyDescent="0.35">
      <c r="A74" s="200" t="s">
        <v>91</v>
      </c>
      <c r="B74" s="301" t="s">
        <v>216</v>
      </c>
      <c r="C74" s="301"/>
      <c r="D74" s="301"/>
      <c r="E74" s="301"/>
      <c r="F74" s="301"/>
      <c r="G74" s="301"/>
      <c r="H74" s="301"/>
      <c r="I74" s="301"/>
      <c r="J74" s="301"/>
      <c r="K74" s="301"/>
      <c r="L74" s="301"/>
      <c r="M74" s="301"/>
      <c r="N74" s="301"/>
      <c r="O74" s="301"/>
    </row>
    <row r="75" spans="1:21" ht="16.5" customHeight="1" x14ac:dyDescent="0.35">
      <c r="A75" s="200"/>
      <c r="B75" s="201" t="s">
        <v>217</v>
      </c>
      <c r="C75" s="19"/>
      <c r="D75" s="19"/>
      <c r="E75" s="19"/>
      <c r="F75" s="19"/>
      <c r="G75" s="19"/>
      <c r="H75" s="19"/>
      <c r="I75" s="19"/>
      <c r="J75" s="19"/>
      <c r="K75" s="19"/>
      <c r="L75" s="19"/>
      <c r="M75" s="19"/>
      <c r="N75" s="19"/>
      <c r="O75" s="19"/>
    </row>
    <row r="76" spans="1:21" s="14" customFormat="1" ht="16.5" customHeight="1" x14ac:dyDescent="0.35">
      <c r="B76" s="20" t="s">
        <v>269</v>
      </c>
      <c r="P76" s="202">
        <f>SUM(C71:G71)+J71</f>
        <v>12106</v>
      </c>
      <c r="R76" s="203"/>
      <c r="S76" s="203"/>
      <c r="T76" s="203"/>
      <c r="U76" s="203"/>
    </row>
    <row r="77" spans="1:21" x14ac:dyDescent="0.35">
      <c r="A77" s="20"/>
      <c r="B77" s="20"/>
      <c r="C77" s="19"/>
      <c r="D77" s="19"/>
      <c r="E77" s="19"/>
      <c r="F77" s="19"/>
      <c r="G77" s="19"/>
      <c r="H77" s="19"/>
      <c r="I77" s="19"/>
      <c r="J77" s="19"/>
      <c r="K77" s="19"/>
      <c r="L77" s="19"/>
      <c r="M77" s="19"/>
      <c r="N77" s="19"/>
      <c r="O77" s="19"/>
    </row>
    <row r="78" spans="1:21" x14ac:dyDescent="0.35">
      <c r="A78" s="21"/>
      <c r="B78" s="21"/>
      <c r="C78" s="21"/>
      <c r="D78" s="21"/>
      <c r="E78" s="21"/>
      <c r="F78" s="21"/>
      <c r="G78" s="21"/>
      <c r="H78" s="21"/>
      <c r="I78" s="21"/>
      <c r="J78" s="21"/>
      <c r="K78" s="21"/>
      <c r="L78" s="21"/>
      <c r="M78" s="21"/>
      <c r="N78" s="21"/>
      <c r="O78" s="21"/>
    </row>
    <row r="79" spans="1:21" x14ac:dyDescent="0.35">
      <c r="A79" s="21"/>
      <c r="B79" s="21"/>
      <c r="C79" s="21"/>
      <c r="D79" s="21"/>
      <c r="E79" s="21"/>
      <c r="F79" s="21"/>
      <c r="G79" s="21"/>
      <c r="H79" s="21"/>
      <c r="I79" s="21"/>
      <c r="J79" s="21"/>
      <c r="K79" s="21"/>
      <c r="L79" s="21"/>
      <c r="M79" s="21"/>
      <c r="N79" s="21"/>
      <c r="O79" s="21"/>
    </row>
    <row r="80" spans="1:21" x14ac:dyDescent="0.35">
      <c r="A80" s="21"/>
      <c r="B80" s="21"/>
      <c r="C80" s="21"/>
      <c r="D80" s="21"/>
      <c r="E80" s="21"/>
      <c r="F80" s="21"/>
      <c r="G80" s="21"/>
      <c r="H80" s="21"/>
      <c r="I80" s="21"/>
      <c r="J80" s="21"/>
      <c r="K80" s="21"/>
      <c r="L80" s="21"/>
      <c r="M80" s="21"/>
      <c r="N80" s="21"/>
      <c r="O80" s="21"/>
    </row>
    <row r="81" spans="1:15" x14ac:dyDescent="0.35">
      <c r="A81" s="21"/>
      <c r="B81" s="21"/>
      <c r="C81" s="21"/>
      <c r="D81" s="21"/>
      <c r="E81" s="21"/>
      <c r="F81" s="21"/>
      <c r="G81" s="21"/>
      <c r="H81" s="21"/>
      <c r="I81" s="21"/>
      <c r="J81" s="21"/>
      <c r="K81" s="21"/>
      <c r="L81" s="21"/>
      <c r="M81" s="21"/>
      <c r="N81" s="21"/>
      <c r="O81" s="21"/>
    </row>
    <row r="82" spans="1:15" x14ac:dyDescent="0.35">
      <c r="A82" s="21"/>
      <c r="B82" s="21"/>
      <c r="C82" s="21"/>
      <c r="D82" s="21"/>
      <c r="E82" s="21"/>
      <c r="F82" s="21"/>
      <c r="G82" s="21"/>
      <c r="H82" s="21"/>
      <c r="I82" s="21"/>
      <c r="J82" s="21"/>
      <c r="K82" s="21"/>
      <c r="L82" s="21"/>
      <c r="M82" s="21"/>
      <c r="N82" s="21"/>
      <c r="O82" s="21"/>
    </row>
  </sheetData>
  <mergeCells count="3">
    <mergeCell ref="A1:O1"/>
    <mergeCell ref="C50:I50"/>
    <mergeCell ref="B74:O74"/>
  </mergeCells>
  <pageMargins left="0.70866141732283472" right="0.70866141732283472" top="0.74803149606299213" bottom="0.74803149606299213" header="0.31496062992125984" footer="0.31496062992125984"/>
  <pageSetup paperSize="9" scale="50" orientation="portrait" r:id="rId1"/>
  <headerFooter>
    <oddHeader>&amp;C&amp;"Calibri,Regular"&amp;13SRAD Report No.2090 Transport Statistics Manchester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7EAF-CCAD-48AE-8831-A49EE71DB640}">
  <sheetPr>
    <pageSetUpPr fitToPage="1"/>
  </sheetPr>
  <dimension ref="A1:U80"/>
  <sheetViews>
    <sheetView zoomScale="75" zoomScaleNormal="75" zoomScalePageLayoutView="60" workbookViewId="0">
      <selection activeCell="R1" sqref="R1:U1048576"/>
    </sheetView>
  </sheetViews>
  <sheetFormatPr defaultColWidth="9.1796875" defaultRowHeight="14.5" x14ac:dyDescent="0.35"/>
  <cols>
    <col min="1" max="1" width="7.7265625" style="19" customWidth="1"/>
    <col min="2" max="2" width="35.453125" style="16" customWidth="1"/>
    <col min="3" max="3" width="7" style="16" bestFit="1" customWidth="1"/>
    <col min="4" max="4" width="6.453125" style="16" customWidth="1"/>
    <col min="5" max="5" width="6.7265625" style="16" customWidth="1"/>
    <col min="6" max="6" width="8" style="16" customWidth="1"/>
    <col min="7" max="7" width="9" style="16" customWidth="1"/>
    <col min="8" max="8" width="10.54296875" style="16" customWidth="1"/>
    <col min="9" max="9" width="11.1796875" style="16" bestFit="1" customWidth="1"/>
    <col min="10" max="10" width="10.26953125" style="16" customWidth="1"/>
    <col min="11" max="11" width="10" style="16" customWidth="1"/>
    <col min="12" max="12" width="8.26953125" style="16" customWidth="1"/>
    <col min="13" max="13" width="8.54296875" style="16" customWidth="1"/>
    <col min="14" max="14" width="11.26953125" style="16" bestFit="1" customWidth="1"/>
    <col min="15" max="15" width="13.1796875" style="16" bestFit="1" customWidth="1"/>
    <col min="16" max="17" width="9.1796875" style="16"/>
    <col min="18" max="20" width="9.1796875" style="2"/>
    <col min="21" max="21" width="10.453125" style="2" bestFit="1" customWidth="1"/>
    <col min="22" max="16384" width="9.1796875" style="16"/>
  </cols>
  <sheetData>
    <row r="1" spans="1:21" ht="15" thickTop="1" x14ac:dyDescent="0.35">
      <c r="A1" s="293" t="s">
        <v>218</v>
      </c>
      <c r="B1" s="294"/>
      <c r="C1" s="294"/>
      <c r="D1" s="294"/>
      <c r="E1" s="294"/>
      <c r="F1" s="294"/>
      <c r="G1" s="294"/>
      <c r="H1" s="294"/>
      <c r="I1" s="294"/>
      <c r="J1" s="294"/>
      <c r="K1" s="294"/>
      <c r="L1" s="294"/>
      <c r="M1" s="294"/>
      <c r="N1" s="295"/>
      <c r="O1" s="296"/>
    </row>
    <row r="2" spans="1:21" ht="30" customHeight="1" x14ac:dyDescent="0.35">
      <c r="A2" s="171" t="s">
        <v>5</v>
      </c>
      <c r="B2" s="172" t="s">
        <v>6</v>
      </c>
      <c r="C2" s="173" t="s">
        <v>7</v>
      </c>
      <c r="D2" s="173" t="s">
        <v>8</v>
      </c>
      <c r="E2" s="173" t="s">
        <v>9</v>
      </c>
      <c r="F2" s="173" t="s">
        <v>10</v>
      </c>
      <c r="G2" s="174" t="s">
        <v>11</v>
      </c>
      <c r="H2" s="174" t="s">
        <v>12</v>
      </c>
      <c r="I2" s="174" t="s">
        <v>13</v>
      </c>
      <c r="J2" s="174" t="s">
        <v>14</v>
      </c>
      <c r="K2" s="174" t="s">
        <v>15</v>
      </c>
      <c r="L2" s="174" t="s">
        <v>16</v>
      </c>
      <c r="M2" s="174" t="s">
        <v>17</v>
      </c>
      <c r="N2" s="174" t="s">
        <v>18</v>
      </c>
      <c r="O2" s="175" t="s">
        <v>19</v>
      </c>
    </row>
    <row r="3" spans="1:21" ht="15.5" customHeight="1" x14ac:dyDescent="0.35">
      <c r="A3" s="176">
        <v>85301</v>
      </c>
      <c r="B3" s="17" t="s">
        <v>20</v>
      </c>
      <c r="C3" s="177">
        <v>270</v>
      </c>
      <c r="D3" s="177">
        <v>55</v>
      </c>
      <c r="E3" s="177">
        <v>10</v>
      </c>
      <c r="F3" s="177">
        <v>23</v>
      </c>
      <c r="G3" s="177">
        <v>2</v>
      </c>
      <c r="H3" s="178">
        <v>1.3056603773584905</v>
      </c>
      <c r="I3" s="177">
        <v>352.52830188679246</v>
      </c>
      <c r="J3" s="177">
        <v>27</v>
      </c>
      <c r="K3" s="179">
        <v>122</v>
      </c>
      <c r="L3" s="177">
        <v>134</v>
      </c>
      <c r="M3" s="177"/>
      <c r="N3" s="177"/>
      <c r="O3" s="180">
        <f>SUM(I3:N3)</f>
        <v>635.52830188679241</v>
      </c>
      <c r="Q3" s="18"/>
      <c r="R3" s="3">
        <v>1.5912408759124088</v>
      </c>
      <c r="S3" s="4">
        <v>873.59124087591249</v>
      </c>
      <c r="T3" s="5">
        <f>H3-R3</f>
        <v>-0.28558049855391832</v>
      </c>
      <c r="U3" s="5">
        <f>I3-S3</f>
        <v>-521.06293898912008</v>
      </c>
    </row>
    <row r="4" spans="1:21" ht="15.5" x14ac:dyDescent="0.35">
      <c r="A4" s="176">
        <v>85302</v>
      </c>
      <c r="B4" s="17" t="s">
        <v>21</v>
      </c>
      <c r="C4" s="177">
        <v>54</v>
      </c>
      <c r="D4" s="177">
        <v>13</v>
      </c>
      <c r="E4" s="177">
        <v>11</v>
      </c>
      <c r="F4" s="177">
        <v>0</v>
      </c>
      <c r="G4" s="177">
        <v>1</v>
      </c>
      <c r="H4" s="178">
        <v>1.2452830188679245</v>
      </c>
      <c r="I4" s="177">
        <v>67.245283018867923</v>
      </c>
      <c r="J4" s="177">
        <v>10</v>
      </c>
      <c r="K4" s="179">
        <v>91</v>
      </c>
      <c r="L4" s="177">
        <v>168</v>
      </c>
      <c r="M4" s="177"/>
      <c r="N4" s="177"/>
      <c r="O4" s="180">
        <f t="shared" ref="O4:O68" si="0">SUM(I4:N4)</f>
        <v>336.24528301886789</v>
      </c>
      <c r="Q4" s="18"/>
      <c r="R4" s="3">
        <v>1.5454545454545454</v>
      </c>
      <c r="S4" s="4">
        <v>548.63636363636363</v>
      </c>
      <c r="T4" s="5">
        <f t="shared" ref="T4:U68" si="1">H4-R4</f>
        <v>-0.30017152658662094</v>
      </c>
      <c r="U4" s="5">
        <f t="shared" si="1"/>
        <v>-481.39108061749573</v>
      </c>
    </row>
    <row r="5" spans="1:21" ht="15.5" x14ac:dyDescent="0.35">
      <c r="A5" s="176">
        <v>85303</v>
      </c>
      <c r="B5" s="17" t="s">
        <v>92</v>
      </c>
      <c r="C5" s="177" t="s">
        <v>23</v>
      </c>
      <c r="D5" s="177" t="s">
        <v>23</v>
      </c>
      <c r="E5" s="177" t="s">
        <v>23</v>
      </c>
      <c r="F5" s="177" t="s">
        <v>23</v>
      </c>
      <c r="G5" s="177" t="s">
        <v>23</v>
      </c>
      <c r="H5" s="178"/>
      <c r="I5" s="177" t="s">
        <v>23</v>
      </c>
      <c r="J5" s="177">
        <v>6</v>
      </c>
      <c r="K5" s="179" t="s">
        <v>23</v>
      </c>
      <c r="L5" s="177">
        <v>73</v>
      </c>
      <c r="M5" s="177"/>
      <c r="N5" s="177"/>
      <c r="O5" s="180">
        <f t="shared" si="0"/>
        <v>79</v>
      </c>
      <c r="Q5" s="18"/>
      <c r="R5" s="3"/>
      <c r="S5" s="4" t="s">
        <v>23</v>
      </c>
      <c r="T5" s="5">
        <f t="shared" si="1"/>
        <v>0</v>
      </c>
      <c r="U5" s="5" t="e">
        <f t="shared" si="1"/>
        <v>#VALUE!</v>
      </c>
    </row>
    <row r="6" spans="1:21" ht="15.5" x14ac:dyDescent="0.35">
      <c r="A6" s="176">
        <v>85304</v>
      </c>
      <c r="B6" s="17" t="s">
        <v>24</v>
      </c>
      <c r="C6" s="177">
        <v>207</v>
      </c>
      <c r="D6" s="177">
        <v>53</v>
      </c>
      <c r="E6" s="177">
        <v>13</v>
      </c>
      <c r="F6" s="177">
        <v>138</v>
      </c>
      <c r="G6" s="177">
        <v>2</v>
      </c>
      <c r="H6" s="178">
        <v>1.3219512195121952</v>
      </c>
      <c r="I6" s="177">
        <v>273.64390243902443</v>
      </c>
      <c r="J6" s="177">
        <v>10</v>
      </c>
      <c r="K6" s="179">
        <v>426</v>
      </c>
      <c r="L6" s="177">
        <v>100</v>
      </c>
      <c r="M6" s="177"/>
      <c r="N6" s="177"/>
      <c r="O6" s="180">
        <f t="shared" si="0"/>
        <v>809.64390243902449</v>
      </c>
      <c r="Q6" s="18"/>
      <c r="R6" s="3">
        <v>1.492</v>
      </c>
      <c r="S6" s="4">
        <v>787.77599999999995</v>
      </c>
      <c r="T6" s="5">
        <f t="shared" si="1"/>
        <v>-0.17004878048780481</v>
      </c>
      <c r="U6" s="5">
        <f t="shared" si="1"/>
        <v>-514.13209756097558</v>
      </c>
    </row>
    <row r="7" spans="1:21" ht="15.5" x14ac:dyDescent="0.35">
      <c r="A7" s="176">
        <v>85305</v>
      </c>
      <c r="B7" s="17" t="s">
        <v>25</v>
      </c>
      <c r="C7" s="177">
        <v>92</v>
      </c>
      <c r="D7" s="177">
        <v>32</v>
      </c>
      <c r="E7" s="177">
        <v>4</v>
      </c>
      <c r="F7" s="177">
        <v>0</v>
      </c>
      <c r="G7" s="177">
        <v>0</v>
      </c>
      <c r="H7" s="181">
        <v>1.314707048362652</v>
      </c>
      <c r="I7" s="177">
        <v>120.95304844936398</v>
      </c>
      <c r="J7" s="177">
        <v>5</v>
      </c>
      <c r="K7" s="179" t="s">
        <v>23</v>
      </c>
      <c r="L7" s="177">
        <v>81</v>
      </c>
      <c r="M7" s="177"/>
      <c r="N7" s="177"/>
      <c r="O7" s="180">
        <f t="shared" si="0"/>
        <v>206.95304844936396</v>
      </c>
      <c r="Q7" s="18"/>
      <c r="R7" s="3">
        <v>1.4221681961251886</v>
      </c>
      <c r="S7" s="4">
        <v>292.96664840178886</v>
      </c>
      <c r="T7" s="5">
        <f t="shared" si="1"/>
        <v>-0.10746114776253668</v>
      </c>
      <c r="U7" s="5">
        <f t="shared" si="1"/>
        <v>-172.0135999524249</v>
      </c>
    </row>
    <row r="8" spans="1:21" ht="15.5" x14ac:dyDescent="0.35">
      <c r="A8" s="176">
        <v>85306</v>
      </c>
      <c r="B8" s="17" t="s">
        <v>26</v>
      </c>
      <c r="C8" s="177">
        <v>53</v>
      </c>
      <c r="D8" s="177">
        <v>31</v>
      </c>
      <c r="E8" s="177">
        <v>4</v>
      </c>
      <c r="F8" s="177">
        <v>76</v>
      </c>
      <c r="G8" s="177">
        <v>0</v>
      </c>
      <c r="H8" s="181">
        <v>1.314707048362652</v>
      </c>
      <c r="I8" s="177">
        <v>69.679473563220554</v>
      </c>
      <c r="J8" s="177">
        <v>14</v>
      </c>
      <c r="K8" s="179">
        <v>244</v>
      </c>
      <c r="L8" s="177">
        <v>143</v>
      </c>
      <c r="M8" s="177"/>
      <c r="N8" s="177"/>
      <c r="O8" s="180">
        <f t="shared" si="0"/>
        <v>470.67947356322054</v>
      </c>
      <c r="Q8" s="18"/>
      <c r="R8" s="3">
        <v>1.4221681961251886</v>
      </c>
      <c r="S8" s="4">
        <v>137.95031502414329</v>
      </c>
      <c r="T8" s="5">
        <f t="shared" si="1"/>
        <v>-0.10746114776253668</v>
      </c>
      <c r="U8" s="5">
        <f t="shared" si="1"/>
        <v>-68.270841460922739</v>
      </c>
    </row>
    <row r="9" spans="1:21" ht="15.5" x14ac:dyDescent="0.35">
      <c r="A9" s="176">
        <v>85307</v>
      </c>
      <c r="B9" s="17" t="s">
        <v>27</v>
      </c>
      <c r="C9" s="177">
        <v>3</v>
      </c>
      <c r="D9" s="177">
        <v>2</v>
      </c>
      <c r="E9" s="177">
        <v>0</v>
      </c>
      <c r="F9" s="177">
        <v>0</v>
      </c>
      <c r="G9" s="177">
        <v>0</v>
      </c>
      <c r="H9" s="181">
        <v>1.314707048362652</v>
      </c>
      <c r="I9" s="177">
        <v>3.9441211450879559</v>
      </c>
      <c r="J9" s="177">
        <v>0</v>
      </c>
      <c r="K9" s="179" t="s">
        <v>23</v>
      </c>
      <c r="L9" s="177">
        <v>1</v>
      </c>
      <c r="M9" s="177"/>
      <c r="N9" s="177"/>
      <c r="O9" s="180">
        <f t="shared" si="0"/>
        <v>4.9441211450879559</v>
      </c>
      <c r="Q9" s="18"/>
      <c r="R9" s="3">
        <v>1.4221681961251886</v>
      </c>
      <c r="S9" s="4">
        <v>22.754691138003018</v>
      </c>
      <c r="T9" s="5">
        <f t="shared" si="1"/>
        <v>-0.10746114776253668</v>
      </c>
      <c r="U9" s="5">
        <f t="shared" si="1"/>
        <v>-18.810569992915063</v>
      </c>
    </row>
    <row r="10" spans="1:21" ht="15.5" x14ac:dyDescent="0.35">
      <c r="A10" s="176">
        <v>85308</v>
      </c>
      <c r="B10" s="17" t="s">
        <v>28</v>
      </c>
      <c r="C10" s="177">
        <v>2</v>
      </c>
      <c r="D10" s="177">
        <v>0</v>
      </c>
      <c r="E10" s="177">
        <v>0</v>
      </c>
      <c r="F10" s="177">
        <v>0</v>
      </c>
      <c r="G10" s="177">
        <v>0</v>
      </c>
      <c r="H10" s="181">
        <v>1.314707048362652</v>
      </c>
      <c r="I10" s="177">
        <v>2.6294140967253039</v>
      </c>
      <c r="J10" s="177">
        <v>2</v>
      </c>
      <c r="K10" s="179" t="s">
        <v>23</v>
      </c>
      <c r="L10" s="177">
        <v>10</v>
      </c>
      <c r="M10" s="177"/>
      <c r="N10" s="177"/>
      <c r="O10" s="180">
        <f t="shared" si="0"/>
        <v>14.629414096725304</v>
      </c>
      <c r="Q10" s="18"/>
      <c r="R10" s="3">
        <v>1.4221681961251886</v>
      </c>
      <c r="S10" s="4">
        <v>1.4221681961251886</v>
      </c>
      <c r="T10" s="5">
        <f t="shared" si="1"/>
        <v>-0.10746114776253668</v>
      </c>
      <c r="U10" s="5">
        <f t="shared" si="1"/>
        <v>1.2072459006001153</v>
      </c>
    </row>
    <row r="11" spans="1:21" ht="15.5" x14ac:dyDescent="0.35">
      <c r="A11" s="176">
        <v>85309</v>
      </c>
      <c r="B11" s="17" t="s">
        <v>29</v>
      </c>
      <c r="C11" s="177">
        <v>131</v>
      </c>
      <c r="D11" s="177">
        <v>32</v>
      </c>
      <c r="E11" s="177">
        <v>5</v>
      </c>
      <c r="F11" s="177">
        <v>0</v>
      </c>
      <c r="G11" s="177">
        <v>3</v>
      </c>
      <c r="H11" s="178">
        <v>1.3798449612403101</v>
      </c>
      <c r="I11" s="177">
        <v>180.75968992248062</v>
      </c>
      <c r="J11" s="177">
        <v>14</v>
      </c>
      <c r="K11" s="179" t="s">
        <v>23</v>
      </c>
      <c r="L11" s="177">
        <v>84</v>
      </c>
      <c r="M11" s="177"/>
      <c r="N11" s="177"/>
      <c r="O11" s="180">
        <f t="shared" si="0"/>
        <v>278.75968992248062</v>
      </c>
      <c r="P11" s="18"/>
      <c r="Q11" s="18"/>
      <c r="R11" s="3">
        <v>1.344632768361582</v>
      </c>
      <c r="S11" s="4">
        <v>488.10169491525426</v>
      </c>
      <c r="T11" s="5">
        <f t="shared" si="1"/>
        <v>3.5212192878728121E-2</v>
      </c>
      <c r="U11" s="5">
        <f t="shared" si="1"/>
        <v>-307.34200499277364</v>
      </c>
    </row>
    <row r="12" spans="1:21" ht="15.5" x14ac:dyDescent="0.35">
      <c r="A12" s="176">
        <v>85310</v>
      </c>
      <c r="B12" s="17" t="s">
        <v>30</v>
      </c>
      <c r="C12" s="177" t="s">
        <v>23</v>
      </c>
      <c r="D12" s="177" t="s">
        <v>23</v>
      </c>
      <c r="E12" s="177" t="s">
        <v>23</v>
      </c>
      <c r="F12" s="177" t="s">
        <v>23</v>
      </c>
      <c r="G12" s="177" t="s">
        <v>23</v>
      </c>
      <c r="H12" s="178"/>
      <c r="I12" s="177" t="s">
        <v>23</v>
      </c>
      <c r="J12" s="177">
        <v>0</v>
      </c>
      <c r="K12" s="179" t="s">
        <v>23</v>
      </c>
      <c r="L12" s="177">
        <v>4</v>
      </c>
      <c r="M12" s="177"/>
      <c r="N12" s="177"/>
      <c r="O12" s="180">
        <f t="shared" si="0"/>
        <v>4</v>
      </c>
      <c r="Q12" s="18"/>
      <c r="R12" s="3"/>
      <c r="S12" s="4" t="s">
        <v>23</v>
      </c>
      <c r="T12" s="5">
        <f t="shared" si="1"/>
        <v>0</v>
      </c>
      <c r="U12" s="5" t="e">
        <f t="shared" si="1"/>
        <v>#VALUE!</v>
      </c>
    </row>
    <row r="13" spans="1:21" ht="15.5" x14ac:dyDescent="0.35">
      <c r="A13" s="176">
        <v>85311</v>
      </c>
      <c r="B13" s="17" t="s">
        <v>31</v>
      </c>
      <c r="C13" s="177">
        <v>107</v>
      </c>
      <c r="D13" s="177">
        <v>42</v>
      </c>
      <c r="E13" s="177">
        <v>7</v>
      </c>
      <c r="F13" s="177">
        <v>0</v>
      </c>
      <c r="G13" s="177">
        <v>0</v>
      </c>
      <c r="H13" s="181">
        <v>1.314707048362652</v>
      </c>
      <c r="I13" s="177">
        <v>140.67365417480377</v>
      </c>
      <c r="J13" s="177">
        <v>3</v>
      </c>
      <c r="K13" s="179" t="s">
        <v>23</v>
      </c>
      <c r="L13" s="177">
        <v>15</v>
      </c>
      <c r="M13" s="177"/>
      <c r="N13" s="177"/>
      <c r="O13" s="180">
        <f t="shared" si="0"/>
        <v>158.67365417480377</v>
      </c>
      <c r="Q13" s="18"/>
      <c r="R13" s="3">
        <v>1.4221681961251886</v>
      </c>
      <c r="S13" s="4">
        <v>265.94545267541025</v>
      </c>
      <c r="T13" s="5">
        <f t="shared" si="1"/>
        <v>-0.10746114776253668</v>
      </c>
      <c r="U13" s="5">
        <f t="shared" si="1"/>
        <v>-125.27179850060648</v>
      </c>
    </row>
    <row r="14" spans="1:21" ht="15.5" x14ac:dyDescent="0.35">
      <c r="A14" s="176">
        <v>85312</v>
      </c>
      <c r="B14" s="17" t="s">
        <v>32</v>
      </c>
      <c r="C14" s="177">
        <v>194</v>
      </c>
      <c r="D14" s="177">
        <v>40</v>
      </c>
      <c r="E14" s="177">
        <v>5</v>
      </c>
      <c r="F14" s="177">
        <v>0</v>
      </c>
      <c r="G14" s="177">
        <v>3</v>
      </c>
      <c r="H14" s="181">
        <v>1.314707048362652</v>
      </c>
      <c r="I14" s="177">
        <v>255.05316738235447</v>
      </c>
      <c r="J14" s="177">
        <v>4</v>
      </c>
      <c r="K14" s="179" t="s">
        <v>23</v>
      </c>
      <c r="L14" s="177">
        <v>5</v>
      </c>
      <c r="M14" s="177"/>
      <c r="N14" s="177"/>
      <c r="O14" s="180">
        <f t="shared" si="0"/>
        <v>264.05316738235445</v>
      </c>
      <c r="Q14" s="18"/>
      <c r="R14" s="3">
        <v>1.4221681961251886</v>
      </c>
      <c r="S14" s="4">
        <v>456.51599095618553</v>
      </c>
      <c r="T14" s="5">
        <f t="shared" si="1"/>
        <v>-0.10746114776253668</v>
      </c>
      <c r="U14" s="5">
        <f t="shared" si="1"/>
        <v>-201.46282357383106</v>
      </c>
    </row>
    <row r="15" spans="1:21" ht="15.5" x14ac:dyDescent="0.35">
      <c r="A15" s="176">
        <v>85313</v>
      </c>
      <c r="B15" s="17" t="s">
        <v>33</v>
      </c>
      <c r="C15" s="177">
        <v>27</v>
      </c>
      <c r="D15" s="177">
        <v>9</v>
      </c>
      <c r="E15" s="177">
        <v>2</v>
      </c>
      <c r="F15" s="177">
        <v>0</v>
      </c>
      <c r="G15" s="177">
        <v>0</v>
      </c>
      <c r="H15" s="181">
        <v>1.314707048362652</v>
      </c>
      <c r="I15" s="177">
        <v>35.497090305791602</v>
      </c>
      <c r="J15" s="177">
        <v>0</v>
      </c>
      <c r="K15" s="179" t="s">
        <v>23</v>
      </c>
      <c r="L15" s="177">
        <v>12</v>
      </c>
      <c r="M15" s="177"/>
      <c r="N15" s="177"/>
      <c r="O15" s="180">
        <f t="shared" si="0"/>
        <v>47.497090305791602</v>
      </c>
      <c r="Q15" s="18"/>
      <c r="R15" s="3">
        <v>1.4221681961251886</v>
      </c>
      <c r="S15" s="4">
        <v>21.33252294187783</v>
      </c>
      <c r="T15" s="5">
        <f t="shared" si="1"/>
        <v>-0.10746114776253668</v>
      </c>
      <c r="U15" s="5">
        <f t="shared" si="1"/>
        <v>14.164567363913772</v>
      </c>
    </row>
    <row r="16" spans="1:21" ht="15.5" x14ac:dyDescent="0.35">
      <c r="A16" s="176">
        <v>85314</v>
      </c>
      <c r="B16" s="17" t="s">
        <v>34</v>
      </c>
      <c r="C16" s="177" t="s">
        <v>23</v>
      </c>
      <c r="D16" s="177" t="s">
        <v>23</v>
      </c>
      <c r="E16" s="177" t="s">
        <v>23</v>
      </c>
      <c r="F16" s="177" t="s">
        <v>23</v>
      </c>
      <c r="G16" s="177" t="s">
        <v>23</v>
      </c>
      <c r="H16" s="178"/>
      <c r="I16" s="177" t="s">
        <v>23</v>
      </c>
      <c r="J16" s="177">
        <v>0</v>
      </c>
      <c r="K16" s="179" t="s">
        <v>23</v>
      </c>
      <c r="L16" s="177">
        <v>2</v>
      </c>
      <c r="M16" s="177"/>
      <c r="N16" s="177"/>
      <c r="O16" s="180">
        <f t="shared" si="0"/>
        <v>2</v>
      </c>
      <c r="Q16" s="18"/>
      <c r="R16" s="3"/>
      <c r="S16" s="4" t="s">
        <v>23</v>
      </c>
      <c r="T16" s="5">
        <f t="shared" si="1"/>
        <v>0</v>
      </c>
      <c r="U16" s="5" t="e">
        <f t="shared" si="1"/>
        <v>#VALUE!</v>
      </c>
    </row>
    <row r="17" spans="1:21" ht="15.5" x14ac:dyDescent="0.35">
      <c r="A17" s="176">
        <v>85315</v>
      </c>
      <c r="B17" s="17" t="s">
        <v>35</v>
      </c>
      <c r="C17" s="177">
        <v>209</v>
      </c>
      <c r="D17" s="177">
        <v>56</v>
      </c>
      <c r="E17" s="177">
        <v>10</v>
      </c>
      <c r="F17" s="177">
        <v>39</v>
      </c>
      <c r="G17" s="177">
        <v>1</v>
      </c>
      <c r="H17" s="181">
        <v>1.314707048362652</v>
      </c>
      <c r="I17" s="177">
        <v>274.77377310779428</v>
      </c>
      <c r="J17" s="177">
        <v>4</v>
      </c>
      <c r="K17" s="179" t="s">
        <v>23</v>
      </c>
      <c r="L17" s="177">
        <v>22</v>
      </c>
      <c r="M17" s="177"/>
      <c r="N17" s="177"/>
      <c r="O17" s="180">
        <f t="shared" si="0"/>
        <v>300.77377310779428</v>
      </c>
      <c r="Q17" s="18"/>
      <c r="R17" s="3">
        <v>1.4221681961251886</v>
      </c>
      <c r="S17" s="4">
        <v>691.17374331684164</v>
      </c>
      <c r="T17" s="5">
        <f t="shared" si="1"/>
        <v>-0.10746114776253668</v>
      </c>
      <c r="U17" s="5">
        <f t="shared" si="1"/>
        <v>-416.39997020904735</v>
      </c>
    </row>
    <row r="18" spans="1:21" ht="15.5" x14ac:dyDescent="0.35">
      <c r="A18" s="176">
        <v>85316</v>
      </c>
      <c r="B18" s="17" t="s">
        <v>36</v>
      </c>
      <c r="C18" s="177">
        <v>184</v>
      </c>
      <c r="D18" s="177">
        <v>41</v>
      </c>
      <c r="E18" s="177">
        <v>21</v>
      </c>
      <c r="F18" s="177">
        <v>14</v>
      </c>
      <c r="G18" s="177">
        <v>0</v>
      </c>
      <c r="H18" s="181">
        <v>1.314707048362652</v>
      </c>
      <c r="I18" s="177">
        <v>241.90609689872795</v>
      </c>
      <c r="J18" s="177">
        <v>7</v>
      </c>
      <c r="K18" s="179">
        <v>116</v>
      </c>
      <c r="L18" s="177">
        <v>39</v>
      </c>
      <c r="M18" s="177"/>
      <c r="N18" s="177"/>
      <c r="O18" s="180">
        <f t="shared" si="0"/>
        <v>403.90609689872792</v>
      </c>
      <c r="Q18" s="18"/>
      <c r="R18" s="3">
        <v>1.4221681961251886</v>
      </c>
      <c r="S18" s="4">
        <v>624.33183809895786</v>
      </c>
      <c r="T18" s="5">
        <f t="shared" si="1"/>
        <v>-0.10746114776253668</v>
      </c>
      <c r="U18" s="5">
        <f t="shared" si="1"/>
        <v>-382.42574120022994</v>
      </c>
    </row>
    <row r="19" spans="1:21" ht="15.5" x14ac:dyDescent="0.35">
      <c r="A19" s="176">
        <v>85317</v>
      </c>
      <c r="B19" s="17" t="s">
        <v>37</v>
      </c>
      <c r="C19" s="177">
        <v>335</v>
      </c>
      <c r="D19" s="177">
        <v>53</v>
      </c>
      <c r="E19" s="177">
        <v>12</v>
      </c>
      <c r="F19" s="177">
        <v>141</v>
      </c>
      <c r="G19" s="177">
        <v>1</v>
      </c>
      <c r="H19" s="178">
        <v>1.371875</v>
      </c>
      <c r="I19" s="177">
        <v>459.578125</v>
      </c>
      <c r="J19" s="177">
        <v>14</v>
      </c>
      <c r="K19" s="179">
        <v>721</v>
      </c>
      <c r="L19" s="177">
        <v>73</v>
      </c>
      <c r="M19" s="177"/>
      <c r="N19" s="177"/>
      <c r="O19" s="180">
        <f t="shared" si="0"/>
        <v>1267.578125</v>
      </c>
      <c r="Q19" s="18"/>
      <c r="R19" s="3">
        <v>1.6075757575757577</v>
      </c>
      <c r="S19" s="4">
        <v>1080.2909090909091</v>
      </c>
      <c r="T19" s="5">
        <f t="shared" si="1"/>
        <v>-0.2357007575757577</v>
      </c>
      <c r="U19" s="5">
        <f t="shared" si="1"/>
        <v>-620.71278409090905</v>
      </c>
    </row>
    <row r="20" spans="1:21" ht="15.5" x14ac:dyDescent="0.35">
      <c r="A20" s="176">
        <v>85318</v>
      </c>
      <c r="B20" s="17" t="s">
        <v>38</v>
      </c>
      <c r="C20" s="177">
        <v>199</v>
      </c>
      <c r="D20" s="177">
        <v>44</v>
      </c>
      <c r="E20" s="177">
        <v>8</v>
      </c>
      <c r="F20" s="177">
        <v>1</v>
      </c>
      <c r="G20" s="177">
        <v>1</v>
      </c>
      <c r="H20" s="178">
        <v>1.1472081218274113</v>
      </c>
      <c r="I20" s="177">
        <v>228.29441624365484</v>
      </c>
      <c r="J20" s="177">
        <v>9</v>
      </c>
      <c r="K20" s="179">
        <v>72</v>
      </c>
      <c r="L20" s="177">
        <v>44</v>
      </c>
      <c r="M20" s="177"/>
      <c r="N20" s="177"/>
      <c r="O20" s="180">
        <f t="shared" si="0"/>
        <v>353.29441624365484</v>
      </c>
      <c r="Q20" s="18"/>
      <c r="R20" s="3">
        <v>1.4276169265033407</v>
      </c>
      <c r="S20" s="4">
        <v>658.13140311804011</v>
      </c>
      <c r="T20" s="5">
        <f t="shared" si="1"/>
        <v>-0.28040880467592944</v>
      </c>
      <c r="U20" s="5">
        <f t="shared" si="1"/>
        <v>-429.83698687438527</v>
      </c>
    </row>
    <row r="21" spans="1:21" ht="15.5" x14ac:dyDescent="0.35">
      <c r="A21" s="176">
        <v>85319</v>
      </c>
      <c r="B21" s="17" t="s">
        <v>39</v>
      </c>
      <c r="C21" s="177">
        <v>103</v>
      </c>
      <c r="D21" s="177">
        <v>43</v>
      </c>
      <c r="E21" s="177">
        <v>16</v>
      </c>
      <c r="F21" s="177">
        <v>181</v>
      </c>
      <c r="G21" s="177">
        <v>4</v>
      </c>
      <c r="H21" s="178">
        <v>1.2211538461538463</v>
      </c>
      <c r="I21" s="177">
        <v>125.77884615384616</v>
      </c>
      <c r="J21" s="177">
        <v>67</v>
      </c>
      <c r="K21" s="179">
        <v>744</v>
      </c>
      <c r="L21" s="177">
        <v>349</v>
      </c>
      <c r="M21" s="177"/>
      <c r="N21" s="177"/>
      <c r="O21" s="180">
        <f t="shared" si="0"/>
        <v>1285.7788461538462</v>
      </c>
      <c r="Q21" s="18"/>
      <c r="R21" s="3">
        <v>1.3285714285714285</v>
      </c>
      <c r="S21" s="4">
        <v>290.95714285714286</v>
      </c>
      <c r="T21" s="5">
        <f t="shared" si="1"/>
        <v>-0.10741758241758226</v>
      </c>
      <c r="U21" s="5">
        <f t="shared" si="1"/>
        <v>-165.1782967032967</v>
      </c>
    </row>
    <row r="22" spans="1:21" ht="15.5" x14ac:dyDescent="0.35">
      <c r="A22" s="176">
        <v>85320</v>
      </c>
      <c r="B22" s="17" t="s">
        <v>40</v>
      </c>
      <c r="C22" s="177">
        <v>216</v>
      </c>
      <c r="D22" s="204">
        <v>55</v>
      </c>
      <c r="E22" s="177">
        <v>12</v>
      </c>
      <c r="F22" s="177">
        <v>1</v>
      </c>
      <c r="G22" s="177">
        <v>1</v>
      </c>
      <c r="H22" s="182">
        <v>1.3720930232558139</v>
      </c>
      <c r="I22" s="177">
        <v>296.37209302325579</v>
      </c>
      <c r="J22" s="177">
        <v>1</v>
      </c>
      <c r="K22" s="179">
        <v>86</v>
      </c>
      <c r="L22" s="177">
        <v>19</v>
      </c>
      <c r="M22" s="177"/>
      <c r="N22" s="177"/>
      <c r="O22" s="180">
        <f t="shared" si="0"/>
        <v>402.37209302325579</v>
      </c>
      <c r="Q22" s="18"/>
      <c r="R22" s="3">
        <v>1.4064327485380117</v>
      </c>
      <c r="S22" s="4">
        <v>992.94152046783631</v>
      </c>
      <c r="T22" s="5">
        <f t="shared" si="1"/>
        <v>-3.4339725282197753E-2</v>
      </c>
      <c r="U22" s="5">
        <f t="shared" si="1"/>
        <v>-696.56942744458047</v>
      </c>
    </row>
    <row r="23" spans="1:21" ht="15.5" x14ac:dyDescent="0.35">
      <c r="A23" s="176">
        <v>85321</v>
      </c>
      <c r="B23" s="17" t="s">
        <v>41</v>
      </c>
      <c r="C23" s="177">
        <v>474</v>
      </c>
      <c r="D23" s="177">
        <v>87</v>
      </c>
      <c r="E23" s="177">
        <v>17</v>
      </c>
      <c r="F23" s="177">
        <v>9</v>
      </c>
      <c r="G23" s="177">
        <v>2</v>
      </c>
      <c r="H23" s="182">
        <v>1.2914893617021277</v>
      </c>
      <c r="I23" s="177">
        <v>612.16595744680853</v>
      </c>
      <c r="J23" s="177">
        <v>9</v>
      </c>
      <c r="K23" s="179">
        <v>53</v>
      </c>
      <c r="L23" s="177">
        <v>44</v>
      </c>
      <c r="M23" s="177"/>
      <c r="N23" s="177"/>
      <c r="O23" s="180">
        <f t="shared" si="0"/>
        <v>718.16595744680853</v>
      </c>
      <c r="Q23" s="18"/>
      <c r="R23" s="3">
        <v>1.4194991055456172</v>
      </c>
      <c r="S23" s="4">
        <v>1598.3559928443649</v>
      </c>
      <c r="T23" s="5">
        <f t="shared" si="1"/>
        <v>-0.12800974384348951</v>
      </c>
      <c r="U23" s="5">
        <f t="shared" si="1"/>
        <v>-986.19003539755636</v>
      </c>
    </row>
    <row r="24" spans="1:21" ht="15.5" x14ac:dyDescent="0.35">
      <c r="A24" s="176">
        <v>85322</v>
      </c>
      <c r="B24" s="17" t="s">
        <v>42</v>
      </c>
      <c r="C24" s="177">
        <v>21</v>
      </c>
      <c r="D24" s="177">
        <v>2</v>
      </c>
      <c r="E24" s="177">
        <v>2</v>
      </c>
      <c r="F24" s="177">
        <v>0</v>
      </c>
      <c r="G24" s="177">
        <v>0</v>
      </c>
      <c r="H24" s="181">
        <v>1.314707048362652</v>
      </c>
      <c r="I24" s="177">
        <v>27.608848015615692</v>
      </c>
      <c r="J24" s="177">
        <v>0</v>
      </c>
      <c r="K24" s="179" t="s">
        <v>23</v>
      </c>
      <c r="L24" s="177" t="s">
        <v>23</v>
      </c>
      <c r="M24" s="177"/>
      <c r="N24" s="177"/>
      <c r="O24" s="180">
        <f t="shared" si="0"/>
        <v>27.608848015615692</v>
      </c>
      <c r="Q24" s="18"/>
      <c r="R24" s="3">
        <v>1.4221681961251886</v>
      </c>
      <c r="S24" s="4">
        <v>25.599027530253395</v>
      </c>
      <c r="T24" s="5">
        <f t="shared" si="1"/>
        <v>-0.10746114776253668</v>
      </c>
      <c r="U24" s="5">
        <f t="shared" si="1"/>
        <v>2.0098204853622974</v>
      </c>
    </row>
    <row r="25" spans="1:21" ht="15.5" x14ac:dyDescent="0.35">
      <c r="A25" s="176">
        <v>85323</v>
      </c>
      <c r="B25" s="17" t="s">
        <v>43</v>
      </c>
      <c r="C25" s="177">
        <v>7</v>
      </c>
      <c r="D25" s="177">
        <v>6</v>
      </c>
      <c r="E25" s="177">
        <v>2</v>
      </c>
      <c r="F25" s="177">
        <v>0</v>
      </c>
      <c r="G25" s="177">
        <v>0</v>
      </c>
      <c r="H25" s="181">
        <v>1.314707048362652</v>
      </c>
      <c r="I25" s="177">
        <v>9.2029493385385628</v>
      </c>
      <c r="J25" s="177">
        <v>3</v>
      </c>
      <c r="K25" s="179" t="s">
        <v>23</v>
      </c>
      <c r="L25" s="177">
        <v>17</v>
      </c>
      <c r="M25" s="177"/>
      <c r="N25" s="177"/>
      <c r="O25" s="180">
        <f t="shared" si="0"/>
        <v>29.202949338538563</v>
      </c>
      <c r="Q25" s="18"/>
      <c r="R25" s="3">
        <v>1.4221681961251886</v>
      </c>
      <c r="S25" s="4">
        <v>15.643850157377075</v>
      </c>
      <c r="T25" s="5">
        <f t="shared" si="1"/>
        <v>-0.10746114776253668</v>
      </c>
      <c r="U25" s="5">
        <f t="shared" si="1"/>
        <v>-6.4409008188385126</v>
      </c>
    </row>
    <row r="26" spans="1:21" ht="15.5" x14ac:dyDescent="0.35">
      <c r="A26" s="176">
        <v>85324</v>
      </c>
      <c r="B26" s="17" t="s">
        <v>44</v>
      </c>
      <c r="C26" s="177">
        <v>441</v>
      </c>
      <c r="D26" s="177">
        <v>150</v>
      </c>
      <c r="E26" s="177">
        <v>24</v>
      </c>
      <c r="F26" s="177">
        <v>11</v>
      </c>
      <c r="G26" s="177">
        <v>2</v>
      </c>
      <c r="H26" s="178">
        <v>1.3201856148491879</v>
      </c>
      <c r="I26" s="177">
        <v>582.20185614849186</v>
      </c>
      <c r="J26" s="177">
        <v>22</v>
      </c>
      <c r="K26" s="179">
        <v>35</v>
      </c>
      <c r="L26" s="177">
        <v>82</v>
      </c>
      <c r="M26" s="177"/>
      <c r="N26" s="177"/>
      <c r="O26" s="180">
        <f t="shared" si="0"/>
        <v>721.20185614849186</v>
      </c>
      <c r="Q26" s="18"/>
      <c r="R26" s="3">
        <v>1.3124087591240876</v>
      </c>
      <c r="S26" s="4">
        <v>952.8087591240876</v>
      </c>
      <c r="T26" s="5">
        <f t="shared" si="1"/>
        <v>7.7768557251003401E-3</v>
      </c>
      <c r="U26" s="5">
        <f t="shared" si="1"/>
        <v>-370.60690297559574</v>
      </c>
    </row>
    <row r="27" spans="1:21" ht="15.5" x14ac:dyDescent="0.35">
      <c r="A27" s="176">
        <v>85327</v>
      </c>
      <c r="B27" s="17" t="s">
        <v>45</v>
      </c>
      <c r="C27" s="177">
        <v>328</v>
      </c>
      <c r="D27" s="177">
        <v>88</v>
      </c>
      <c r="E27" s="177">
        <v>14</v>
      </c>
      <c r="F27" s="177">
        <v>78</v>
      </c>
      <c r="G27" s="177">
        <v>3</v>
      </c>
      <c r="H27" s="178">
        <v>1.4161490683229814</v>
      </c>
      <c r="I27" s="177">
        <v>464.49689440993791</v>
      </c>
      <c r="J27" s="177">
        <v>25</v>
      </c>
      <c r="K27" s="179">
        <v>378</v>
      </c>
      <c r="L27" s="177">
        <v>64</v>
      </c>
      <c r="M27" s="177"/>
      <c r="N27" s="177"/>
      <c r="O27" s="180">
        <f t="shared" si="0"/>
        <v>931.49689440993791</v>
      </c>
      <c r="Q27" s="18"/>
      <c r="R27" s="3">
        <v>1.3057851239669422</v>
      </c>
      <c r="S27" s="4">
        <v>944.08264462809927</v>
      </c>
      <c r="T27" s="5">
        <f t="shared" si="1"/>
        <v>0.11036394435603913</v>
      </c>
      <c r="U27" s="5">
        <f t="shared" si="1"/>
        <v>-479.58575021816137</v>
      </c>
    </row>
    <row r="28" spans="1:21" ht="15.5" x14ac:dyDescent="0.35">
      <c r="A28" s="176">
        <v>85328</v>
      </c>
      <c r="B28" s="17" t="s">
        <v>46</v>
      </c>
      <c r="C28" s="177">
        <v>161</v>
      </c>
      <c r="D28" s="177">
        <v>39</v>
      </c>
      <c r="E28" s="177">
        <v>31</v>
      </c>
      <c r="F28" s="177">
        <v>21</v>
      </c>
      <c r="G28" s="177">
        <v>1</v>
      </c>
      <c r="H28" s="178">
        <v>1.3481012658227849</v>
      </c>
      <c r="I28" s="177">
        <v>217.04430379746836</v>
      </c>
      <c r="J28" s="177">
        <v>20</v>
      </c>
      <c r="K28" s="179">
        <v>111</v>
      </c>
      <c r="L28" s="177">
        <v>68</v>
      </c>
      <c r="M28" s="177"/>
      <c r="N28" s="177"/>
      <c r="O28" s="180">
        <f t="shared" si="0"/>
        <v>416.04430379746839</v>
      </c>
      <c r="Q28" s="18"/>
      <c r="R28" s="3">
        <v>1.4547563805104409</v>
      </c>
      <c r="S28" s="4">
        <v>602.26914153132248</v>
      </c>
      <c r="T28" s="5">
        <f t="shared" si="1"/>
        <v>-0.10665511468765598</v>
      </c>
      <c r="U28" s="5">
        <f t="shared" si="1"/>
        <v>-385.22483773385409</v>
      </c>
    </row>
    <row r="29" spans="1:21" ht="15.5" x14ac:dyDescent="0.35">
      <c r="A29" s="176">
        <v>85329</v>
      </c>
      <c r="B29" s="17" t="s">
        <v>47</v>
      </c>
      <c r="C29" s="177" t="s">
        <v>23</v>
      </c>
      <c r="D29" s="177" t="s">
        <v>23</v>
      </c>
      <c r="E29" s="177" t="s">
        <v>23</v>
      </c>
      <c r="F29" s="177" t="s">
        <v>23</v>
      </c>
      <c r="G29" s="177" t="s">
        <v>23</v>
      </c>
      <c r="H29" s="178"/>
      <c r="I29" s="177" t="s">
        <v>23</v>
      </c>
      <c r="J29" s="177">
        <v>0</v>
      </c>
      <c r="K29" s="179" t="s">
        <v>23</v>
      </c>
      <c r="L29" s="177" t="s">
        <v>23</v>
      </c>
      <c r="M29" s="177">
        <v>24</v>
      </c>
      <c r="N29" s="177"/>
      <c r="O29" s="180">
        <f t="shared" si="0"/>
        <v>24</v>
      </c>
      <c r="Q29" s="18"/>
      <c r="R29" s="3"/>
      <c r="S29" s="4" t="s">
        <v>23</v>
      </c>
      <c r="T29" s="5">
        <f t="shared" si="1"/>
        <v>0</v>
      </c>
      <c r="U29" s="5" t="e">
        <f t="shared" si="1"/>
        <v>#VALUE!</v>
      </c>
    </row>
    <row r="30" spans="1:21" ht="15.5" x14ac:dyDescent="0.35">
      <c r="A30" s="176">
        <v>85330</v>
      </c>
      <c r="B30" s="17" t="s">
        <v>48</v>
      </c>
      <c r="C30" s="177" t="s">
        <v>23</v>
      </c>
      <c r="D30" s="177" t="s">
        <v>23</v>
      </c>
      <c r="E30" s="177" t="s">
        <v>23</v>
      </c>
      <c r="F30" s="177" t="s">
        <v>23</v>
      </c>
      <c r="G30" s="177" t="s">
        <v>23</v>
      </c>
      <c r="H30" s="178"/>
      <c r="I30" s="177" t="s">
        <v>23</v>
      </c>
      <c r="J30" s="177">
        <v>0</v>
      </c>
      <c r="K30" s="179" t="s">
        <v>23</v>
      </c>
      <c r="L30" s="177" t="s">
        <v>23</v>
      </c>
      <c r="M30" s="177">
        <v>44</v>
      </c>
      <c r="N30" s="177"/>
      <c r="O30" s="180">
        <f t="shared" si="0"/>
        <v>44</v>
      </c>
      <c r="Q30" s="18"/>
      <c r="R30" s="3"/>
      <c r="S30" s="4" t="s">
        <v>23</v>
      </c>
      <c r="T30" s="5">
        <f t="shared" si="1"/>
        <v>0</v>
      </c>
      <c r="U30" s="5" t="e">
        <f t="shared" si="1"/>
        <v>#VALUE!</v>
      </c>
    </row>
    <row r="31" spans="1:21" ht="15.5" x14ac:dyDescent="0.35">
      <c r="A31" s="176">
        <v>85331</v>
      </c>
      <c r="B31" s="17" t="s">
        <v>49</v>
      </c>
      <c r="C31" s="177" t="s">
        <v>23</v>
      </c>
      <c r="D31" s="177" t="s">
        <v>23</v>
      </c>
      <c r="E31" s="177" t="s">
        <v>23</v>
      </c>
      <c r="F31" s="177" t="s">
        <v>23</v>
      </c>
      <c r="G31" s="177" t="s">
        <v>23</v>
      </c>
      <c r="H31" s="178"/>
      <c r="I31" s="177" t="s">
        <v>23</v>
      </c>
      <c r="J31" s="177">
        <v>0</v>
      </c>
      <c r="K31" s="179" t="s">
        <v>23</v>
      </c>
      <c r="L31" s="177" t="s">
        <v>23</v>
      </c>
      <c r="M31" s="177">
        <v>211</v>
      </c>
      <c r="N31" s="177"/>
      <c r="O31" s="180">
        <f t="shared" si="0"/>
        <v>211</v>
      </c>
      <c r="Q31" s="18"/>
      <c r="R31" s="3"/>
      <c r="S31" s="4" t="s">
        <v>23</v>
      </c>
      <c r="T31" s="5">
        <f t="shared" si="1"/>
        <v>0</v>
      </c>
      <c r="U31" s="5" t="e">
        <f t="shared" si="1"/>
        <v>#VALUE!</v>
      </c>
    </row>
    <row r="32" spans="1:21" ht="15.5" x14ac:dyDescent="0.35">
      <c r="A32" s="176">
        <v>85332</v>
      </c>
      <c r="B32" s="17" t="s">
        <v>50</v>
      </c>
      <c r="C32" s="177" t="s">
        <v>23</v>
      </c>
      <c r="D32" s="177" t="s">
        <v>23</v>
      </c>
      <c r="E32" s="177" t="s">
        <v>23</v>
      </c>
      <c r="F32" s="177" t="s">
        <v>23</v>
      </c>
      <c r="G32" s="177" t="s">
        <v>23</v>
      </c>
      <c r="H32" s="178"/>
      <c r="I32" s="177" t="s">
        <v>23</v>
      </c>
      <c r="J32" s="177">
        <v>0</v>
      </c>
      <c r="K32" s="179" t="s">
        <v>23</v>
      </c>
      <c r="L32" s="177" t="s">
        <v>23</v>
      </c>
      <c r="M32" s="177">
        <v>861</v>
      </c>
      <c r="N32" s="177"/>
      <c r="O32" s="180">
        <f t="shared" si="0"/>
        <v>861</v>
      </c>
      <c r="Q32" s="18"/>
      <c r="R32" s="3"/>
      <c r="S32" s="4" t="s">
        <v>23</v>
      </c>
      <c r="T32" s="5">
        <f t="shared" si="1"/>
        <v>0</v>
      </c>
      <c r="U32" s="5" t="e">
        <f t="shared" si="1"/>
        <v>#VALUE!</v>
      </c>
    </row>
    <row r="33" spans="1:21" ht="15.5" x14ac:dyDescent="0.35">
      <c r="A33" s="176">
        <v>85333</v>
      </c>
      <c r="B33" s="17" t="s">
        <v>51</v>
      </c>
      <c r="C33" s="177" t="s">
        <v>23</v>
      </c>
      <c r="D33" s="177" t="s">
        <v>23</v>
      </c>
      <c r="E33" s="177" t="s">
        <v>23</v>
      </c>
      <c r="F33" s="177" t="s">
        <v>23</v>
      </c>
      <c r="G33" s="177" t="s">
        <v>23</v>
      </c>
      <c r="H33" s="178"/>
      <c r="I33" s="177" t="s">
        <v>23</v>
      </c>
      <c r="J33" s="177">
        <v>0</v>
      </c>
      <c r="K33" s="179" t="s">
        <v>23</v>
      </c>
      <c r="L33" s="177" t="s">
        <v>23</v>
      </c>
      <c r="M33" s="177">
        <v>291</v>
      </c>
      <c r="N33" s="177"/>
      <c r="O33" s="180">
        <f t="shared" si="0"/>
        <v>291</v>
      </c>
      <c r="Q33" s="18"/>
      <c r="R33" s="3"/>
      <c r="S33" s="4" t="s">
        <v>23</v>
      </c>
      <c r="T33" s="5">
        <f t="shared" si="1"/>
        <v>0</v>
      </c>
      <c r="U33" s="5" t="e">
        <f t="shared" si="1"/>
        <v>#VALUE!</v>
      </c>
    </row>
    <row r="34" spans="1:21" ht="15.5" x14ac:dyDescent="0.35">
      <c r="A34" s="176">
        <v>85335</v>
      </c>
      <c r="B34" s="17" t="s">
        <v>52</v>
      </c>
      <c r="C34" s="177" t="s">
        <v>23</v>
      </c>
      <c r="D34" s="177" t="s">
        <v>23</v>
      </c>
      <c r="E34" s="177" t="s">
        <v>23</v>
      </c>
      <c r="F34" s="177" t="s">
        <v>23</v>
      </c>
      <c r="G34" s="177" t="s">
        <v>23</v>
      </c>
      <c r="H34" s="178"/>
      <c r="I34" s="177" t="s">
        <v>23</v>
      </c>
      <c r="J34" s="177">
        <v>1</v>
      </c>
      <c r="K34" s="179" t="s">
        <v>23</v>
      </c>
      <c r="L34" s="177">
        <v>49</v>
      </c>
      <c r="M34" s="177"/>
      <c r="N34" s="177"/>
      <c r="O34" s="180">
        <f t="shared" si="0"/>
        <v>50</v>
      </c>
      <c r="Q34" s="18"/>
      <c r="R34" s="3"/>
      <c r="S34" s="4" t="s">
        <v>23</v>
      </c>
      <c r="T34" s="5">
        <f t="shared" si="1"/>
        <v>0</v>
      </c>
      <c r="U34" s="5" t="e">
        <f t="shared" si="1"/>
        <v>#VALUE!</v>
      </c>
    </row>
    <row r="35" spans="1:21" ht="15.5" x14ac:dyDescent="0.35">
      <c r="A35" s="176">
        <v>85336</v>
      </c>
      <c r="B35" s="17" t="s">
        <v>53</v>
      </c>
      <c r="C35" s="177" t="s">
        <v>23</v>
      </c>
      <c r="D35" s="177" t="s">
        <v>23</v>
      </c>
      <c r="E35" s="177" t="s">
        <v>23</v>
      </c>
      <c r="F35" s="177" t="s">
        <v>23</v>
      </c>
      <c r="G35" s="177" t="s">
        <v>23</v>
      </c>
      <c r="H35" s="178"/>
      <c r="I35" s="177" t="s">
        <v>23</v>
      </c>
      <c r="J35" s="177">
        <v>1</v>
      </c>
      <c r="K35" s="179" t="s">
        <v>23</v>
      </c>
      <c r="L35" s="177">
        <v>43</v>
      </c>
      <c r="M35" s="177"/>
      <c r="N35" s="177"/>
      <c r="O35" s="180">
        <f t="shared" si="0"/>
        <v>44</v>
      </c>
      <c r="Q35" s="18"/>
      <c r="R35" s="3"/>
      <c r="S35" s="4" t="s">
        <v>23</v>
      </c>
      <c r="T35" s="5">
        <f t="shared" si="1"/>
        <v>0</v>
      </c>
      <c r="U35" s="5" t="e">
        <f t="shared" si="1"/>
        <v>#VALUE!</v>
      </c>
    </row>
    <row r="36" spans="1:21" ht="15.5" x14ac:dyDescent="0.35">
      <c r="A36" s="176">
        <v>85337</v>
      </c>
      <c r="B36" s="17" t="s">
        <v>54</v>
      </c>
      <c r="C36" s="177" t="s">
        <v>23</v>
      </c>
      <c r="D36" s="177" t="s">
        <v>23</v>
      </c>
      <c r="E36" s="177" t="s">
        <v>23</v>
      </c>
      <c r="F36" s="177" t="s">
        <v>23</v>
      </c>
      <c r="G36" s="177" t="s">
        <v>23</v>
      </c>
      <c r="H36" s="178"/>
      <c r="I36" s="177" t="s">
        <v>23</v>
      </c>
      <c r="J36" s="177">
        <v>0</v>
      </c>
      <c r="K36" s="179" t="s">
        <v>23</v>
      </c>
      <c r="L36" s="177">
        <v>5</v>
      </c>
      <c r="M36" s="177"/>
      <c r="N36" s="177"/>
      <c r="O36" s="180">
        <f t="shared" si="0"/>
        <v>5</v>
      </c>
      <c r="Q36" s="18"/>
      <c r="R36" s="3"/>
      <c r="S36" s="4" t="s">
        <v>23</v>
      </c>
      <c r="T36" s="5">
        <f t="shared" si="1"/>
        <v>0</v>
      </c>
      <c r="U36" s="5" t="e">
        <f t="shared" si="1"/>
        <v>#VALUE!</v>
      </c>
    </row>
    <row r="37" spans="1:21" ht="15.5" x14ac:dyDescent="0.35">
      <c r="A37" s="176">
        <v>85339</v>
      </c>
      <c r="B37" s="17" t="s">
        <v>55</v>
      </c>
      <c r="C37" s="177" t="s">
        <v>23</v>
      </c>
      <c r="D37" s="177" t="s">
        <v>23</v>
      </c>
      <c r="E37" s="177" t="s">
        <v>23</v>
      </c>
      <c r="F37" s="177" t="s">
        <v>23</v>
      </c>
      <c r="G37" s="177" t="s">
        <v>23</v>
      </c>
      <c r="H37" s="178"/>
      <c r="I37" s="177" t="s">
        <v>23</v>
      </c>
      <c r="J37" s="177">
        <v>5</v>
      </c>
      <c r="K37" s="179" t="s">
        <v>23</v>
      </c>
      <c r="L37" s="177">
        <v>13</v>
      </c>
      <c r="M37" s="177"/>
      <c r="N37" s="177"/>
      <c r="O37" s="180">
        <f t="shared" si="0"/>
        <v>18</v>
      </c>
      <c r="Q37" s="18"/>
      <c r="R37" s="3"/>
      <c r="S37" s="4" t="s">
        <v>23</v>
      </c>
      <c r="T37" s="5">
        <f t="shared" si="1"/>
        <v>0</v>
      </c>
      <c r="U37" s="5" t="e">
        <f t="shared" si="1"/>
        <v>#VALUE!</v>
      </c>
    </row>
    <row r="38" spans="1:21" ht="15.5" x14ac:dyDescent="0.35">
      <c r="A38" s="176">
        <v>85340</v>
      </c>
      <c r="B38" s="17" t="s">
        <v>56</v>
      </c>
      <c r="C38" s="177">
        <v>7</v>
      </c>
      <c r="D38" s="177">
        <v>1</v>
      </c>
      <c r="E38" s="177">
        <v>1</v>
      </c>
      <c r="F38" s="177">
        <v>0</v>
      </c>
      <c r="G38" s="177">
        <v>0</v>
      </c>
      <c r="H38" s="181">
        <v>1.314707048362652</v>
      </c>
      <c r="I38" s="177">
        <v>9.2029493385385628</v>
      </c>
      <c r="J38" s="177">
        <v>0</v>
      </c>
      <c r="K38" s="179" t="s">
        <v>23</v>
      </c>
      <c r="L38" s="177">
        <v>15</v>
      </c>
      <c r="M38" s="177"/>
      <c r="N38" s="177"/>
      <c r="O38" s="180">
        <v>37.221702714996241</v>
      </c>
      <c r="Q38" s="18"/>
      <c r="R38" s="3">
        <v>1.4221681961251886</v>
      </c>
      <c r="S38" s="4">
        <v>17.221702714996241</v>
      </c>
      <c r="T38" s="5">
        <f t="shared" si="1"/>
        <v>-0.10746114776253668</v>
      </c>
      <c r="U38" s="5">
        <f t="shared" si="1"/>
        <v>-8.0187533764576777</v>
      </c>
    </row>
    <row r="39" spans="1:21" ht="15.5" x14ac:dyDescent="0.35">
      <c r="A39" s="176">
        <v>85341</v>
      </c>
      <c r="B39" s="17" t="s">
        <v>57</v>
      </c>
      <c r="C39" s="177" t="s">
        <v>23</v>
      </c>
      <c r="D39" s="177" t="s">
        <v>23</v>
      </c>
      <c r="E39" s="177" t="s">
        <v>23</v>
      </c>
      <c r="F39" s="177" t="s">
        <v>23</v>
      </c>
      <c r="G39" s="177" t="s">
        <v>23</v>
      </c>
      <c r="H39" s="178"/>
      <c r="I39" s="177" t="s">
        <v>23</v>
      </c>
      <c r="J39" s="177">
        <v>1</v>
      </c>
      <c r="K39" s="179" t="s">
        <v>23</v>
      </c>
      <c r="L39" s="177">
        <v>0</v>
      </c>
      <c r="M39" s="177"/>
      <c r="N39" s="177"/>
      <c r="O39" s="180">
        <f t="shared" si="0"/>
        <v>1</v>
      </c>
      <c r="Q39" s="18"/>
      <c r="R39" s="3"/>
      <c r="S39" s="4"/>
      <c r="T39" s="5">
        <f t="shared" si="1"/>
        <v>0</v>
      </c>
      <c r="U39" s="5" t="e">
        <f t="shared" si="1"/>
        <v>#VALUE!</v>
      </c>
    </row>
    <row r="40" spans="1:21" ht="15.5" x14ac:dyDescent="0.35">
      <c r="A40" s="176">
        <v>85342</v>
      </c>
      <c r="B40" s="17" t="s">
        <v>58</v>
      </c>
      <c r="C40" s="177" t="s">
        <v>23</v>
      </c>
      <c r="D40" s="177" t="s">
        <v>23</v>
      </c>
      <c r="E40" s="177" t="s">
        <v>23</v>
      </c>
      <c r="F40" s="177" t="s">
        <v>23</v>
      </c>
      <c r="G40" s="177" t="s">
        <v>23</v>
      </c>
      <c r="H40" s="178"/>
      <c r="I40" s="177" t="s">
        <v>23</v>
      </c>
      <c r="J40" s="177">
        <v>2</v>
      </c>
      <c r="K40" s="179" t="s">
        <v>23</v>
      </c>
      <c r="L40" s="177">
        <v>67</v>
      </c>
      <c r="M40" s="177"/>
      <c r="N40" s="177"/>
      <c r="O40" s="180">
        <f t="shared" si="0"/>
        <v>69</v>
      </c>
      <c r="Q40" s="18"/>
      <c r="R40" s="3"/>
      <c r="S40" s="4" t="s">
        <v>23</v>
      </c>
      <c r="T40" s="5">
        <f t="shared" si="1"/>
        <v>0</v>
      </c>
      <c r="U40" s="5" t="e">
        <f t="shared" si="1"/>
        <v>#VALUE!</v>
      </c>
    </row>
    <row r="41" spans="1:21" ht="15.5" x14ac:dyDescent="0.35">
      <c r="A41" s="176">
        <v>85344</v>
      </c>
      <c r="B41" s="17" t="s">
        <v>59</v>
      </c>
      <c r="C41" s="177">
        <v>25</v>
      </c>
      <c r="D41" s="177">
        <v>1</v>
      </c>
      <c r="E41" s="177">
        <v>0</v>
      </c>
      <c r="F41" s="177">
        <v>0</v>
      </c>
      <c r="G41" s="177">
        <v>0</v>
      </c>
      <c r="H41" s="178">
        <v>1.08</v>
      </c>
      <c r="I41" s="177">
        <v>27</v>
      </c>
      <c r="J41" s="177">
        <v>0</v>
      </c>
      <c r="K41" s="179" t="s">
        <v>23</v>
      </c>
      <c r="L41" s="177" t="s">
        <v>60</v>
      </c>
      <c r="M41" s="177"/>
      <c r="N41" s="177"/>
      <c r="O41" s="180">
        <f t="shared" si="0"/>
        <v>27</v>
      </c>
      <c r="Q41" s="18"/>
      <c r="R41" s="3">
        <v>1.1621621621621621</v>
      </c>
      <c r="S41" s="4">
        <v>42.999999999999993</v>
      </c>
      <c r="T41" s="5">
        <f t="shared" si="1"/>
        <v>-8.2162162162161989E-2</v>
      </c>
      <c r="U41" s="5">
        <f t="shared" si="1"/>
        <v>-15.999999999999993</v>
      </c>
    </row>
    <row r="42" spans="1:21" ht="15.5" x14ac:dyDescent="0.35">
      <c r="A42" s="176">
        <v>85349</v>
      </c>
      <c r="B42" s="17" t="s">
        <v>61</v>
      </c>
      <c r="C42" s="177">
        <v>59</v>
      </c>
      <c r="D42" s="177">
        <v>16</v>
      </c>
      <c r="E42" s="177">
        <v>5</v>
      </c>
      <c r="F42" s="177">
        <v>0</v>
      </c>
      <c r="G42" s="177">
        <v>1</v>
      </c>
      <c r="H42" s="178">
        <v>1.1864406779661016</v>
      </c>
      <c r="I42" s="177">
        <v>70</v>
      </c>
      <c r="J42" s="177">
        <v>1</v>
      </c>
      <c r="K42" s="179" t="s">
        <v>23</v>
      </c>
      <c r="L42" s="177">
        <v>24</v>
      </c>
      <c r="M42" s="177"/>
      <c r="N42" s="177"/>
      <c r="O42" s="180">
        <f t="shared" si="0"/>
        <v>95</v>
      </c>
      <c r="Q42" s="18"/>
      <c r="R42" s="3">
        <v>1.4228571428571428</v>
      </c>
      <c r="S42" s="4">
        <v>249</v>
      </c>
      <c r="T42" s="5">
        <f t="shared" si="1"/>
        <v>-0.23641646489104118</v>
      </c>
      <c r="U42" s="5">
        <f t="shared" si="1"/>
        <v>-179</v>
      </c>
    </row>
    <row r="43" spans="1:21" ht="15.5" x14ac:dyDescent="0.35">
      <c r="A43" s="176">
        <v>85350</v>
      </c>
      <c r="B43" s="17" t="s">
        <v>62</v>
      </c>
      <c r="C43" s="177">
        <v>186</v>
      </c>
      <c r="D43" s="177">
        <v>74</v>
      </c>
      <c r="E43" s="177">
        <v>13</v>
      </c>
      <c r="F43" s="177">
        <v>2</v>
      </c>
      <c r="G43" s="177">
        <v>1</v>
      </c>
      <c r="H43" s="181">
        <v>1.314707048362652</v>
      </c>
      <c r="I43" s="177">
        <v>244.53551099545325</v>
      </c>
      <c r="J43" s="177">
        <v>7</v>
      </c>
      <c r="K43" s="179">
        <v>15</v>
      </c>
      <c r="L43" s="177">
        <v>64</v>
      </c>
      <c r="M43" s="177"/>
      <c r="N43" s="177"/>
      <c r="O43" s="180">
        <f t="shared" si="0"/>
        <v>330.53551099545325</v>
      </c>
      <c r="Q43" s="18"/>
      <c r="R43" s="3">
        <v>1.4221681961251886</v>
      </c>
      <c r="S43" s="4">
        <v>271.63412545991105</v>
      </c>
      <c r="T43" s="5">
        <f t="shared" si="1"/>
        <v>-0.10746114776253668</v>
      </c>
      <c r="U43" s="5">
        <f t="shared" si="1"/>
        <v>-27.098614464457796</v>
      </c>
    </row>
    <row r="44" spans="1:21" ht="15.5" x14ac:dyDescent="0.35">
      <c r="A44" s="176">
        <v>85351</v>
      </c>
      <c r="B44" s="17" t="s">
        <v>63</v>
      </c>
      <c r="C44" s="177">
        <v>354</v>
      </c>
      <c r="D44" s="177">
        <v>83</v>
      </c>
      <c r="E44" s="177">
        <v>27</v>
      </c>
      <c r="F44" s="177">
        <v>0</v>
      </c>
      <c r="G44" s="177">
        <v>3</v>
      </c>
      <c r="H44" s="178">
        <v>1.2627118644067796</v>
      </c>
      <c r="I44" s="177">
        <v>447</v>
      </c>
      <c r="J44" s="177">
        <v>15</v>
      </c>
      <c r="K44" s="179" t="s">
        <v>23</v>
      </c>
      <c r="L44" s="177">
        <v>70</v>
      </c>
      <c r="M44" s="177"/>
      <c r="N44" s="177"/>
      <c r="O44" s="180">
        <f t="shared" si="0"/>
        <v>532</v>
      </c>
      <c r="Q44" s="18"/>
      <c r="R44" s="3">
        <v>1.3872491145218417</v>
      </c>
      <c r="S44" s="4">
        <v>1231.8772136953955</v>
      </c>
      <c r="T44" s="5">
        <f t="shared" si="1"/>
        <v>-0.12453725011506211</v>
      </c>
      <c r="U44" s="5">
        <f t="shared" si="1"/>
        <v>-784.87721369539554</v>
      </c>
    </row>
    <row r="45" spans="1:21" ht="15.5" x14ac:dyDescent="0.35">
      <c r="A45" s="176">
        <v>85353</v>
      </c>
      <c r="B45" s="17" t="s">
        <v>64</v>
      </c>
      <c r="C45" s="177" t="s">
        <v>23</v>
      </c>
      <c r="D45" s="177" t="s">
        <v>23</v>
      </c>
      <c r="E45" s="177" t="s">
        <v>23</v>
      </c>
      <c r="F45" s="177" t="s">
        <v>23</v>
      </c>
      <c r="G45" s="177" t="s">
        <v>23</v>
      </c>
      <c r="H45" s="178"/>
      <c r="I45" s="177" t="s">
        <v>23</v>
      </c>
      <c r="J45" s="177">
        <v>1</v>
      </c>
      <c r="K45" s="179" t="s">
        <v>23</v>
      </c>
      <c r="L45" s="177">
        <v>52</v>
      </c>
      <c r="M45" s="177"/>
      <c r="N45" s="177"/>
      <c r="O45" s="180">
        <f t="shared" si="0"/>
        <v>53</v>
      </c>
      <c r="Q45" s="18"/>
      <c r="R45" s="3"/>
      <c r="S45" s="4" t="s">
        <v>23</v>
      </c>
      <c r="T45" s="5">
        <f t="shared" si="1"/>
        <v>0</v>
      </c>
      <c r="U45" s="5" t="e">
        <f t="shared" si="1"/>
        <v>#VALUE!</v>
      </c>
    </row>
    <row r="46" spans="1:21" ht="15.5" x14ac:dyDescent="0.35">
      <c r="A46" s="176">
        <v>85357</v>
      </c>
      <c r="B46" s="17" t="s">
        <v>65</v>
      </c>
      <c r="C46" s="177" t="s">
        <v>23</v>
      </c>
      <c r="D46" s="177" t="s">
        <v>23</v>
      </c>
      <c r="E46" s="177" t="s">
        <v>23</v>
      </c>
      <c r="F46" s="177" t="s">
        <v>23</v>
      </c>
      <c r="G46" s="177" t="s">
        <v>23</v>
      </c>
      <c r="H46" s="178"/>
      <c r="I46" s="177" t="s">
        <v>23</v>
      </c>
      <c r="J46" s="177">
        <v>10</v>
      </c>
      <c r="K46" s="179" t="s">
        <v>23</v>
      </c>
      <c r="L46" s="177">
        <v>113</v>
      </c>
      <c r="M46" s="177"/>
      <c r="N46" s="177"/>
      <c r="O46" s="180">
        <f t="shared" si="0"/>
        <v>123</v>
      </c>
      <c r="Q46" s="18"/>
      <c r="R46" s="3"/>
      <c r="S46" s="4" t="s">
        <v>23</v>
      </c>
      <c r="T46" s="5">
        <f t="shared" si="1"/>
        <v>0</v>
      </c>
      <c r="U46" s="5" t="e">
        <f t="shared" si="1"/>
        <v>#VALUE!</v>
      </c>
    </row>
    <row r="47" spans="1:21" ht="15" customHeight="1" x14ac:dyDescent="0.35">
      <c r="A47" s="176">
        <v>85358</v>
      </c>
      <c r="B47" s="17" t="s">
        <v>66</v>
      </c>
      <c r="C47" s="177">
        <v>4</v>
      </c>
      <c r="D47" s="177">
        <v>2</v>
      </c>
      <c r="E47" s="177">
        <v>1</v>
      </c>
      <c r="F47" s="177">
        <v>0</v>
      </c>
      <c r="G47" s="177">
        <v>0</v>
      </c>
      <c r="H47" s="181">
        <v>1.314707048362652</v>
      </c>
      <c r="I47" s="177">
        <v>5.2588281934506078</v>
      </c>
      <c r="J47" s="177">
        <v>0</v>
      </c>
      <c r="K47" s="179" t="s">
        <v>23</v>
      </c>
      <c r="L47" s="177">
        <v>2</v>
      </c>
      <c r="M47" s="177"/>
      <c r="N47" s="177"/>
      <c r="O47" s="180">
        <f t="shared" si="0"/>
        <v>7.2588281934506078</v>
      </c>
      <c r="Q47" s="18"/>
      <c r="R47" s="6"/>
      <c r="S47" s="6"/>
      <c r="T47" s="5">
        <f t="shared" si="1"/>
        <v>1.314707048362652</v>
      </c>
      <c r="U47" s="5">
        <f t="shared" si="1"/>
        <v>5.2588281934506078</v>
      </c>
    </row>
    <row r="48" spans="1:21" ht="15.5" x14ac:dyDescent="0.35">
      <c r="A48" s="176">
        <v>85359</v>
      </c>
      <c r="B48" s="17" t="s">
        <v>67</v>
      </c>
      <c r="C48" s="177" t="s">
        <v>23</v>
      </c>
      <c r="D48" s="177" t="s">
        <v>23</v>
      </c>
      <c r="E48" s="177" t="s">
        <v>23</v>
      </c>
      <c r="F48" s="177" t="s">
        <v>23</v>
      </c>
      <c r="G48" s="177" t="s">
        <v>23</v>
      </c>
      <c r="H48" s="178"/>
      <c r="I48" s="177" t="s">
        <v>23</v>
      </c>
      <c r="J48" s="177">
        <v>2</v>
      </c>
      <c r="K48" s="179" t="s">
        <v>23</v>
      </c>
      <c r="L48" s="177">
        <v>24</v>
      </c>
      <c r="M48" s="177"/>
      <c r="N48" s="177"/>
      <c r="O48" s="180">
        <f t="shared" si="0"/>
        <v>26</v>
      </c>
      <c r="Q48" s="18"/>
      <c r="R48" s="3"/>
      <c r="S48" s="4" t="s">
        <v>23</v>
      </c>
      <c r="T48" s="5">
        <f t="shared" si="1"/>
        <v>0</v>
      </c>
      <c r="U48" s="5" t="e">
        <f t="shared" si="1"/>
        <v>#VALUE!</v>
      </c>
    </row>
    <row r="49" spans="1:21" ht="15.5" x14ac:dyDescent="0.35">
      <c r="A49" s="176">
        <v>85360</v>
      </c>
      <c r="B49" s="17" t="s">
        <v>68</v>
      </c>
      <c r="C49" s="177" t="s">
        <v>23</v>
      </c>
      <c r="D49" s="177" t="s">
        <v>23</v>
      </c>
      <c r="E49" s="177" t="s">
        <v>23</v>
      </c>
      <c r="F49" s="177" t="s">
        <v>23</v>
      </c>
      <c r="G49" s="177" t="s">
        <v>23</v>
      </c>
      <c r="H49" s="178"/>
      <c r="I49" s="177" t="s">
        <v>23</v>
      </c>
      <c r="J49" s="177">
        <v>0</v>
      </c>
      <c r="K49" s="179">
        <v>20</v>
      </c>
      <c r="L49" s="177" t="s">
        <v>23</v>
      </c>
      <c r="M49" s="177"/>
      <c r="N49" s="177"/>
      <c r="O49" s="180">
        <f t="shared" si="0"/>
        <v>20</v>
      </c>
      <c r="P49" s="18"/>
      <c r="Q49" s="18"/>
      <c r="R49" s="3"/>
      <c r="S49" s="4" t="s">
        <v>23</v>
      </c>
      <c r="T49" s="5">
        <f t="shared" si="1"/>
        <v>0</v>
      </c>
      <c r="U49" s="5" t="e">
        <f t="shared" si="1"/>
        <v>#VALUE!</v>
      </c>
    </row>
    <row r="50" spans="1:21" ht="15" customHeight="1" x14ac:dyDescent="0.35">
      <c r="A50" s="176">
        <v>85361</v>
      </c>
      <c r="B50" s="17" t="s">
        <v>69</v>
      </c>
      <c r="C50" s="297" t="s">
        <v>215</v>
      </c>
      <c r="D50" s="302"/>
      <c r="E50" s="302"/>
      <c r="F50" s="302"/>
      <c r="G50" s="302"/>
      <c r="H50" s="302"/>
      <c r="I50" s="303"/>
      <c r="J50" s="183">
        <v>0</v>
      </c>
      <c r="K50" s="183" t="s">
        <v>23</v>
      </c>
      <c r="L50" s="183" t="s">
        <v>60</v>
      </c>
      <c r="M50" s="183"/>
      <c r="N50" s="183"/>
      <c r="O50" s="180">
        <f t="shared" si="0"/>
        <v>0</v>
      </c>
      <c r="Q50" s="18"/>
      <c r="R50" s="6"/>
      <c r="S50" s="7"/>
      <c r="T50" s="5">
        <f t="shared" si="1"/>
        <v>0</v>
      </c>
      <c r="U50" s="5">
        <f t="shared" si="1"/>
        <v>0</v>
      </c>
    </row>
    <row r="51" spans="1:21" ht="15.5" x14ac:dyDescent="0.35">
      <c r="A51" s="176">
        <v>85363</v>
      </c>
      <c r="B51" s="17" t="s">
        <v>70</v>
      </c>
      <c r="C51" s="177">
        <v>94</v>
      </c>
      <c r="D51" s="177">
        <v>3</v>
      </c>
      <c r="E51" s="177">
        <v>0</v>
      </c>
      <c r="F51" s="177">
        <v>0</v>
      </c>
      <c r="G51" s="177">
        <v>3</v>
      </c>
      <c r="H51" s="181">
        <v>1.314707048362652</v>
      </c>
      <c r="I51" s="177">
        <v>123.58246254608929</v>
      </c>
      <c r="J51" s="177">
        <v>11</v>
      </c>
      <c r="K51" s="179" t="s">
        <v>23</v>
      </c>
      <c r="L51" s="177">
        <v>178</v>
      </c>
      <c r="M51" s="177"/>
      <c r="N51" s="177"/>
      <c r="O51" s="180">
        <f t="shared" si="0"/>
        <v>312.58246254608929</v>
      </c>
      <c r="Q51" s="18"/>
      <c r="R51" s="3">
        <v>1.4221681961251886</v>
      </c>
      <c r="S51" s="4">
        <v>329.94302150104375</v>
      </c>
      <c r="T51" s="5">
        <f t="shared" si="1"/>
        <v>-0.10746114776253668</v>
      </c>
      <c r="U51" s="5">
        <f t="shared" si="1"/>
        <v>-206.36055895495446</v>
      </c>
    </row>
    <row r="52" spans="1:21" ht="15.5" x14ac:dyDescent="0.35">
      <c r="A52" s="176">
        <v>85364</v>
      </c>
      <c r="B52" s="17" t="s">
        <v>71</v>
      </c>
      <c r="C52" s="177">
        <v>54</v>
      </c>
      <c r="D52" s="177">
        <v>21</v>
      </c>
      <c r="E52" s="177">
        <v>3</v>
      </c>
      <c r="F52" s="177">
        <v>0</v>
      </c>
      <c r="G52" s="177">
        <v>0</v>
      </c>
      <c r="H52" s="181">
        <v>1.314707048362652</v>
      </c>
      <c r="I52" s="177">
        <v>70.994180611583204</v>
      </c>
      <c r="J52" s="177">
        <v>0</v>
      </c>
      <c r="K52" s="179" t="s">
        <v>23</v>
      </c>
      <c r="L52" s="177">
        <v>11</v>
      </c>
      <c r="M52" s="177"/>
      <c r="N52" s="177"/>
      <c r="O52" s="180">
        <f t="shared" si="0"/>
        <v>81.994180611583204</v>
      </c>
      <c r="Q52" s="18"/>
      <c r="R52" s="3">
        <v>1.4221681961251886</v>
      </c>
      <c r="S52" s="4">
        <v>82.485755375260936</v>
      </c>
      <c r="T52" s="5">
        <f t="shared" si="1"/>
        <v>-0.10746114776253668</v>
      </c>
      <c r="U52" s="5">
        <f t="shared" si="1"/>
        <v>-11.491574763677733</v>
      </c>
    </row>
    <row r="53" spans="1:21" ht="15.5" x14ac:dyDescent="0.35">
      <c r="A53" s="176">
        <v>85365</v>
      </c>
      <c r="B53" s="17" t="s">
        <v>72</v>
      </c>
      <c r="C53" s="177" t="s">
        <v>23</v>
      </c>
      <c r="D53" s="177" t="s">
        <v>23</v>
      </c>
      <c r="E53" s="177" t="s">
        <v>23</v>
      </c>
      <c r="F53" s="177" t="s">
        <v>23</v>
      </c>
      <c r="G53" s="177" t="s">
        <v>23</v>
      </c>
      <c r="H53" s="178"/>
      <c r="I53" s="177" t="s">
        <v>23</v>
      </c>
      <c r="J53" s="177">
        <v>2</v>
      </c>
      <c r="K53" s="179" t="s">
        <v>23</v>
      </c>
      <c r="L53" s="177">
        <v>15</v>
      </c>
      <c r="M53" s="177"/>
      <c r="N53" s="177"/>
      <c r="O53" s="180">
        <f t="shared" si="0"/>
        <v>17</v>
      </c>
      <c r="Q53" s="18"/>
      <c r="R53" s="3"/>
      <c r="S53" s="4" t="s">
        <v>23</v>
      </c>
      <c r="T53" s="5">
        <f t="shared" si="1"/>
        <v>0</v>
      </c>
      <c r="U53" s="5" t="e">
        <f t="shared" si="1"/>
        <v>#VALUE!</v>
      </c>
    </row>
    <row r="54" spans="1:21" ht="15.5" x14ac:dyDescent="0.35">
      <c r="A54" s="176">
        <v>85366</v>
      </c>
      <c r="B54" s="17" t="s">
        <v>73</v>
      </c>
      <c r="C54" s="177" t="s">
        <v>23</v>
      </c>
      <c r="D54" s="177" t="s">
        <v>23</v>
      </c>
      <c r="E54" s="177" t="s">
        <v>23</v>
      </c>
      <c r="F54" s="177" t="s">
        <v>23</v>
      </c>
      <c r="G54" s="177" t="s">
        <v>23</v>
      </c>
      <c r="H54" s="178"/>
      <c r="I54" s="177" t="s">
        <v>23</v>
      </c>
      <c r="J54" s="177">
        <v>0</v>
      </c>
      <c r="K54" s="179" t="s">
        <v>23</v>
      </c>
      <c r="L54" s="177">
        <v>2</v>
      </c>
      <c r="M54" s="177"/>
      <c r="N54" s="177"/>
      <c r="O54" s="180">
        <f t="shared" si="0"/>
        <v>2</v>
      </c>
      <c r="Q54" s="18"/>
      <c r="R54" s="3"/>
      <c r="S54" s="4" t="s">
        <v>23</v>
      </c>
      <c r="T54" s="5">
        <f t="shared" si="1"/>
        <v>0</v>
      </c>
      <c r="U54" s="5" t="e">
        <f t="shared" si="1"/>
        <v>#VALUE!</v>
      </c>
    </row>
    <row r="55" spans="1:21" ht="15.5" x14ac:dyDescent="0.35">
      <c r="A55" s="176">
        <v>85368</v>
      </c>
      <c r="B55" s="17" t="s">
        <v>74</v>
      </c>
      <c r="C55" s="177" t="s">
        <v>23</v>
      </c>
      <c r="D55" s="177" t="s">
        <v>23</v>
      </c>
      <c r="E55" s="177" t="s">
        <v>23</v>
      </c>
      <c r="F55" s="177" t="s">
        <v>23</v>
      </c>
      <c r="G55" s="177" t="s">
        <v>23</v>
      </c>
      <c r="H55" s="178"/>
      <c r="I55" s="177" t="s">
        <v>23</v>
      </c>
      <c r="J55" s="177">
        <v>0</v>
      </c>
      <c r="K55" s="179" t="s">
        <v>23</v>
      </c>
      <c r="L55" s="177">
        <v>0</v>
      </c>
      <c r="M55" s="177"/>
      <c r="N55" s="177"/>
      <c r="O55" s="180">
        <f t="shared" si="0"/>
        <v>0</v>
      </c>
      <c r="Q55" s="18"/>
      <c r="R55" s="3"/>
      <c r="S55" s="4" t="s">
        <v>23</v>
      </c>
      <c r="T55" s="5">
        <f t="shared" si="1"/>
        <v>0</v>
      </c>
      <c r="U55" s="5" t="e">
        <f t="shared" si="1"/>
        <v>#VALUE!</v>
      </c>
    </row>
    <row r="56" spans="1:21" ht="15.5" x14ac:dyDescent="0.35">
      <c r="A56" s="176">
        <v>85369</v>
      </c>
      <c r="B56" s="17" t="s">
        <v>75</v>
      </c>
      <c r="C56" s="177" t="s">
        <v>23</v>
      </c>
      <c r="D56" s="177" t="s">
        <v>23</v>
      </c>
      <c r="E56" s="177" t="s">
        <v>23</v>
      </c>
      <c r="F56" s="177" t="s">
        <v>23</v>
      </c>
      <c r="G56" s="177" t="s">
        <v>23</v>
      </c>
      <c r="H56" s="178"/>
      <c r="I56" s="177" t="s">
        <v>23</v>
      </c>
      <c r="J56" s="177">
        <v>0</v>
      </c>
      <c r="K56" s="179" t="s">
        <v>23</v>
      </c>
      <c r="L56" s="177">
        <v>16</v>
      </c>
      <c r="M56" s="177"/>
      <c r="N56" s="177"/>
      <c r="O56" s="180">
        <f t="shared" si="0"/>
        <v>16</v>
      </c>
      <c r="Q56" s="18"/>
      <c r="R56" s="3"/>
      <c r="S56" s="4" t="s">
        <v>23</v>
      </c>
      <c r="T56" s="5">
        <f t="shared" si="1"/>
        <v>0</v>
      </c>
      <c r="U56" s="5" t="e">
        <f t="shared" si="1"/>
        <v>#VALUE!</v>
      </c>
    </row>
    <row r="57" spans="1:21" ht="15.5" x14ac:dyDescent="0.35">
      <c r="A57" s="176">
        <v>85371</v>
      </c>
      <c r="B57" s="17" t="s">
        <v>76</v>
      </c>
      <c r="C57" s="177" t="s">
        <v>23</v>
      </c>
      <c r="D57" s="177" t="s">
        <v>23</v>
      </c>
      <c r="E57" s="177" t="s">
        <v>23</v>
      </c>
      <c r="F57" s="177" t="s">
        <v>23</v>
      </c>
      <c r="G57" s="177" t="s">
        <v>23</v>
      </c>
      <c r="H57" s="178"/>
      <c r="I57" s="177" t="s">
        <v>23</v>
      </c>
      <c r="J57" s="177">
        <v>1</v>
      </c>
      <c r="K57" s="179" t="s">
        <v>23</v>
      </c>
      <c r="L57" s="177">
        <v>11</v>
      </c>
      <c r="M57" s="177"/>
      <c r="N57" s="177"/>
      <c r="O57" s="180">
        <f t="shared" si="0"/>
        <v>12</v>
      </c>
      <c r="Q57" s="18"/>
      <c r="R57" s="3"/>
      <c r="S57" s="4" t="s">
        <v>23</v>
      </c>
      <c r="T57" s="5">
        <f t="shared" si="1"/>
        <v>0</v>
      </c>
      <c r="U57" s="5" t="e">
        <f t="shared" si="1"/>
        <v>#VALUE!</v>
      </c>
    </row>
    <row r="58" spans="1:21" ht="15.5" x14ac:dyDescent="0.35">
      <c r="A58" s="176">
        <v>85372</v>
      </c>
      <c r="B58" s="17" t="s">
        <v>77</v>
      </c>
      <c r="C58" s="177">
        <v>2</v>
      </c>
      <c r="D58" s="177">
        <v>1</v>
      </c>
      <c r="E58" s="177">
        <v>0</v>
      </c>
      <c r="F58" s="177">
        <v>0</v>
      </c>
      <c r="G58" s="177">
        <v>0</v>
      </c>
      <c r="H58" s="181">
        <v>1.314707048362652</v>
      </c>
      <c r="I58" s="177">
        <v>2.6294140967253039</v>
      </c>
      <c r="J58" s="177">
        <v>0</v>
      </c>
      <c r="K58" s="179" t="s">
        <v>23</v>
      </c>
      <c r="L58" s="177">
        <v>0</v>
      </c>
      <c r="M58" s="177"/>
      <c r="N58" s="177"/>
      <c r="O58" s="180">
        <f t="shared" si="0"/>
        <v>2.6294140967253039</v>
      </c>
      <c r="Q58" s="18"/>
      <c r="R58" s="3">
        <v>1.4221681961251886</v>
      </c>
      <c r="S58" s="4">
        <v>0</v>
      </c>
      <c r="T58" s="5">
        <f t="shared" si="1"/>
        <v>-0.10746114776253668</v>
      </c>
      <c r="U58" s="5">
        <f t="shared" si="1"/>
        <v>2.6294140967253039</v>
      </c>
    </row>
    <row r="59" spans="1:21" ht="15.5" x14ac:dyDescent="0.35">
      <c r="A59" s="176">
        <v>85380</v>
      </c>
      <c r="B59" s="17" t="s">
        <v>78</v>
      </c>
      <c r="C59" s="177">
        <v>14</v>
      </c>
      <c r="D59" s="177">
        <v>2</v>
      </c>
      <c r="E59" s="177">
        <v>1</v>
      </c>
      <c r="F59" s="177">
        <v>0</v>
      </c>
      <c r="G59" s="177">
        <v>0</v>
      </c>
      <c r="H59" s="181">
        <v>1.314707048362652</v>
      </c>
      <c r="I59" s="177">
        <v>18.405898677077126</v>
      </c>
      <c r="J59" s="177">
        <v>0</v>
      </c>
      <c r="K59" s="179" t="s">
        <v>23</v>
      </c>
      <c r="L59" s="177">
        <v>9</v>
      </c>
      <c r="M59" s="177"/>
      <c r="N59" s="177"/>
      <c r="O59" s="180">
        <f t="shared" si="0"/>
        <v>27.405898677077126</v>
      </c>
      <c r="P59" s="18"/>
      <c r="Q59" s="18"/>
      <c r="R59" s="3">
        <v>1.4221681961251886</v>
      </c>
      <c r="S59" s="4">
        <v>133.68381043576773</v>
      </c>
      <c r="T59" s="5">
        <f t="shared" si="1"/>
        <v>-0.10746114776253668</v>
      </c>
      <c r="U59" s="5">
        <f t="shared" si="1"/>
        <v>-115.27791175869061</v>
      </c>
    </row>
    <row r="60" spans="1:21" ht="15" customHeight="1" x14ac:dyDescent="0.35">
      <c r="A60" s="176">
        <v>85381</v>
      </c>
      <c r="B60" s="17" t="s">
        <v>79</v>
      </c>
      <c r="C60" s="177" t="s">
        <v>23</v>
      </c>
      <c r="D60" s="177" t="s">
        <v>23</v>
      </c>
      <c r="E60" s="177" t="s">
        <v>23</v>
      </c>
      <c r="F60" s="177" t="s">
        <v>23</v>
      </c>
      <c r="G60" s="177" t="s">
        <v>23</v>
      </c>
      <c r="H60" s="178"/>
      <c r="I60" s="177" t="s">
        <v>23</v>
      </c>
      <c r="J60" s="184">
        <v>0</v>
      </c>
      <c r="K60" s="184" t="s">
        <v>23</v>
      </c>
      <c r="L60" s="185">
        <v>1</v>
      </c>
      <c r="M60" s="184"/>
      <c r="N60" s="184"/>
      <c r="O60" s="180">
        <f t="shared" si="0"/>
        <v>1</v>
      </c>
      <c r="Q60" s="18"/>
      <c r="R60" s="6"/>
      <c r="S60" s="7"/>
      <c r="T60" s="5">
        <f t="shared" si="1"/>
        <v>0</v>
      </c>
      <c r="U60" s="5" t="e">
        <f t="shared" si="1"/>
        <v>#VALUE!</v>
      </c>
    </row>
    <row r="61" spans="1:21" ht="15.5" x14ac:dyDescent="0.35">
      <c r="A61" s="176">
        <v>85382</v>
      </c>
      <c r="B61" s="17" t="s">
        <v>80</v>
      </c>
      <c r="C61" s="177" t="s">
        <v>23</v>
      </c>
      <c r="D61" s="177" t="s">
        <v>23</v>
      </c>
      <c r="E61" s="177" t="s">
        <v>23</v>
      </c>
      <c r="F61" s="177" t="s">
        <v>23</v>
      </c>
      <c r="G61" s="177" t="s">
        <v>23</v>
      </c>
      <c r="H61" s="178"/>
      <c r="I61" s="177" t="s">
        <v>23</v>
      </c>
      <c r="J61" s="177">
        <v>0</v>
      </c>
      <c r="K61" s="179" t="s">
        <v>23</v>
      </c>
      <c r="L61" s="177">
        <v>2</v>
      </c>
      <c r="M61" s="177"/>
      <c r="N61" s="177"/>
      <c r="O61" s="180">
        <f t="shared" si="0"/>
        <v>2</v>
      </c>
      <c r="Q61" s="18"/>
      <c r="R61" s="3"/>
      <c r="S61" s="4" t="s">
        <v>23</v>
      </c>
      <c r="T61" s="5">
        <f t="shared" si="1"/>
        <v>0</v>
      </c>
      <c r="U61" s="5" t="e">
        <f t="shared" si="1"/>
        <v>#VALUE!</v>
      </c>
    </row>
    <row r="62" spans="1:21" ht="15.5" x14ac:dyDescent="0.35">
      <c r="A62" s="176">
        <v>85384</v>
      </c>
      <c r="B62" s="17" t="s">
        <v>81</v>
      </c>
      <c r="C62" s="177" t="s">
        <v>23</v>
      </c>
      <c r="D62" s="177" t="s">
        <v>23</v>
      </c>
      <c r="E62" s="177" t="s">
        <v>23</v>
      </c>
      <c r="F62" s="177" t="s">
        <v>23</v>
      </c>
      <c r="G62" s="177" t="s">
        <v>23</v>
      </c>
      <c r="H62" s="178"/>
      <c r="I62" s="177" t="s">
        <v>23</v>
      </c>
      <c r="J62" s="177">
        <v>0</v>
      </c>
      <c r="K62" s="179" t="s">
        <v>23</v>
      </c>
      <c r="L62" s="177">
        <v>15</v>
      </c>
      <c r="M62" s="177"/>
      <c r="N62" s="177"/>
      <c r="O62" s="180">
        <f t="shared" si="0"/>
        <v>15</v>
      </c>
      <c r="Q62" s="18"/>
      <c r="R62" s="3"/>
      <c r="S62" s="4" t="s">
        <v>23</v>
      </c>
      <c r="T62" s="5">
        <f t="shared" si="1"/>
        <v>0</v>
      </c>
      <c r="U62" s="5" t="e">
        <f t="shared" si="1"/>
        <v>#VALUE!</v>
      </c>
    </row>
    <row r="63" spans="1:21" ht="15.5" customHeight="1" x14ac:dyDescent="0.35">
      <c r="A63" s="176">
        <v>85385</v>
      </c>
      <c r="B63" s="17" t="s">
        <v>82</v>
      </c>
      <c r="C63" s="177">
        <v>203</v>
      </c>
      <c r="D63" s="177">
        <v>38</v>
      </c>
      <c r="E63" s="177">
        <v>8</v>
      </c>
      <c r="F63" s="177">
        <v>4</v>
      </c>
      <c r="G63" s="177">
        <v>2</v>
      </c>
      <c r="H63" s="178">
        <v>1.3608247422680413</v>
      </c>
      <c r="I63" s="177">
        <v>276.2474226804124</v>
      </c>
      <c r="J63" s="177">
        <v>8</v>
      </c>
      <c r="K63" s="179" t="s">
        <v>23</v>
      </c>
      <c r="L63" s="177">
        <v>31</v>
      </c>
      <c r="M63" s="177"/>
      <c r="N63" s="177"/>
      <c r="O63" s="180">
        <f t="shared" si="0"/>
        <v>315.2474226804124</v>
      </c>
      <c r="Q63" s="18"/>
      <c r="R63" s="3">
        <v>1.298913043478261</v>
      </c>
      <c r="S63" s="4">
        <v>494.88586956521743</v>
      </c>
      <c r="T63" s="5">
        <f t="shared" si="1"/>
        <v>6.1911698789780312E-2</v>
      </c>
      <c r="U63" s="5">
        <f t="shared" si="1"/>
        <v>-218.63844688480503</v>
      </c>
    </row>
    <row r="64" spans="1:21" ht="15.5" x14ac:dyDescent="0.35">
      <c r="A64" s="176">
        <v>85389</v>
      </c>
      <c r="B64" s="17" t="s">
        <v>214</v>
      </c>
      <c r="C64" s="177"/>
      <c r="D64" s="177"/>
      <c r="E64" s="177"/>
      <c r="F64" s="177"/>
      <c r="G64" s="177"/>
      <c r="H64" s="178"/>
      <c r="I64" s="177"/>
      <c r="J64" s="177">
        <v>1</v>
      </c>
      <c r="K64" s="179"/>
      <c r="L64" s="177">
        <v>17</v>
      </c>
      <c r="M64" s="177"/>
      <c r="N64" s="177"/>
      <c r="O64" s="180">
        <f t="shared" si="0"/>
        <v>18</v>
      </c>
      <c r="Q64" s="18"/>
      <c r="R64" s="3"/>
      <c r="S64" s="4"/>
      <c r="T64" s="5"/>
      <c r="U64" s="5"/>
    </row>
    <row r="65" spans="1:21" ht="15.5" x14ac:dyDescent="0.35">
      <c r="A65" s="176"/>
      <c r="B65" s="17" t="s">
        <v>83</v>
      </c>
      <c r="C65" s="177" t="s">
        <v>23</v>
      </c>
      <c r="D65" s="177" t="s">
        <v>23</v>
      </c>
      <c r="E65" s="177" t="s">
        <v>23</v>
      </c>
      <c r="F65" s="177" t="s">
        <v>23</v>
      </c>
      <c r="G65" s="177" t="s">
        <v>23</v>
      </c>
      <c r="H65" s="178"/>
      <c r="I65" s="177" t="s">
        <v>23</v>
      </c>
      <c r="J65" s="177">
        <v>0</v>
      </c>
      <c r="K65" s="179" t="s">
        <v>23</v>
      </c>
      <c r="L65" s="177" t="s">
        <v>23</v>
      </c>
      <c r="M65" s="177"/>
      <c r="N65" s="177">
        <v>326.42</v>
      </c>
      <c r="O65" s="180">
        <f t="shared" si="0"/>
        <v>326.42</v>
      </c>
      <c r="Q65" s="18"/>
      <c r="R65" s="3"/>
      <c r="S65" s="4" t="s">
        <v>23</v>
      </c>
      <c r="T65" s="5">
        <f t="shared" si="1"/>
        <v>0</v>
      </c>
      <c r="U65" s="5" t="e">
        <f t="shared" si="1"/>
        <v>#VALUE!</v>
      </c>
    </row>
    <row r="66" spans="1:21" ht="15.5" x14ac:dyDescent="0.35">
      <c r="A66" s="176"/>
      <c r="B66" s="17" t="s">
        <v>84</v>
      </c>
      <c r="C66" s="177" t="s">
        <v>23</v>
      </c>
      <c r="D66" s="177" t="s">
        <v>23</v>
      </c>
      <c r="E66" s="177" t="s">
        <v>23</v>
      </c>
      <c r="F66" s="177" t="s">
        <v>23</v>
      </c>
      <c r="G66" s="177" t="s">
        <v>23</v>
      </c>
      <c r="H66" s="178"/>
      <c r="I66" s="177" t="s">
        <v>23</v>
      </c>
      <c r="J66" s="177">
        <v>0</v>
      </c>
      <c r="K66" s="179" t="s">
        <v>23</v>
      </c>
      <c r="L66" s="177" t="s">
        <v>23</v>
      </c>
      <c r="M66" s="177"/>
      <c r="N66" s="177">
        <v>535.04</v>
      </c>
      <c r="O66" s="180">
        <f t="shared" si="0"/>
        <v>535.04</v>
      </c>
      <c r="Q66" s="18"/>
      <c r="R66" s="3"/>
      <c r="S66" s="4" t="s">
        <v>23</v>
      </c>
      <c r="T66" s="5">
        <f t="shared" si="1"/>
        <v>0</v>
      </c>
      <c r="U66" s="5" t="e">
        <f t="shared" si="1"/>
        <v>#VALUE!</v>
      </c>
    </row>
    <row r="67" spans="1:21" ht="15.5" x14ac:dyDescent="0.35">
      <c r="A67" s="176"/>
      <c r="B67" s="17" t="s">
        <v>85</v>
      </c>
      <c r="C67" s="177" t="s">
        <v>23</v>
      </c>
      <c r="D67" s="177" t="s">
        <v>23</v>
      </c>
      <c r="E67" s="177" t="s">
        <v>23</v>
      </c>
      <c r="F67" s="177" t="s">
        <v>23</v>
      </c>
      <c r="G67" s="177" t="s">
        <v>23</v>
      </c>
      <c r="H67" s="178"/>
      <c r="I67" s="177" t="s">
        <v>23</v>
      </c>
      <c r="J67" s="177">
        <v>0</v>
      </c>
      <c r="K67" s="179" t="s">
        <v>23</v>
      </c>
      <c r="L67" s="177" t="s">
        <v>23</v>
      </c>
      <c r="M67" s="177"/>
      <c r="N67" s="177">
        <v>224.58</v>
      </c>
      <c r="O67" s="180">
        <f t="shared" si="0"/>
        <v>224.58</v>
      </c>
      <c r="Q67" s="18"/>
      <c r="R67" s="3"/>
      <c r="S67" s="4" t="s">
        <v>23</v>
      </c>
      <c r="T67" s="5">
        <f t="shared" si="1"/>
        <v>0</v>
      </c>
      <c r="U67" s="5" t="e">
        <f t="shared" si="1"/>
        <v>#VALUE!</v>
      </c>
    </row>
    <row r="68" spans="1:21" ht="15.5" x14ac:dyDescent="0.35">
      <c r="A68" s="176"/>
      <c r="B68" s="17" t="s">
        <v>86</v>
      </c>
      <c r="C68" s="177" t="s">
        <v>23</v>
      </c>
      <c r="D68" s="177" t="s">
        <v>23</v>
      </c>
      <c r="E68" s="177" t="s">
        <v>23</v>
      </c>
      <c r="F68" s="177" t="s">
        <v>23</v>
      </c>
      <c r="G68" s="177" t="s">
        <v>23</v>
      </c>
      <c r="H68" s="178"/>
      <c r="I68" s="177" t="s">
        <v>23</v>
      </c>
      <c r="J68" s="177">
        <v>0</v>
      </c>
      <c r="K68" s="179" t="s">
        <v>23</v>
      </c>
      <c r="L68" s="177" t="s">
        <v>23</v>
      </c>
      <c r="M68" s="177"/>
      <c r="N68" s="177">
        <v>295.26</v>
      </c>
      <c r="O68" s="180">
        <f t="shared" si="0"/>
        <v>295.26</v>
      </c>
      <c r="Q68" s="18"/>
      <c r="R68" s="3"/>
      <c r="S68" s="4" t="s">
        <v>23</v>
      </c>
      <c r="T68" s="5">
        <f t="shared" si="1"/>
        <v>0</v>
      </c>
      <c r="U68" s="5" t="e">
        <f t="shared" si="1"/>
        <v>#VALUE!</v>
      </c>
    </row>
    <row r="69" spans="1:21" ht="15.5" x14ac:dyDescent="0.35">
      <c r="A69" s="176"/>
      <c r="B69" s="17" t="s">
        <v>87</v>
      </c>
      <c r="C69" s="177" t="s">
        <v>23</v>
      </c>
      <c r="D69" s="177" t="s">
        <v>23</v>
      </c>
      <c r="E69" s="177" t="s">
        <v>23</v>
      </c>
      <c r="F69" s="177" t="s">
        <v>23</v>
      </c>
      <c r="G69" s="177" t="s">
        <v>23</v>
      </c>
      <c r="H69" s="178"/>
      <c r="I69" s="177" t="s">
        <v>23</v>
      </c>
      <c r="J69" s="177">
        <v>0</v>
      </c>
      <c r="K69" s="179" t="s">
        <v>23</v>
      </c>
      <c r="L69" s="177" t="s">
        <v>23</v>
      </c>
      <c r="M69" s="177"/>
      <c r="N69" s="177">
        <v>357.96</v>
      </c>
      <c r="O69" s="180">
        <f t="shared" ref="O69:O71" si="2">SUM(I69:N69)</f>
        <v>357.96</v>
      </c>
      <c r="Q69" s="18"/>
      <c r="R69" s="3"/>
      <c r="S69" s="4" t="s">
        <v>23</v>
      </c>
      <c r="T69" s="5">
        <f t="shared" ref="T69:U71" si="3">H69-R69</f>
        <v>0</v>
      </c>
      <c r="U69" s="5" t="e">
        <f t="shared" si="3"/>
        <v>#VALUE!</v>
      </c>
    </row>
    <row r="70" spans="1:21" ht="15.5" x14ac:dyDescent="0.35">
      <c r="A70" s="176"/>
      <c r="B70" s="17" t="s">
        <v>88</v>
      </c>
      <c r="C70" s="177" t="s">
        <v>23</v>
      </c>
      <c r="D70" s="177" t="s">
        <v>23</v>
      </c>
      <c r="E70" s="177" t="s">
        <v>23</v>
      </c>
      <c r="F70" s="177" t="s">
        <v>23</v>
      </c>
      <c r="G70" s="177" t="s">
        <v>23</v>
      </c>
      <c r="H70" s="178"/>
      <c r="I70" s="177" t="s">
        <v>23</v>
      </c>
      <c r="J70" s="177">
        <v>0</v>
      </c>
      <c r="K70" s="179" t="s">
        <v>23</v>
      </c>
      <c r="L70" s="177" t="s">
        <v>23</v>
      </c>
      <c r="M70" s="177"/>
      <c r="N70" s="177">
        <v>267.14</v>
      </c>
      <c r="O70" s="180">
        <f t="shared" si="2"/>
        <v>267.14</v>
      </c>
      <c r="Q70" s="18"/>
      <c r="R70" s="3"/>
      <c r="S70" s="4" t="s">
        <v>23</v>
      </c>
      <c r="T70" s="5">
        <f t="shared" si="3"/>
        <v>0</v>
      </c>
      <c r="U70" s="5" t="e">
        <f t="shared" si="3"/>
        <v>#VALUE!</v>
      </c>
    </row>
    <row r="71" spans="1:21" x14ac:dyDescent="0.35">
      <c r="A71" s="186"/>
      <c r="B71" s="187" t="s">
        <v>89</v>
      </c>
      <c r="C71" s="188">
        <f>SUM(C3:C70)</f>
        <v>4820</v>
      </c>
      <c r="D71" s="188">
        <f t="shared" ref="D71:M71" si="4">SUM(D3:D70)</f>
        <v>1215</v>
      </c>
      <c r="E71" s="188">
        <f t="shared" si="4"/>
        <v>289</v>
      </c>
      <c r="F71" s="188">
        <f t="shared" si="4"/>
        <v>739</v>
      </c>
      <c r="G71" s="188">
        <f t="shared" si="4"/>
        <v>37</v>
      </c>
      <c r="H71" s="190"/>
      <c r="I71" s="188">
        <f>SUM(I3:I70)</f>
        <v>6336.8879731079833</v>
      </c>
      <c r="J71" s="188">
        <f t="shared" si="4"/>
        <v>345</v>
      </c>
      <c r="K71" s="188">
        <f t="shared" si="4"/>
        <v>3234</v>
      </c>
      <c r="L71" s="188">
        <f t="shared" si="4"/>
        <v>2502</v>
      </c>
      <c r="M71" s="188">
        <f t="shared" si="4"/>
        <v>1431</v>
      </c>
      <c r="N71" s="188">
        <f>SUM(N3:N70)</f>
        <v>2006.4</v>
      </c>
      <c r="O71" s="191">
        <f t="shared" si="2"/>
        <v>15855.287973107983</v>
      </c>
      <c r="P71" s="18"/>
      <c r="Q71" s="18"/>
      <c r="R71" s="2">
        <v>1.4221681961251886</v>
      </c>
      <c r="S71" s="8">
        <v>15227.310560273892</v>
      </c>
      <c r="U71" s="5">
        <f t="shared" si="3"/>
        <v>-8890.4225871659091</v>
      </c>
    </row>
    <row r="72" spans="1:21" ht="15" thickBot="1" x14ac:dyDescent="0.4">
      <c r="A72" s="192"/>
      <c r="B72" s="193"/>
      <c r="C72" s="194"/>
      <c r="D72" s="194"/>
      <c r="E72" s="195" t="s">
        <v>90</v>
      </c>
      <c r="F72" s="196"/>
      <c r="G72" s="196"/>
      <c r="H72" s="197">
        <v>1.314707048362652</v>
      </c>
      <c r="I72" s="198">
        <v>0.3996955261476644</v>
      </c>
      <c r="J72" s="198">
        <v>2.1697600080400472E-2</v>
      </c>
      <c r="K72" s="198">
        <v>0.20398267052329977</v>
      </c>
      <c r="L72" s="198">
        <v>0.1578121959336104</v>
      </c>
      <c r="M72" s="198">
        <v>9.0259493357712425E-2</v>
      </c>
      <c r="N72" s="198">
        <v>0.12655251395731251</v>
      </c>
      <c r="O72" s="199"/>
      <c r="P72" s="18"/>
    </row>
    <row r="73" spans="1:21" ht="15" thickTop="1" x14ac:dyDescent="0.35"/>
    <row r="74" spans="1:21" ht="16.5" customHeight="1" x14ac:dyDescent="0.35">
      <c r="A74" s="200" t="s">
        <v>91</v>
      </c>
      <c r="B74" s="301" t="s">
        <v>216</v>
      </c>
      <c r="C74" s="301"/>
      <c r="D74" s="301"/>
      <c r="E74" s="301"/>
      <c r="F74" s="301"/>
      <c r="G74" s="301"/>
      <c r="H74" s="301"/>
      <c r="I74" s="301"/>
      <c r="J74" s="301"/>
      <c r="K74" s="301"/>
      <c r="L74" s="301"/>
      <c r="M74" s="301"/>
      <c r="N74" s="301"/>
      <c r="O74" s="301"/>
    </row>
    <row r="75" spans="1:21" ht="16.5" customHeight="1" x14ac:dyDescent="0.35">
      <c r="A75" s="200"/>
      <c r="B75" s="201" t="s">
        <v>217</v>
      </c>
      <c r="C75" s="19"/>
      <c r="D75" s="19"/>
      <c r="E75" s="19"/>
      <c r="F75" s="19"/>
      <c r="G75" s="19"/>
      <c r="H75" s="19"/>
      <c r="I75" s="19"/>
      <c r="J75" s="19"/>
      <c r="K75" s="19"/>
      <c r="L75" s="19"/>
      <c r="M75" s="19"/>
      <c r="N75" s="19"/>
      <c r="O75" s="19"/>
    </row>
    <row r="76" spans="1:21" s="14" customFormat="1" ht="16.5" customHeight="1" x14ac:dyDescent="0.35">
      <c r="B76" s="20" t="s">
        <v>269</v>
      </c>
      <c r="R76" s="203"/>
      <c r="S76" s="203"/>
      <c r="T76" s="203"/>
      <c r="U76" s="203"/>
    </row>
    <row r="77" spans="1:21" x14ac:dyDescent="0.35">
      <c r="A77" s="21"/>
      <c r="B77" s="21"/>
      <c r="C77" s="21"/>
      <c r="D77" s="21"/>
      <c r="E77" s="21"/>
      <c r="F77" s="21"/>
      <c r="G77" s="21"/>
      <c r="H77" s="21"/>
      <c r="I77" s="21"/>
      <c r="J77" s="21"/>
      <c r="K77" s="21"/>
      <c r="L77" s="21"/>
      <c r="M77" s="21"/>
      <c r="N77" s="21"/>
      <c r="O77" s="21"/>
    </row>
    <row r="78" spans="1:21" x14ac:dyDescent="0.35">
      <c r="A78" s="21"/>
      <c r="B78" s="21"/>
      <c r="C78" s="21"/>
      <c r="D78" s="21"/>
      <c r="E78" s="21"/>
      <c r="F78" s="21"/>
      <c r="G78" s="21"/>
      <c r="H78" s="21"/>
      <c r="I78" s="21"/>
      <c r="J78" s="21"/>
      <c r="K78" s="21"/>
      <c r="L78" s="21"/>
      <c r="M78" s="21"/>
      <c r="N78" s="21"/>
      <c r="O78" s="21"/>
    </row>
    <row r="79" spans="1:21" x14ac:dyDescent="0.35">
      <c r="A79" s="21"/>
      <c r="B79" s="21"/>
      <c r="C79" s="21"/>
      <c r="D79" s="21"/>
      <c r="E79" s="21"/>
      <c r="F79" s="21"/>
      <c r="G79" s="21"/>
      <c r="H79" s="21"/>
      <c r="I79" s="21"/>
      <c r="J79" s="21"/>
      <c r="K79" s="21"/>
      <c r="L79" s="21"/>
      <c r="M79" s="21"/>
      <c r="N79" s="21"/>
      <c r="O79" s="21"/>
    </row>
    <row r="80" spans="1:21" x14ac:dyDescent="0.35">
      <c r="A80" s="21"/>
      <c r="B80" s="21"/>
      <c r="C80" s="21"/>
      <c r="D80" s="21"/>
      <c r="E80" s="21"/>
      <c r="F80" s="21"/>
      <c r="G80" s="21"/>
      <c r="H80" s="21"/>
      <c r="I80" s="21"/>
      <c r="J80" s="21"/>
      <c r="K80" s="21"/>
      <c r="L80" s="21"/>
      <c r="M80" s="21"/>
      <c r="N80" s="21"/>
      <c r="O80" s="21"/>
    </row>
  </sheetData>
  <mergeCells count="3">
    <mergeCell ref="A1:O1"/>
    <mergeCell ref="C50:I50"/>
    <mergeCell ref="B74:O74"/>
  </mergeCells>
  <pageMargins left="0.70866141732283472" right="0.70866141732283472" top="0.74803149606299213" bottom="0.74803149606299213" header="0.31496062992125984" footer="0.31496062992125984"/>
  <pageSetup paperSize="9" scale="50" orientation="portrait" r:id="rId1"/>
  <headerFooter>
    <oddHeader>&amp;C&amp;"Calibri,Regular"&amp;13SRAD Report No.2090 Transport Statistics Manchester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1F867-8CFD-42C5-8F29-73113CDE4AE0}">
  <sheetPr>
    <pageSetUpPr fitToPage="1"/>
  </sheetPr>
  <dimension ref="A1:AU58"/>
  <sheetViews>
    <sheetView zoomScale="75" zoomScaleNormal="75" zoomScalePageLayoutView="75" workbookViewId="0">
      <selection activeCell="Y14" sqref="Y14"/>
    </sheetView>
  </sheetViews>
  <sheetFormatPr defaultColWidth="8.81640625" defaultRowHeight="14.5" x14ac:dyDescent="0.35"/>
  <cols>
    <col min="1" max="1" width="13" style="23" customWidth="1"/>
    <col min="2" max="2" width="12.453125" style="23" customWidth="1"/>
    <col min="3" max="3" width="7.1796875" style="23" customWidth="1"/>
    <col min="4" max="4" width="7.7265625" style="23" customWidth="1"/>
    <col min="5" max="5" width="8.1796875" style="23" customWidth="1"/>
    <col min="6" max="6" width="8" style="23" customWidth="1"/>
    <col min="7" max="7" width="7.453125" style="23" customWidth="1"/>
    <col min="8" max="8" width="7.1796875" style="23" customWidth="1"/>
    <col min="9" max="9" width="8.1796875" style="23" customWidth="1"/>
    <col min="10" max="10" width="10.54296875" style="9" bestFit="1" customWidth="1"/>
    <col min="11" max="20" width="8.81640625" style="23"/>
    <col min="21" max="47" width="8.81640625" style="367"/>
    <col min="48" max="16384" width="8.81640625" style="23"/>
  </cols>
  <sheetData>
    <row r="1" spans="1:47" ht="18.5" x14ac:dyDescent="0.45">
      <c r="A1" s="22" t="s">
        <v>93</v>
      </c>
    </row>
    <row r="2" spans="1:47" ht="15" thickBot="1" x14ac:dyDescent="0.4"/>
    <row r="3" spans="1:47" ht="15.5" thickTop="1" thickBot="1" x14ac:dyDescent="0.4">
      <c r="A3" s="304" t="s">
        <v>220</v>
      </c>
      <c r="B3" s="305"/>
      <c r="C3" s="305"/>
      <c r="D3" s="305"/>
      <c r="E3" s="305"/>
      <c r="F3" s="305"/>
      <c r="G3" s="305"/>
      <c r="H3" s="305"/>
      <c r="I3" s="306"/>
      <c r="M3" s="9"/>
      <c r="N3" s="9"/>
      <c r="O3" s="9"/>
      <c r="P3" s="9"/>
      <c r="Q3" s="9"/>
      <c r="R3" s="9"/>
      <c r="S3" s="9"/>
      <c r="T3" s="9"/>
    </row>
    <row r="4" spans="1:47" s="205" customFormat="1" ht="15" thickBot="1" x14ac:dyDescent="0.3">
      <c r="A4" s="24" t="s">
        <v>94</v>
      </c>
      <c r="B4" s="25" t="s">
        <v>95</v>
      </c>
      <c r="C4" s="26" t="s">
        <v>7</v>
      </c>
      <c r="D4" s="25" t="s">
        <v>96</v>
      </c>
      <c r="E4" s="26" t="s">
        <v>97</v>
      </c>
      <c r="F4" s="25" t="s">
        <v>10</v>
      </c>
      <c r="G4" s="26" t="s">
        <v>98</v>
      </c>
      <c r="H4" s="25" t="s">
        <v>99</v>
      </c>
      <c r="I4" s="27" t="s">
        <v>100</v>
      </c>
      <c r="J4" s="10"/>
      <c r="M4" s="10"/>
      <c r="N4" s="10" t="s">
        <v>7</v>
      </c>
      <c r="O4" s="10" t="s">
        <v>96</v>
      </c>
      <c r="P4" s="10" t="s">
        <v>97</v>
      </c>
      <c r="Q4" s="10" t="s">
        <v>10</v>
      </c>
      <c r="R4" s="10" t="s">
        <v>98</v>
      </c>
      <c r="S4" s="10" t="s">
        <v>99</v>
      </c>
      <c r="T4" s="10" t="s">
        <v>100</v>
      </c>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row>
    <row r="5" spans="1:47" x14ac:dyDescent="0.35">
      <c r="A5" s="307" t="s">
        <v>101</v>
      </c>
      <c r="B5" s="28">
        <v>1997</v>
      </c>
      <c r="C5" s="29">
        <v>27989</v>
      </c>
      <c r="D5" s="30">
        <v>2004</v>
      </c>
      <c r="E5" s="29">
        <v>815</v>
      </c>
      <c r="F5" s="30">
        <v>1079</v>
      </c>
      <c r="G5" s="29">
        <v>281</v>
      </c>
      <c r="H5" s="30">
        <v>704</v>
      </c>
      <c r="I5" s="31">
        <v>32872</v>
      </c>
      <c r="M5" s="9">
        <v>1997</v>
      </c>
      <c r="N5" s="9">
        <v>27989</v>
      </c>
      <c r="O5" s="9">
        <v>2004</v>
      </c>
      <c r="P5" s="9">
        <v>815</v>
      </c>
      <c r="Q5" s="9">
        <v>1079</v>
      </c>
      <c r="R5" s="9">
        <v>281</v>
      </c>
      <c r="S5" s="9">
        <v>704</v>
      </c>
      <c r="T5" s="9">
        <v>32872</v>
      </c>
    </row>
    <row r="6" spans="1:47" x14ac:dyDescent="0.35">
      <c r="A6" s="308"/>
      <c r="B6" s="32">
        <v>1999</v>
      </c>
      <c r="C6" s="33">
        <v>29194</v>
      </c>
      <c r="D6" s="34">
        <v>2255</v>
      </c>
      <c r="E6" s="33">
        <v>730</v>
      </c>
      <c r="F6" s="34">
        <v>1053</v>
      </c>
      <c r="G6" s="33">
        <v>276</v>
      </c>
      <c r="H6" s="34">
        <v>645</v>
      </c>
      <c r="I6" s="35">
        <v>34153</v>
      </c>
      <c r="M6" s="9">
        <v>1998</v>
      </c>
      <c r="N6" s="9"/>
      <c r="O6" s="9"/>
      <c r="P6" s="9"/>
      <c r="Q6" s="9"/>
      <c r="R6" s="9"/>
      <c r="S6" s="9"/>
      <c r="T6" s="9"/>
    </row>
    <row r="7" spans="1:47" x14ac:dyDescent="0.35">
      <c r="A7" s="308"/>
      <c r="B7" s="32">
        <v>2002</v>
      </c>
      <c r="C7" s="33">
        <v>25980</v>
      </c>
      <c r="D7" s="34">
        <v>2201</v>
      </c>
      <c r="E7" s="33">
        <v>469</v>
      </c>
      <c r="F7" s="34">
        <v>985</v>
      </c>
      <c r="G7" s="33">
        <v>290</v>
      </c>
      <c r="H7" s="34">
        <v>509</v>
      </c>
      <c r="I7" s="35">
        <v>30434</v>
      </c>
      <c r="M7" s="9">
        <v>1999</v>
      </c>
      <c r="N7" s="9">
        <v>29194</v>
      </c>
      <c r="O7" s="9">
        <v>2255</v>
      </c>
      <c r="P7" s="9">
        <v>730</v>
      </c>
      <c r="Q7" s="9">
        <v>1053</v>
      </c>
      <c r="R7" s="9">
        <v>276</v>
      </c>
      <c r="S7" s="9">
        <v>645</v>
      </c>
      <c r="T7" s="9">
        <v>34153</v>
      </c>
    </row>
    <row r="8" spans="1:47" x14ac:dyDescent="0.35">
      <c r="A8" s="308"/>
      <c r="B8" s="32">
        <v>2005</v>
      </c>
      <c r="C8" s="33">
        <v>27139</v>
      </c>
      <c r="D8" s="34">
        <v>2079</v>
      </c>
      <c r="E8" s="33">
        <v>561</v>
      </c>
      <c r="F8" s="34">
        <v>1000</v>
      </c>
      <c r="G8" s="33">
        <v>277</v>
      </c>
      <c r="H8" s="34">
        <v>562</v>
      </c>
      <c r="I8" s="35">
        <v>31618</v>
      </c>
      <c r="M8" s="9">
        <v>2000</v>
      </c>
      <c r="N8" s="9"/>
      <c r="O8" s="9"/>
      <c r="P8" s="9"/>
      <c r="Q8" s="9"/>
      <c r="R8" s="9"/>
      <c r="S8" s="9"/>
      <c r="T8" s="9"/>
    </row>
    <row r="9" spans="1:47" x14ac:dyDescent="0.35">
      <c r="A9" s="308"/>
      <c r="B9" s="32">
        <v>2006</v>
      </c>
      <c r="C9" s="36">
        <v>24968</v>
      </c>
      <c r="D9" s="37">
        <v>2136</v>
      </c>
      <c r="E9" s="36">
        <v>450</v>
      </c>
      <c r="F9" s="37">
        <v>1019</v>
      </c>
      <c r="G9" s="36">
        <v>231</v>
      </c>
      <c r="H9" s="37">
        <v>470</v>
      </c>
      <c r="I9" s="38">
        <v>29274</v>
      </c>
      <c r="M9" s="9">
        <v>2001</v>
      </c>
      <c r="N9" s="9"/>
      <c r="O9" s="9"/>
      <c r="P9" s="9"/>
      <c r="Q9" s="9"/>
      <c r="R9" s="9"/>
      <c r="S9" s="9"/>
      <c r="T9" s="9"/>
    </row>
    <row r="10" spans="1:47" x14ac:dyDescent="0.35">
      <c r="A10" s="308"/>
      <c r="B10" s="32">
        <v>2009</v>
      </c>
      <c r="C10" s="33">
        <v>21968</v>
      </c>
      <c r="D10" s="34">
        <v>1675</v>
      </c>
      <c r="E10" s="33">
        <v>510</v>
      </c>
      <c r="F10" s="34">
        <v>997</v>
      </c>
      <c r="G10" s="33">
        <v>274</v>
      </c>
      <c r="H10" s="34">
        <v>1102</v>
      </c>
      <c r="I10" s="38">
        <v>26526</v>
      </c>
      <c r="M10" s="9">
        <v>2002</v>
      </c>
      <c r="N10" s="9">
        <v>25980</v>
      </c>
      <c r="O10" s="9">
        <v>2201</v>
      </c>
      <c r="P10" s="9">
        <v>469</v>
      </c>
      <c r="Q10" s="9">
        <v>985</v>
      </c>
      <c r="R10" s="9">
        <v>290</v>
      </c>
      <c r="S10" s="9">
        <v>509</v>
      </c>
      <c r="T10" s="9">
        <v>30434</v>
      </c>
    </row>
    <row r="11" spans="1:47" x14ac:dyDescent="0.35">
      <c r="A11" s="308"/>
      <c r="B11" s="39">
        <v>2010</v>
      </c>
      <c r="C11" s="40">
        <v>21408</v>
      </c>
      <c r="D11" s="41">
        <v>1657</v>
      </c>
      <c r="E11" s="40">
        <v>280</v>
      </c>
      <c r="F11" s="41">
        <v>973</v>
      </c>
      <c r="G11" s="40">
        <v>248</v>
      </c>
      <c r="H11" s="41">
        <v>1143</v>
      </c>
      <c r="I11" s="42">
        <v>25709</v>
      </c>
      <c r="M11" s="9">
        <v>2003</v>
      </c>
      <c r="N11" s="9"/>
      <c r="O11" s="9"/>
      <c r="P11" s="9"/>
      <c r="Q11" s="9"/>
      <c r="R11" s="9"/>
      <c r="S11" s="9"/>
      <c r="T11" s="9"/>
    </row>
    <row r="12" spans="1:47" x14ac:dyDescent="0.35">
      <c r="A12" s="309"/>
      <c r="B12" s="39">
        <v>2011</v>
      </c>
      <c r="C12" s="40">
        <v>21103</v>
      </c>
      <c r="D12" s="41">
        <v>1591</v>
      </c>
      <c r="E12" s="40">
        <v>298</v>
      </c>
      <c r="F12" s="41">
        <v>956</v>
      </c>
      <c r="G12" s="40">
        <v>247</v>
      </c>
      <c r="H12" s="41">
        <v>1190</v>
      </c>
      <c r="I12" s="43">
        <v>25385</v>
      </c>
      <c r="M12" s="9">
        <v>2004</v>
      </c>
      <c r="N12" s="9"/>
      <c r="O12" s="9"/>
      <c r="P12" s="9"/>
      <c r="Q12" s="9"/>
      <c r="R12" s="9"/>
      <c r="S12" s="9"/>
      <c r="T12" s="9"/>
    </row>
    <row r="13" spans="1:47" x14ac:dyDescent="0.35">
      <c r="A13" s="309"/>
      <c r="B13" s="32">
        <v>2012</v>
      </c>
      <c r="C13" s="36">
        <v>20105</v>
      </c>
      <c r="D13" s="37">
        <v>1663</v>
      </c>
      <c r="E13" s="36">
        <v>284</v>
      </c>
      <c r="F13" s="37">
        <v>902</v>
      </c>
      <c r="G13" s="36">
        <v>269</v>
      </c>
      <c r="H13" s="37">
        <v>1476</v>
      </c>
      <c r="I13" s="35">
        <v>24699</v>
      </c>
      <c r="M13" s="9">
        <v>2005</v>
      </c>
      <c r="N13" s="9">
        <v>27139</v>
      </c>
      <c r="O13" s="9">
        <v>2079</v>
      </c>
      <c r="P13" s="9">
        <v>561</v>
      </c>
      <c r="Q13" s="9">
        <v>1000</v>
      </c>
      <c r="R13" s="9">
        <v>277</v>
      </c>
      <c r="S13" s="9">
        <v>562</v>
      </c>
      <c r="T13" s="9">
        <v>31618</v>
      </c>
    </row>
    <row r="14" spans="1:47" x14ac:dyDescent="0.35">
      <c r="A14" s="309"/>
      <c r="B14" s="32">
        <v>2013</v>
      </c>
      <c r="C14" s="44">
        <v>21282</v>
      </c>
      <c r="D14" s="37">
        <v>1597</v>
      </c>
      <c r="E14" s="36">
        <v>283</v>
      </c>
      <c r="F14" s="37">
        <v>993</v>
      </c>
      <c r="G14" s="36">
        <v>230</v>
      </c>
      <c r="H14" s="37">
        <v>1542</v>
      </c>
      <c r="I14" s="35">
        <v>25927</v>
      </c>
      <c r="M14" s="9">
        <v>2006</v>
      </c>
      <c r="N14" s="9">
        <v>24968</v>
      </c>
      <c r="O14" s="9">
        <v>2136</v>
      </c>
      <c r="P14" s="9">
        <v>450</v>
      </c>
      <c r="Q14" s="9">
        <v>1019</v>
      </c>
      <c r="R14" s="9">
        <v>231</v>
      </c>
      <c r="S14" s="9">
        <v>470</v>
      </c>
      <c r="T14" s="9">
        <v>29274</v>
      </c>
    </row>
    <row r="15" spans="1:47" x14ac:dyDescent="0.35">
      <c r="A15" s="309"/>
      <c r="B15" s="32">
        <v>2014</v>
      </c>
      <c r="C15" s="44">
        <v>20668</v>
      </c>
      <c r="D15" s="37">
        <v>1537</v>
      </c>
      <c r="E15" s="36">
        <v>297</v>
      </c>
      <c r="F15" s="37">
        <v>878</v>
      </c>
      <c r="G15" s="36">
        <v>254</v>
      </c>
      <c r="H15" s="37">
        <v>1638</v>
      </c>
      <c r="I15" s="35">
        <v>25272</v>
      </c>
      <c r="M15" s="9">
        <v>2007</v>
      </c>
      <c r="N15" s="9"/>
      <c r="O15" s="9"/>
      <c r="P15" s="9"/>
      <c r="Q15" s="9"/>
      <c r="R15" s="9"/>
      <c r="S15" s="9"/>
      <c r="T15" s="9"/>
    </row>
    <row r="16" spans="1:47" x14ac:dyDescent="0.35">
      <c r="A16" s="309"/>
      <c r="B16" s="32">
        <v>2015</v>
      </c>
      <c r="C16" s="44">
        <v>19854</v>
      </c>
      <c r="D16" s="37">
        <v>1650</v>
      </c>
      <c r="E16" s="36">
        <v>309</v>
      </c>
      <c r="F16" s="37">
        <v>865</v>
      </c>
      <c r="G16" s="36">
        <v>228</v>
      </c>
      <c r="H16" s="37">
        <v>1648</v>
      </c>
      <c r="I16" s="35">
        <v>24554</v>
      </c>
      <c r="M16" s="9">
        <v>2008</v>
      </c>
      <c r="N16" s="9"/>
      <c r="O16" s="9"/>
      <c r="P16" s="9"/>
      <c r="Q16" s="9"/>
      <c r="R16" s="9"/>
      <c r="S16" s="9"/>
      <c r="T16" s="9"/>
    </row>
    <row r="17" spans="1:20" x14ac:dyDescent="0.35">
      <c r="A17" s="309"/>
      <c r="B17" s="32">
        <v>2016</v>
      </c>
      <c r="C17" s="44">
        <v>20147</v>
      </c>
      <c r="D17" s="37">
        <v>1623</v>
      </c>
      <c r="E17" s="36">
        <v>450</v>
      </c>
      <c r="F17" s="37">
        <v>830</v>
      </c>
      <c r="G17" s="36">
        <v>222</v>
      </c>
      <c r="H17" s="37">
        <v>1781</v>
      </c>
      <c r="I17" s="35">
        <v>25053</v>
      </c>
      <c r="M17" s="9">
        <v>2009</v>
      </c>
      <c r="N17" s="9">
        <v>21968</v>
      </c>
      <c r="O17" s="9">
        <v>1675</v>
      </c>
      <c r="P17" s="9">
        <v>510</v>
      </c>
      <c r="Q17" s="9">
        <v>997</v>
      </c>
      <c r="R17" s="9">
        <v>274</v>
      </c>
      <c r="S17" s="9">
        <v>1102</v>
      </c>
      <c r="T17" s="9">
        <v>26526</v>
      </c>
    </row>
    <row r="18" spans="1:20" x14ac:dyDescent="0.35">
      <c r="A18" s="309"/>
      <c r="B18" s="32">
        <v>2017</v>
      </c>
      <c r="C18" s="44">
        <v>18858</v>
      </c>
      <c r="D18" s="37">
        <v>1573</v>
      </c>
      <c r="E18" s="36">
        <v>469</v>
      </c>
      <c r="F18" s="37">
        <v>791</v>
      </c>
      <c r="G18" s="36">
        <v>206</v>
      </c>
      <c r="H18" s="37">
        <v>1892</v>
      </c>
      <c r="I18" s="35">
        <v>23789</v>
      </c>
      <c r="M18" s="9">
        <v>2010</v>
      </c>
      <c r="N18" s="9">
        <v>21408</v>
      </c>
      <c r="O18" s="9">
        <v>1657</v>
      </c>
      <c r="P18" s="9">
        <v>280</v>
      </c>
      <c r="Q18" s="9">
        <v>973</v>
      </c>
      <c r="R18" s="9">
        <v>248</v>
      </c>
      <c r="S18" s="9">
        <v>1143</v>
      </c>
      <c r="T18" s="9">
        <v>25709</v>
      </c>
    </row>
    <row r="19" spans="1:20" x14ac:dyDescent="0.35">
      <c r="A19" s="309"/>
      <c r="B19" s="32">
        <v>2018</v>
      </c>
      <c r="C19" s="44">
        <v>18250</v>
      </c>
      <c r="D19" s="37">
        <v>1500</v>
      </c>
      <c r="E19" s="36">
        <v>534</v>
      </c>
      <c r="F19" s="37">
        <v>810</v>
      </c>
      <c r="G19" s="36">
        <v>198</v>
      </c>
      <c r="H19" s="45">
        <v>2131.6666666666665</v>
      </c>
      <c r="I19" s="46">
        <v>23423.666666666668</v>
      </c>
      <c r="M19" s="9">
        <v>2011</v>
      </c>
      <c r="N19" s="9">
        <v>21103</v>
      </c>
      <c r="O19" s="9">
        <v>1591</v>
      </c>
      <c r="P19" s="9">
        <v>298</v>
      </c>
      <c r="Q19" s="9">
        <v>956</v>
      </c>
      <c r="R19" s="9">
        <v>247</v>
      </c>
      <c r="S19" s="9">
        <v>1190</v>
      </c>
      <c r="T19" s="9">
        <v>25385</v>
      </c>
    </row>
    <row r="20" spans="1:20" x14ac:dyDescent="0.35">
      <c r="A20" s="309"/>
      <c r="B20" s="32">
        <v>2019</v>
      </c>
      <c r="C20" s="44">
        <v>17660</v>
      </c>
      <c r="D20" s="37">
        <v>1540</v>
      </c>
      <c r="E20" s="36">
        <v>414</v>
      </c>
      <c r="F20" s="37">
        <v>789</v>
      </c>
      <c r="G20" s="36">
        <v>217</v>
      </c>
      <c r="H20" s="37">
        <v>2477</v>
      </c>
      <c r="I20" s="35">
        <v>23097</v>
      </c>
      <c r="M20" s="9">
        <v>2012</v>
      </c>
      <c r="N20" s="9">
        <v>20105</v>
      </c>
      <c r="O20" s="9">
        <v>1663</v>
      </c>
      <c r="P20" s="9">
        <v>284</v>
      </c>
      <c r="Q20" s="9">
        <v>902</v>
      </c>
      <c r="R20" s="9">
        <v>269</v>
      </c>
      <c r="S20" s="9">
        <v>1476</v>
      </c>
      <c r="T20" s="9">
        <v>24699</v>
      </c>
    </row>
    <row r="21" spans="1:20" x14ac:dyDescent="0.35">
      <c r="A21" s="309"/>
      <c r="B21" s="32">
        <v>2020</v>
      </c>
      <c r="C21" s="44">
        <v>18317</v>
      </c>
      <c r="D21" s="37">
        <v>1710</v>
      </c>
      <c r="E21" s="36">
        <v>445</v>
      </c>
      <c r="F21" s="37">
        <v>804</v>
      </c>
      <c r="G21" s="36">
        <v>178</v>
      </c>
      <c r="H21" s="45">
        <v>1954</v>
      </c>
      <c r="I21" s="46">
        <v>23408</v>
      </c>
      <c r="J21" s="11">
        <f>I21/I18</f>
        <v>0.98398419437555174</v>
      </c>
      <c r="M21" s="9">
        <v>2013</v>
      </c>
      <c r="N21" s="9">
        <v>21282</v>
      </c>
      <c r="O21" s="9">
        <v>1597</v>
      </c>
      <c r="P21" s="9">
        <v>283</v>
      </c>
      <c r="Q21" s="9">
        <v>993</v>
      </c>
      <c r="R21" s="9">
        <v>230</v>
      </c>
      <c r="S21" s="9">
        <v>1542</v>
      </c>
      <c r="T21" s="9">
        <v>25927</v>
      </c>
    </row>
    <row r="22" spans="1:20" ht="15" thickBot="1" x14ac:dyDescent="0.4">
      <c r="A22" s="309"/>
      <c r="B22" s="206">
        <v>2021</v>
      </c>
      <c r="C22" s="207">
        <v>8786</v>
      </c>
      <c r="D22" s="208">
        <v>1539</v>
      </c>
      <c r="E22" s="209">
        <v>367</v>
      </c>
      <c r="F22" s="208">
        <v>749</v>
      </c>
      <c r="G22" s="209">
        <v>59</v>
      </c>
      <c r="H22" s="210">
        <v>606</v>
      </c>
      <c r="I22" s="211">
        <v>12106</v>
      </c>
      <c r="J22" s="11"/>
      <c r="M22" s="9">
        <v>2014</v>
      </c>
      <c r="N22" s="9">
        <v>20668</v>
      </c>
      <c r="O22" s="9">
        <v>1537</v>
      </c>
      <c r="P22" s="9">
        <v>297</v>
      </c>
      <c r="Q22" s="9">
        <v>878</v>
      </c>
      <c r="R22" s="9">
        <v>254</v>
      </c>
      <c r="S22" s="9">
        <v>1638</v>
      </c>
      <c r="T22" s="9">
        <v>25272</v>
      </c>
    </row>
    <row r="23" spans="1:20" ht="15" thickBot="1" x14ac:dyDescent="0.4">
      <c r="A23" s="310"/>
      <c r="B23" s="212" t="s">
        <v>219</v>
      </c>
      <c r="C23" s="213">
        <v>0.31390903569259354</v>
      </c>
      <c r="D23" s="214">
        <v>0.76796407185628746</v>
      </c>
      <c r="E23" s="213">
        <v>0.45030674846625768</v>
      </c>
      <c r="F23" s="214">
        <v>0.69416126042632065</v>
      </c>
      <c r="G23" s="213">
        <v>0.20996441281138789</v>
      </c>
      <c r="H23" s="214">
        <v>0.86079545454545459</v>
      </c>
      <c r="I23" s="215">
        <v>0.3682769530299343</v>
      </c>
      <c r="M23" s="9">
        <v>2015</v>
      </c>
      <c r="N23" s="9">
        <v>19854</v>
      </c>
      <c r="O23" s="9">
        <v>1650</v>
      </c>
      <c r="P23" s="9">
        <v>309</v>
      </c>
      <c r="Q23" s="9">
        <v>865</v>
      </c>
      <c r="R23" s="9">
        <v>228</v>
      </c>
      <c r="S23" s="9">
        <v>1648</v>
      </c>
      <c r="T23" s="9">
        <v>24554</v>
      </c>
    </row>
    <row r="24" spans="1:20" x14ac:dyDescent="0.35">
      <c r="A24" s="369" t="s">
        <v>102</v>
      </c>
      <c r="B24" s="47">
        <v>1997</v>
      </c>
      <c r="C24" s="48">
        <v>14312</v>
      </c>
      <c r="D24" s="49">
        <v>2008</v>
      </c>
      <c r="E24" s="48">
        <v>973</v>
      </c>
      <c r="F24" s="49">
        <v>973</v>
      </c>
      <c r="G24" s="48">
        <v>208</v>
      </c>
      <c r="H24" s="49">
        <v>285</v>
      </c>
      <c r="I24" s="31">
        <v>18759</v>
      </c>
      <c r="M24" s="9">
        <v>2016</v>
      </c>
      <c r="N24" s="9">
        <v>20147</v>
      </c>
      <c r="O24" s="9">
        <v>1623</v>
      </c>
      <c r="P24" s="9">
        <v>450</v>
      </c>
      <c r="Q24" s="9">
        <v>830</v>
      </c>
      <c r="R24" s="9">
        <v>222</v>
      </c>
      <c r="S24" s="9">
        <v>1781</v>
      </c>
      <c r="T24" s="9">
        <v>25053</v>
      </c>
    </row>
    <row r="25" spans="1:20" x14ac:dyDescent="0.35">
      <c r="A25" s="370"/>
      <c r="B25" s="32">
        <v>1999</v>
      </c>
      <c r="C25" s="36">
        <v>14242</v>
      </c>
      <c r="D25" s="37">
        <v>2137</v>
      </c>
      <c r="E25" s="36">
        <v>842</v>
      </c>
      <c r="F25" s="37">
        <v>1096</v>
      </c>
      <c r="G25" s="36">
        <v>148</v>
      </c>
      <c r="H25" s="37">
        <v>232</v>
      </c>
      <c r="I25" s="35">
        <v>18697</v>
      </c>
      <c r="M25" s="9">
        <v>2017</v>
      </c>
      <c r="N25" s="9">
        <v>18858</v>
      </c>
      <c r="O25" s="9">
        <v>1573</v>
      </c>
      <c r="P25" s="9">
        <v>469</v>
      </c>
      <c r="Q25" s="9">
        <v>791</v>
      </c>
      <c r="R25" s="9">
        <v>206</v>
      </c>
      <c r="S25" s="9">
        <v>1892</v>
      </c>
      <c r="T25" s="9">
        <v>23789</v>
      </c>
    </row>
    <row r="26" spans="1:20" x14ac:dyDescent="0.35">
      <c r="A26" s="370"/>
      <c r="B26" s="32">
        <v>2002</v>
      </c>
      <c r="C26" s="33">
        <v>13303</v>
      </c>
      <c r="D26" s="34">
        <v>1999</v>
      </c>
      <c r="E26" s="33">
        <v>615</v>
      </c>
      <c r="F26" s="34">
        <v>1023</v>
      </c>
      <c r="G26" s="33">
        <v>138</v>
      </c>
      <c r="H26" s="34">
        <v>184</v>
      </c>
      <c r="I26" s="35">
        <v>17262</v>
      </c>
      <c r="M26" s="9">
        <v>2018</v>
      </c>
      <c r="N26" s="9">
        <v>18250</v>
      </c>
      <c r="O26" s="9">
        <v>1500</v>
      </c>
      <c r="P26" s="9">
        <v>534</v>
      </c>
      <c r="Q26" s="9">
        <v>810</v>
      </c>
      <c r="R26" s="9">
        <v>198</v>
      </c>
      <c r="S26" s="12">
        <v>2128.6666666666665</v>
      </c>
      <c r="T26" s="12">
        <v>23420.666666666668</v>
      </c>
    </row>
    <row r="27" spans="1:20" x14ac:dyDescent="0.35">
      <c r="A27" s="370"/>
      <c r="B27" s="32">
        <v>2005</v>
      </c>
      <c r="C27" s="33">
        <v>12526</v>
      </c>
      <c r="D27" s="34">
        <v>2067</v>
      </c>
      <c r="E27" s="33">
        <v>607</v>
      </c>
      <c r="F27" s="34">
        <v>1101</v>
      </c>
      <c r="G27" s="33">
        <v>85</v>
      </c>
      <c r="H27" s="34">
        <v>234</v>
      </c>
      <c r="I27" s="35">
        <v>16620</v>
      </c>
      <c r="M27" s="9">
        <v>2019</v>
      </c>
      <c r="N27" s="9">
        <v>17660</v>
      </c>
      <c r="O27" s="9">
        <v>1540</v>
      </c>
      <c r="P27" s="9">
        <v>414</v>
      </c>
      <c r="Q27" s="9">
        <v>789</v>
      </c>
      <c r="R27" s="9">
        <v>217</v>
      </c>
      <c r="S27" s="12">
        <v>2477</v>
      </c>
      <c r="T27" s="12">
        <v>23097</v>
      </c>
    </row>
    <row r="28" spans="1:20" x14ac:dyDescent="0.35">
      <c r="A28" s="370"/>
      <c r="B28" s="32">
        <v>2006</v>
      </c>
      <c r="C28" s="36">
        <v>13057</v>
      </c>
      <c r="D28" s="37">
        <v>2085</v>
      </c>
      <c r="E28" s="36">
        <v>500</v>
      </c>
      <c r="F28" s="37">
        <v>1083</v>
      </c>
      <c r="G28" s="36">
        <v>75</v>
      </c>
      <c r="H28" s="37">
        <v>139</v>
      </c>
      <c r="I28" s="35">
        <v>16939</v>
      </c>
      <c r="M28" s="9">
        <v>2020</v>
      </c>
      <c r="N28" s="9">
        <v>18317</v>
      </c>
      <c r="O28" s="9">
        <v>1710</v>
      </c>
      <c r="P28" s="9">
        <v>445</v>
      </c>
      <c r="Q28" s="9">
        <v>804</v>
      </c>
      <c r="R28" s="9">
        <v>178</v>
      </c>
      <c r="S28" s="12">
        <v>1954</v>
      </c>
      <c r="T28" s="12">
        <v>23408</v>
      </c>
    </row>
    <row r="29" spans="1:20" x14ac:dyDescent="0.35">
      <c r="A29" s="370"/>
      <c r="B29" s="32">
        <v>2009</v>
      </c>
      <c r="C29" s="36">
        <v>11978</v>
      </c>
      <c r="D29" s="37">
        <v>1812</v>
      </c>
      <c r="E29" s="36">
        <v>556</v>
      </c>
      <c r="F29" s="37">
        <v>1075</v>
      </c>
      <c r="G29" s="36">
        <v>101</v>
      </c>
      <c r="H29" s="37">
        <v>466</v>
      </c>
      <c r="I29" s="35">
        <v>15988</v>
      </c>
      <c r="M29" s="9">
        <v>2021</v>
      </c>
      <c r="N29" s="9">
        <v>8786</v>
      </c>
      <c r="O29" s="9">
        <v>1539</v>
      </c>
      <c r="P29" s="9">
        <v>367</v>
      </c>
      <c r="Q29" s="9">
        <v>749</v>
      </c>
      <c r="R29" s="9">
        <v>59</v>
      </c>
      <c r="S29" s="9">
        <v>606</v>
      </c>
      <c r="T29" s="12">
        <v>12106</v>
      </c>
    </row>
    <row r="30" spans="1:20" x14ac:dyDescent="0.35">
      <c r="A30" s="370"/>
      <c r="B30" s="39">
        <v>2010</v>
      </c>
      <c r="C30" s="40">
        <v>10912</v>
      </c>
      <c r="D30" s="41">
        <v>1661</v>
      </c>
      <c r="E30" s="40">
        <v>316</v>
      </c>
      <c r="F30" s="41">
        <v>1008</v>
      </c>
      <c r="G30" s="40">
        <v>53</v>
      </c>
      <c r="H30" s="41">
        <v>321</v>
      </c>
      <c r="I30" s="35">
        <v>14271</v>
      </c>
      <c r="M30" s="9"/>
      <c r="N30" s="9"/>
      <c r="O30" s="9"/>
      <c r="P30" s="9"/>
      <c r="Q30" s="9"/>
      <c r="R30" s="9"/>
      <c r="S30" s="9"/>
      <c r="T30" s="12"/>
    </row>
    <row r="31" spans="1:20" x14ac:dyDescent="0.35">
      <c r="A31" s="370"/>
      <c r="B31" s="39">
        <v>2011</v>
      </c>
      <c r="C31" s="40">
        <v>10500</v>
      </c>
      <c r="D31" s="41">
        <v>1672</v>
      </c>
      <c r="E31" s="40">
        <v>302</v>
      </c>
      <c r="F31" s="41">
        <v>961</v>
      </c>
      <c r="G31" s="40">
        <v>65</v>
      </c>
      <c r="H31" s="41">
        <v>368</v>
      </c>
      <c r="I31" s="50">
        <v>13868</v>
      </c>
      <c r="M31" s="9"/>
      <c r="N31" s="9"/>
      <c r="O31" s="9"/>
      <c r="P31" s="9"/>
      <c r="Q31" s="9"/>
      <c r="R31" s="9"/>
      <c r="S31" s="9"/>
      <c r="T31" s="9"/>
    </row>
    <row r="32" spans="1:20" x14ac:dyDescent="0.35">
      <c r="A32" s="370"/>
      <c r="B32" s="32">
        <v>2012</v>
      </c>
      <c r="C32" s="36">
        <v>9587</v>
      </c>
      <c r="D32" s="37">
        <v>1677</v>
      </c>
      <c r="E32" s="36">
        <v>251</v>
      </c>
      <c r="F32" s="37">
        <v>940</v>
      </c>
      <c r="G32" s="36">
        <v>65</v>
      </c>
      <c r="H32" s="37">
        <v>456</v>
      </c>
      <c r="I32" s="35">
        <v>12976</v>
      </c>
      <c r="M32" s="9"/>
      <c r="N32" s="9"/>
      <c r="O32" s="9"/>
      <c r="P32" s="9"/>
      <c r="Q32" s="9"/>
      <c r="R32" s="9"/>
      <c r="S32" s="9"/>
      <c r="T32" s="9"/>
    </row>
    <row r="33" spans="1:20" x14ac:dyDescent="0.35">
      <c r="A33" s="370"/>
      <c r="B33" s="32">
        <v>2013</v>
      </c>
      <c r="C33" s="36">
        <v>10384</v>
      </c>
      <c r="D33" s="37">
        <v>1698</v>
      </c>
      <c r="E33" s="36">
        <v>296</v>
      </c>
      <c r="F33" s="37">
        <v>915</v>
      </c>
      <c r="G33" s="36">
        <v>57</v>
      </c>
      <c r="H33" s="37">
        <v>410</v>
      </c>
      <c r="I33" s="35">
        <v>13760</v>
      </c>
      <c r="M33" s="9">
        <v>1997</v>
      </c>
      <c r="N33" s="9">
        <v>14312</v>
      </c>
      <c r="O33" s="9">
        <v>2008</v>
      </c>
      <c r="P33" s="9">
        <v>973</v>
      </c>
      <c r="Q33" s="9">
        <v>973</v>
      </c>
      <c r="R33" s="9">
        <v>208</v>
      </c>
      <c r="S33" s="9">
        <v>285</v>
      </c>
      <c r="T33" s="9">
        <v>18759</v>
      </c>
    </row>
    <row r="34" spans="1:20" x14ac:dyDescent="0.35">
      <c r="A34" s="370"/>
      <c r="B34" s="32">
        <v>2014</v>
      </c>
      <c r="C34" s="44">
        <v>10079</v>
      </c>
      <c r="D34" s="37">
        <v>1571</v>
      </c>
      <c r="E34" s="36">
        <v>351</v>
      </c>
      <c r="F34" s="37">
        <v>873</v>
      </c>
      <c r="G34" s="36">
        <v>58</v>
      </c>
      <c r="H34" s="37">
        <v>411</v>
      </c>
      <c r="I34" s="35">
        <v>13343</v>
      </c>
      <c r="M34" s="9"/>
      <c r="N34" s="9"/>
      <c r="O34" s="9"/>
      <c r="P34" s="9"/>
      <c r="Q34" s="9"/>
      <c r="R34" s="9"/>
      <c r="S34" s="9"/>
      <c r="T34" s="9"/>
    </row>
    <row r="35" spans="1:20" x14ac:dyDescent="0.35">
      <c r="A35" s="370"/>
      <c r="B35" s="32">
        <v>2015</v>
      </c>
      <c r="C35" s="44">
        <v>10010</v>
      </c>
      <c r="D35" s="37">
        <v>1694</v>
      </c>
      <c r="E35" s="36">
        <v>355</v>
      </c>
      <c r="F35" s="37">
        <v>890</v>
      </c>
      <c r="G35" s="36">
        <v>80</v>
      </c>
      <c r="H35" s="37">
        <v>486</v>
      </c>
      <c r="I35" s="35">
        <v>13515</v>
      </c>
      <c r="M35" s="9">
        <v>1999</v>
      </c>
      <c r="N35" s="9">
        <v>14242</v>
      </c>
      <c r="O35" s="9">
        <v>2137</v>
      </c>
      <c r="P35" s="9">
        <v>842</v>
      </c>
      <c r="Q35" s="9">
        <v>1096</v>
      </c>
      <c r="R35" s="9">
        <v>148</v>
      </c>
      <c r="S35" s="9">
        <v>232</v>
      </c>
      <c r="T35" s="9">
        <v>18697</v>
      </c>
    </row>
    <row r="36" spans="1:20" x14ac:dyDescent="0.35">
      <c r="A36" s="370"/>
      <c r="B36" s="32">
        <v>2016</v>
      </c>
      <c r="C36" s="44">
        <v>10756</v>
      </c>
      <c r="D36" s="37">
        <v>1771</v>
      </c>
      <c r="E36" s="36">
        <v>521</v>
      </c>
      <c r="F36" s="37">
        <v>982</v>
      </c>
      <c r="G36" s="36">
        <v>69</v>
      </c>
      <c r="H36" s="37">
        <v>525</v>
      </c>
      <c r="I36" s="35">
        <v>14624</v>
      </c>
      <c r="M36" s="9"/>
      <c r="N36" s="9"/>
      <c r="O36" s="9"/>
      <c r="P36" s="9"/>
      <c r="Q36" s="9"/>
      <c r="R36" s="9"/>
      <c r="S36" s="9"/>
      <c r="T36" s="9"/>
    </row>
    <row r="37" spans="1:20" x14ac:dyDescent="0.35">
      <c r="A37" s="370"/>
      <c r="B37" s="39">
        <v>2017</v>
      </c>
      <c r="C37" s="51">
        <v>10403</v>
      </c>
      <c r="D37" s="52">
        <v>1625</v>
      </c>
      <c r="E37" s="53">
        <v>527</v>
      </c>
      <c r="F37" s="52">
        <v>843</v>
      </c>
      <c r="G37" s="53">
        <v>91</v>
      </c>
      <c r="H37" s="52">
        <v>557</v>
      </c>
      <c r="I37" s="50">
        <v>14046</v>
      </c>
      <c r="M37" s="9"/>
      <c r="N37" s="9"/>
      <c r="O37" s="9"/>
      <c r="P37" s="9"/>
      <c r="Q37" s="9"/>
      <c r="R37" s="9"/>
      <c r="S37" s="9"/>
      <c r="T37" s="9"/>
    </row>
    <row r="38" spans="1:20" x14ac:dyDescent="0.35">
      <c r="A38" s="370"/>
      <c r="B38" s="32">
        <v>2018</v>
      </c>
      <c r="C38" s="44">
        <v>10461</v>
      </c>
      <c r="D38" s="37">
        <v>1557</v>
      </c>
      <c r="E38" s="36">
        <v>571</v>
      </c>
      <c r="F38" s="37">
        <v>857</v>
      </c>
      <c r="G38" s="36">
        <v>69</v>
      </c>
      <c r="H38" s="37">
        <v>578</v>
      </c>
      <c r="I38" s="43">
        <v>14093</v>
      </c>
      <c r="M38" s="9">
        <v>2002</v>
      </c>
      <c r="N38" s="9">
        <v>13303</v>
      </c>
      <c r="O38" s="9">
        <v>1999</v>
      </c>
      <c r="P38" s="9">
        <v>615</v>
      </c>
      <c r="Q38" s="9">
        <v>1023</v>
      </c>
      <c r="R38" s="9">
        <v>138</v>
      </c>
      <c r="S38" s="9">
        <v>184</v>
      </c>
      <c r="T38" s="9">
        <v>17262</v>
      </c>
    </row>
    <row r="39" spans="1:20" x14ac:dyDescent="0.35">
      <c r="A39" s="370"/>
      <c r="B39" s="32">
        <v>2019</v>
      </c>
      <c r="C39" s="44">
        <v>10706</v>
      </c>
      <c r="D39" s="37">
        <v>1801</v>
      </c>
      <c r="E39" s="36">
        <v>495</v>
      </c>
      <c r="F39" s="37">
        <v>823</v>
      </c>
      <c r="G39" s="36">
        <v>68</v>
      </c>
      <c r="H39" s="37">
        <v>651</v>
      </c>
      <c r="I39" s="43">
        <v>14544</v>
      </c>
      <c r="M39" s="9"/>
      <c r="N39" s="9"/>
      <c r="O39" s="9"/>
      <c r="P39" s="9"/>
      <c r="Q39" s="9"/>
      <c r="R39" s="9"/>
      <c r="S39" s="9"/>
      <c r="T39" s="9"/>
    </row>
    <row r="40" spans="1:20" x14ac:dyDescent="0.35">
      <c r="A40" s="370"/>
      <c r="B40" s="32">
        <v>2020</v>
      </c>
      <c r="C40" s="44">
        <v>11040</v>
      </c>
      <c r="D40" s="37">
        <v>1843</v>
      </c>
      <c r="E40" s="36">
        <v>457</v>
      </c>
      <c r="F40" s="37">
        <v>797</v>
      </c>
      <c r="G40" s="36">
        <v>56</v>
      </c>
      <c r="H40" s="37">
        <v>502</v>
      </c>
      <c r="I40" s="43">
        <v>14695</v>
      </c>
      <c r="J40" s="11">
        <f>I40/I38</f>
        <v>1.0427162421060101</v>
      </c>
      <c r="M40" s="9"/>
      <c r="N40" s="9"/>
      <c r="O40" s="9"/>
      <c r="P40" s="9"/>
      <c r="Q40" s="9"/>
      <c r="R40" s="9"/>
      <c r="S40" s="9"/>
      <c r="T40" s="9"/>
    </row>
    <row r="41" spans="1:20" ht="15" thickBot="1" x14ac:dyDescent="0.4">
      <c r="A41" s="370"/>
      <c r="B41" s="32">
        <v>2021</v>
      </c>
      <c r="C41" s="44">
        <v>4820</v>
      </c>
      <c r="D41" s="37">
        <v>1215</v>
      </c>
      <c r="E41" s="36">
        <v>289</v>
      </c>
      <c r="F41" s="37">
        <v>739</v>
      </c>
      <c r="G41" s="36">
        <v>37</v>
      </c>
      <c r="H41" s="37">
        <v>345</v>
      </c>
      <c r="I41" s="43">
        <v>7444</v>
      </c>
      <c r="M41" s="9">
        <v>2005</v>
      </c>
      <c r="N41" s="9">
        <v>12526</v>
      </c>
      <c r="O41" s="9">
        <v>2067</v>
      </c>
      <c r="P41" s="9">
        <v>607</v>
      </c>
      <c r="Q41" s="9">
        <v>1101</v>
      </c>
      <c r="R41" s="9">
        <v>85</v>
      </c>
      <c r="S41" s="9">
        <v>234</v>
      </c>
      <c r="T41" s="9">
        <v>16620</v>
      </c>
    </row>
    <row r="42" spans="1:20" ht="15" thickBot="1" x14ac:dyDescent="0.4">
      <c r="A42" s="371"/>
      <c r="B42" s="216" t="s">
        <v>219</v>
      </c>
      <c r="C42" s="217">
        <v>0.3367803242034656</v>
      </c>
      <c r="D42" s="218">
        <v>0.60507968127490042</v>
      </c>
      <c r="E42" s="217">
        <v>0.29701952723535457</v>
      </c>
      <c r="F42" s="218">
        <v>0.7595066803699897</v>
      </c>
      <c r="G42" s="217">
        <v>0.17788461538461539</v>
      </c>
      <c r="H42" s="218">
        <v>1.2070175438596491</v>
      </c>
      <c r="I42" s="219">
        <v>0.39682285836131992</v>
      </c>
      <c r="M42" s="9">
        <v>2006</v>
      </c>
      <c r="N42" s="9">
        <v>13057</v>
      </c>
      <c r="O42" s="9">
        <v>2085</v>
      </c>
      <c r="P42" s="9">
        <v>500</v>
      </c>
      <c r="Q42" s="9">
        <v>1083</v>
      </c>
      <c r="R42" s="9">
        <v>75</v>
      </c>
      <c r="S42" s="9">
        <v>139</v>
      </c>
      <c r="T42" s="9">
        <v>16939</v>
      </c>
    </row>
    <row r="43" spans="1:20" ht="15" thickTop="1" x14ac:dyDescent="0.35">
      <c r="C43" s="54"/>
      <c r="D43" s="54"/>
      <c r="E43" s="54"/>
      <c r="F43" s="54"/>
      <c r="G43" s="54"/>
      <c r="H43" s="54"/>
      <c r="I43" s="54"/>
      <c r="M43" s="9"/>
      <c r="N43" s="9"/>
      <c r="O43" s="9"/>
      <c r="P43" s="9"/>
      <c r="Q43" s="9"/>
      <c r="R43" s="9"/>
      <c r="S43" s="9"/>
      <c r="T43" s="9"/>
    </row>
    <row r="44" spans="1:20" x14ac:dyDescent="0.35">
      <c r="C44" s="54"/>
      <c r="D44" s="54"/>
      <c r="E44" s="54"/>
      <c r="F44" s="54"/>
      <c r="G44" s="54"/>
      <c r="H44" s="54"/>
      <c r="I44" s="54"/>
      <c r="M44" s="9"/>
      <c r="N44" s="9"/>
      <c r="O44" s="9"/>
      <c r="P44" s="9"/>
      <c r="Q44" s="9"/>
      <c r="R44" s="9"/>
      <c r="S44" s="9"/>
      <c r="T44" s="9"/>
    </row>
    <row r="45" spans="1:20" x14ac:dyDescent="0.35">
      <c r="C45" s="54"/>
      <c r="D45" s="54"/>
      <c r="E45" s="54"/>
      <c r="F45" s="54"/>
      <c r="G45" s="54"/>
      <c r="H45" s="54"/>
      <c r="I45" s="54"/>
      <c r="M45" s="9">
        <v>2009</v>
      </c>
      <c r="N45" s="9">
        <v>11978</v>
      </c>
      <c r="O45" s="9">
        <v>1812</v>
      </c>
      <c r="P45" s="9">
        <v>556</v>
      </c>
      <c r="Q45" s="9">
        <v>1075</v>
      </c>
      <c r="R45" s="9">
        <v>101</v>
      </c>
      <c r="S45" s="9">
        <v>466</v>
      </c>
      <c r="T45" s="9">
        <v>15988</v>
      </c>
    </row>
    <row r="46" spans="1:20" x14ac:dyDescent="0.35">
      <c r="M46" s="9">
        <v>2010</v>
      </c>
      <c r="N46" s="9">
        <v>10912</v>
      </c>
      <c r="O46" s="9">
        <v>1661</v>
      </c>
      <c r="P46" s="9">
        <v>316</v>
      </c>
      <c r="Q46" s="9">
        <v>1008</v>
      </c>
      <c r="R46" s="9">
        <v>53</v>
      </c>
      <c r="S46" s="9">
        <v>321</v>
      </c>
      <c r="T46" s="9">
        <v>14271</v>
      </c>
    </row>
    <row r="47" spans="1:20" x14ac:dyDescent="0.35">
      <c r="M47" s="9">
        <v>2011</v>
      </c>
      <c r="N47" s="9">
        <v>10500</v>
      </c>
      <c r="O47" s="9">
        <v>1672</v>
      </c>
      <c r="P47" s="9">
        <v>302</v>
      </c>
      <c r="Q47" s="9">
        <v>961</v>
      </c>
      <c r="R47" s="9">
        <v>65</v>
      </c>
      <c r="S47" s="9">
        <v>368</v>
      </c>
      <c r="T47" s="9">
        <v>13868</v>
      </c>
    </row>
    <row r="48" spans="1:20" x14ac:dyDescent="0.35">
      <c r="M48" s="9">
        <v>2012</v>
      </c>
      <c r="N48" s="9">
        <v>9587</v>
      </c>
      <c r="O48" s="9">
        <v>1677</v>
      </c>
      <c r="P48" s="9">
        <v>251</v>
      </c>
      <c r="Q48" s="9">
        <v>940</v>
      </c>
      <c r="R48" s="9">
        <v>65</v>
      </c>
      <c r="S48" s="9">
        <v>456</v>
      </c>
      <c r="T48" s="9">
        <v>12976</v>
      </c>
    </row>
    <row r="49" spans="13:20" x14ac:dyDescent="0.35">
      <c r="M49" s="9">
        <v>2013</v>
      </c>
      <c r="N49" s="9">
        <v>10384</v>
      </c>
      <c r="O49" s="9">
        <v>1698</v>
      </c>
      <c r="P49" s="9">
        <v>296</v>
      </c>
      <c r="Q49" s="9">
        <v>915</v>
      </c>
      <c r="R49" s="9">
        <v>57</v>
      </c>
      <c r="S49" s="9">
        <v>410</v>
      </c>
      <c r="T49" s="9">
        <v>13760</v>
      </c>
    </row>
    <row r="50" spans="13:20" x14ac:dyDescent="0.35">
      <c r="M50" s="9">
        <v>2014</v>
      </c>
      <c r="N50" s="9">
        <v>10079</v>
      </c>
      <c r="O50" s="9">
        <v>1571</v>
      </c>
      <c r="P50" s="9">
        <v>351</v>
      </c>
      <c r="Q50" s="9">
        <v>873</v>
      </c>
      <c r="R50" s="9">
        <v>58</v>
      </c>
      <c r="S50" s="9">
        <v>411</v>
      </c>
      <c r="T50" s="9">
        <v>13343</v>
      </c>
    </row>
    <row r="51" spans="13:20" x14ac:dyDescent="0.35">
      <c r="M51" s="9">
        <v>2015</v>
      </c>
      <c r="N51" s="9">
        <v>10010</v>
      </c>
      <c r="O51" s="9">
        <v>1694</v>
      </c>
      <c r="P51" s="9">
        <v>355</v>
      </c>
      <c r="Q51" s="9">
        <v>890</v>
      </c>
      <c r="R51" s="9">
        <v>80</v>
      </c>
      <c r="S51" s="9">
        <v>486</v>
      </c>
      <c r="T51" s="9">
        <v>13515</v>
      </c>
    </row>
    <row r="52" spans="13:20" x14ac:dyDescent="0.35">
      <c r="M52" s="9">
        <v>2016</v>
      </c>
      <c r="N52" s="9">
        <v>10756</v>
      </c>
      <c r="O52" s="9">
        <v>1771</v>
      </c>
      <c r="P52" s="9">
        <v>521</v>
      </c>
      <c r="Q52" s="9">
        <v>982</v>
      </c>
      <c r="R52" s="9">
        <v>69</v>
      </c>
      <c r="S52" s="9">
        <v>525</v>
      </c>
      <c r="T52" s="9">
        <v>14624</v>
      </c>
    </row>
    <row r="53" spans="13:20" x14ac:dyDescent="0.35">
      <c r="M53" s="9">
        <v>2017</v>
      </c>
      <c r="N53" s="9">
        <v>10403</v>
      </c>
      <c r="O53" s="9">
        <v>1625</v>
      </c>
      <c r="P53" s="9">
        <v>527</v>
      </c>
      <c r="Q53" s="9">
        <v>843</v>
      </c>
      <c r="R53" s="9">
        <v>91</v>
      </c>
      <c r="S53" s="9">
        <v>557</v>
      </c>
      <c r="T53" s="9">
        <v>14046</v>
      </c>
    </row>
    <row r="54" spans="13:20" x14ac:dyDescent="0.35">
      <c r="M54" s="9">
        <v>2018</v>
      </c>
      <c r="N54" s="9">
        <v>10461</v>
      </c>
      <c r="O54" s="9">
        <v>1557</v>
      </c>
      <c r="P54" s="9">
        <v>571</v>
      </c>
      <c r="Q54" s="9">
        <v>857</v>
      </c>
      <c r="R54" s="9">
        <v>69</v>
      </c>
      <c r="S54" s="9">
        <v>575</v>
      </c>
      <c r="T54" s="9">
        <v>14090</v>
      </c>
    </row>
    <row r="55" spans="13:20" x14ac:dyDescent="0.35">
      <c r="M55" s="9">
        <v>2019</v>
      </c>
      <c r="N55" s="9">
        <v>10706</v>
      </c>
      <c r="O55" s="9">
        <v>1801</v>
      </c>
      <c r="P55" s="9">
        <v>495</v>
      </c>
      <c r="Q55" s="9">
        <v>823</v>
      </c>
      <c r="R55" s="9">
        <v>68</v>
      </c>
      <c r="S55" s="9">
        <v>651</v>
      </c>
      <c r="T55" s="9">
        <v>14544</v>
      </c>
    </row>
    <row r="56" spans="13:20" x14ac:dyDescent="0.35">
      <c r="M56" s="9">
        <v>2020</v>
      </c>
      <c r="N56" s="9">
        <v>11040</v>
      </c>
      <c r="O56" s="9">
        <v>1843</v>
      </c>
      <c r="P56" s="9">
        <v>457</v>
      </c>
      <c r="Q56" s="9">
        <v>797</v>
      </c>
      <c r="R56" s="9">
        <v>56</v>
      </c>
      <c r="S56" s="9">
        <v>502</v>
      </c>
      <c r="T56" s="9">
        <v>14695</v>
      </c>
    </row>
    <row r="57" spans="13:20" x14ac:dyDescent="0.35">
      <c r="M57" s="9">
        <v>2021</v>
      </c>
      <c r="N57" s="9">
        <v>4820</v>
      </c>
      <c r="O57" s="9">
        <v>1215</v>
      </c>
      <c r="P57" s="9">
        <v>289</v>
      </c>
      <c r="Q57" s="9">
        <v>739</v>
      </c>
      <c r="R57" s="9">
        <v>37</v>
      </c>
      <c r="S57" s="9">
        <v>344</v>
      </c>
      <c r="T57" s="9">
        <v>7444</v>
      </c>
    </row>
    <row r="58" spans="13:20" x14ac:dyDescent="0.35">
      <c r="M58" s="9"/>
      <c r="N58" s="9"/>
      <c r="O58" s="9"/>
      <c r="P58" s="9"/>
      <c r="Q58" s="9"/>
      <c r="R58" s="9"/>
      <c r="S58" s="9"/>
      <c r="T58" s="9"/>
    </row>
  </sheetData>
  <mergeCells count="3">
    <mergeCell ref="A3:I3"/>
    <mergeCell ref="A5:A23"/>
    <mergeCell ref="A24:A42"/>
  </mergeCells>
  <pageMargins left="0.70866141732283472" right="0.70866141732283472" top="0.74803149606299213" bottom="0.74803149606299213" header="0.31496062992125984" footer="0.31496062992125984"/>
  <pageSetup paperSize="9" scale="50" orientation="portrait" r:id="rId1"/>
  <headerFooter>
    <oddHeader>&amp;C&amp;"Calibri,Regular"&amp;13SRAD Report No.2090 Transport Statistics Manchester 2020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8DBD8-573D-4032-A69F-719BD3E87715}">
  <sheetPr>
    <pageSetUpPr fitToPage="1"/>
  </sheetPr>
  <dimension ref="A1:P63"/>
  <sheetViews>
    <sheetView zoomScaleNormal="100" zoomScaleSheetLayoutView="100" workbookViewId="0">
      <selection activeCell="L7" sqref="L7"/>
    </sheetView>
  </sheetViews>
  <sheetFormatPr defaultColWidth="9.1796875" defaultRowHeight="12.5" x14ac:dyDescent="0.25"/>
  <cols>
    <col min="1" max="1" width="26.26953125" style="14" customWidth="1"/>
    <col min="2" max="2" width="10.1796875" style="14" customWidth="1"/>
    <col min="3" max="3" width="12.26953125" style="14" customWidth="1"/>
    <col min="4" max="4" width="10" style="14" customWidth="1"/>
    <col min="5" max="5" width="12.453125" style="14" customWidth="1"/>
    <col min="6" max="6" width="8.54296875" style="14" customWidth="1"/>
    <col min="7" max="7" width="9.1796875" style="14" hidden="1" customWidth="1"/>
    <col min="8" max="8" width="0.1796875" style="14" customWidth="1"/>
    <col min="9" max="16384" width="9.1796875" style="14"/>
  </cols>
  <sheetData>
    <row r="1" spans="1:7" ht="19" thickBot="1" x14ac:dyDescent="0.5">
      <c r="A1" s="15" t="s">
        <v>12</v>
      </c>
      <c r="B1" s="55"/>
      <c r="C1" s="55"/>
      <c r="D1" s="55"/>
      <c r="E1" s="55"/>
    </row>
    <row r="2" spans="1:7" ht="18.75" customHeight="1" thickTop="1" x14ac:dyDescent="0.25">
      <c r="A2" s="311" t="s">
        <v>221</v>
      </c>
      <c r="B2" s="312"/>
      <c r="C2" s="312"/>
      <c r="D2" s="312"/>
      <c r="E2" s="313"/>
      <c r="F2" s="155"/>
      <c r="G2" s="155"/>
    </row>
    <row r="3" spans="1:7" ht="14.5" x14ac:dyDescent="0.35">
      <c r="A3" s="56"/>
      <c r="B3" s="314" t="s">
        <v>101</v>
      </c>
      <c r="C3" s="315"/>
      <c r="D3" s="316" t="s">
        <v>102</v>
      </c>
      <c r="E3" s="317"/>
    </row>
    <row r="4" spans="1:7" ht="33.75" customHeight="1" x14ac:dyDescent="0.35">
      <c r="A4" s="56" t="s">
        <v>103</v>
      </c>
      <c r="B4" s="220" t="s">
        <v>104</v>
      </c>
      <c r="C4" s="220" t="s">
        <v>105</v>
      </c>
      <c r="D4" s="220" t="s">
        <v>104</v>
      </c>
      <c r="E4" s="221" t="s">
        <v>105</v>
      </c>
    </row>
    <row r="5" spans="1:7" ht="17.25" customHeight="1" x14ac:dyDescent="0.35">
      <c r="A5" s="56" t="s">
        <v>106</v>
      </c>
      <c r="B5" s="222">
        <v>75</v>
      </c>
      <c r="C5" s="223">
        <v>1.2644230769230769</v>
      </c>
      <c r="D5" s="222">
        <v>71.698113207547166</v>
      </c>
      <c r="E5" s="224">
        <v>1.3056603773584905</v>
      </c>
    </row>
    <row r="6" spans="1:7" ht="17.25" customHeight="1" x14ac:dyDescent="0.35">
      <c r="A6" s="56" t="s">
        <v>107</v>
      </c>
      <c r="B6" s="222">
        <v>67.669172932330824</v>
      </c>
      <c r="C6" s="223">
        <v>1.3383458646616542</v>
      </c>
      <c r="D6" s="222">
        <v>75.471698113207552</v>
      </c>
      <c r="E6" s="224">
        <v>1.2452830188679245</v>
      </c>
    </row>
    <row r="7" spans="1:7" ht="14.5" x14ac:dyDescent="0.35">
      <c r="A7" s="56" t="s">
        <v>108</v>
      </c>
      <c r="B7" s="222">
        <v>78.078078078078079</v>
      </c>
      <c r="C7" s="223">
        <v>1.2222222222222223</v>
      </c>
      <c r="D7" s="222">
        <v>73.170731707317074</v>
      </c>
      <c r="E7" s="224">
        <v>1.3219512195121952</v>
      </c>
    </row>
    <row r="8" spans="1:7" ht="14.5" x14ac:dyDescent="0.35">
      <c r="A8" s="56" t="s">
        <v>109</v>
      </c>
      <c r="B8" s="222">
        <v>76.642335766423358</v>
      </c>
      <c r="C8" s="223">
        <v>1.2335766423357664</v>
      </c>
      <c r="D8" s="222">
        <v>62.790697674418603</v>
      </c>
      <c r="E8" s="224">
        <v>1.3798449612403101</v>
      </c>
    </row>
    <row r="9" spans="1:7" ht="14.5" x14ac:dyDescent="0.35">
      <c r="A9" s="56" t="s">
        <v>110</v>
      </c>
      <c r="B9" s="222">
        <v>81.749049429657788</v>
      </c>
      <c r="C9" s="223">
        <v>1.1958174904942966</v>
      </c>
      <c r="D9" s="222">
        <v>66.875</v>
      </c>
      <c r="E9" s="224">
        <v>1.371875</v>
      </c>
    </row>
    <row r="10" spans="1:7" ht="14.5" x14ac:dyDescent="0.35">
      <c r="A10" s="56" t="s">
        <v>111</v>
      </c>
      <c r="B10" s="222">
        <v>87.142857142857139</v>
      </c>
      <c r="C10" s="223">
        <v>1.1314285714285715</v>
      </c>
      <c r="D10" s="222">
        <v>85.786802030456855</v>
      </c>
      <c r="E10" s="224">
        <v>1.1472081218274113</v>
      </c>
    </row>
    <row r="11" spans="1:7" ht="14.5" x14ac:dyDescent="0.35">
      <c r="A11" s="56" t="s">
        <v>112</v>
      </c>
      <c r="B11" s="222">
        <v>66.101694915254242</v>
      </c>
      <c r="C11" s="223">
        <v>1.4067796610169492</v>
      </c>
      <c r="D11" s="222">
        <v>81.730769230769226</v>
      </c>
      <c r="E11" s="224">
        <v>1.2211538461538463</v>
      </c>
    </row>
    <row r="12" spans="1:7" ht="14.5" customHeight="1" x14ac:dyDescent="0.35">
      <c r="A12" s="56" t="s">
        <v>113</v>
      </c>
      <c r="B12" s="222">
        <v>78.779840848806373</v>
      </c>
      <c r="C12" s="223">
        <v>1.23342175066313</v>
      </c>
      <c r="D12" s="222">
        <v>70.232558139534888</v>
      </c>
      <c r="E12" s="224">
        <v>1.3720930232558139</v>
      </c>
    </row>
    <row r="13" spans="1:7" ht="14.5" customHeight="1" x14ac:dyDescent="0.35">
      <c r="A13" s="56" t="s">
        <v>114</v>
      </c>
      <c r="B13" s="222">
        <v>79.405286343612332</v>
      </c>
      <c r="C13" s="223">
        <v>1.2147577092511013</v>
      </c>
      <c r="D13" s="222">
        <v>72.553191489361694</v>
      </c>
      <c r="E13" s="224">
        <v>1.2914893617021277</v>
      </c>
    </row>
    <row r="14" spans="1:7" ht="14.5" x14ac:dyDescent="0.35">
      <c r="A14" s="56" t="s">
        <v>115</v>
      </c>
      <c r="B14" s="222">
        <v>76.874340021119323</v>
      </c>
      <c r="C14" s="223">
        <v>1.2513199577613516</v>
      </c>
      <c r="D14" s="222">
        <v>70.997679814385151</v>
      </c>
      <c r="E14" s="224">
        <v>1.3201856148491879</v>
      </c>
    </row>
    <row r="15" spans="1:7" ht="15" customHeight="1" x14ac:dyDescent="0.35">
      <c r="A15" s="56" t="s">
        <v>116</v>
      </c>
      <c r="B15" s="222">
        <v>72.744014732965013</v>
      </c>
      <c r="C15" s="223">
        <v>1.298342541436464</v>
      </c>
      <c r="D15" s="222">
        <v>63.975155279503106</v>
      </c>
      <c r="E15" s="224">
        <v>1.4161490683229814</v>
      </c>
    </row>
    <row r="16" spans="1:7" ht="14.5" x14ac:dyDescent="0.35">
      <c r="A16" s="56" t="s">
        <v>117</v>
      </c>
      <c r="B16" s="222">
        <v>78.078078078078079</v>
      </c>
      <c r="C16" s="223">
        <v>1.2282282282282282</v>
      </c>
      <c r="D16" s="222">
        <v>69.620253164556971</v>
      </c>
      <c r="E16" s="224">
        <v>1.3481012658227849</v>
      </c>
    </row>
    <row r="17" spans="1:16" ht="14.5" x14ac:dyDescent="0.35">
      <c r="A17" s="56" t="s">
        <v>118</v>
      </c>
      <c r="B17" s="222">
        <v>97.765363128491629</v>
      </c>
      <c r="C17" s="223">
        <v>1.0279329608938548</v>
      </c>
      <c r="D17" s="222">
        <v>92</v>
      </c>
      <c r="E17" s="224">
        <v>1.08</v>
      </c>
    </row>
    <row r="18" spans="1:16" ht="14.5" x14ac:dyDescent="0.35">
      <c r="A18" s="56" t="s">
        <v>119</v>
      </c>
      <c r="B18" s="222">
        <v>82.089552238805979</v>
      </c>
      <c r="C18" s="223">
        <v>1.1865671641791045</v>
      </c>
      <c r="D18" s="222">
        <v>83.050847457627114</v>
      </c>
      <c r="E18" s="224">
        <v>1.1864406779661016</v>
      </c>
    </row>
    <row r="19" spans="1:16" ht="14.5" x14ac:dyDescent="0.35">
      <c r="A19" s="56" t="s">
        <v>120</v>
      </c>
      <c r="B19" s="222">
        <v>72.758620689655174</v>
      </c>
      <c r="C19" s="223">
        <v>1.289655172413793</v>
      </c>
      <c r="D19" s="222">
        <v>76.55367231638418</v>
      </c>
      <c r="E19" s="224">
        <v>1.2627118644067796</v>
      </c>
    </row>
    <row r="20" spans="1:16" ht="14.5" customHeight="1" x14ac:dyDescent="0.35">
      <c r="A20" s="56" t="s">
        <v>121</v>
      </c>
      <c r="B20" s="222">
        <v>73.976608187134502</v>
      </c>
      <c r="C20" s="223">
        <v>1.3011695906432748</v>
      </c>
      <c r="D20" s="222">
        <v>71.497584541062793</v>
      </c>
      <c r="E20" s="224">
        <v>1.3608247422680413</v>
      </c>
    </row>
    <row r="21" spans="1:16" ht="15" thickBot="1" x14ac:dyDescent="0.4">
      <c r="A21" s="225" t="s">
        <v>122</v>
      </c>
      <c r="B21" s="226">
        <v>77.602617489589534</v>
      </c>
      <c r="C21" s="227">
        <v>1.2393398051085858</v>
      </c>
      <c r="D21" s="226">
        <v>72.111553784860561</v>
      </c>
      <c r="E21" s="228">
        <v>1.314707048362652</v>
      </c>
    </row>
    <row r="22" spans="1:16" ht="15" thickTop="1" x14ac:dyDescent="0.35">
      <c r="A22" s="229" t="s">
        <v>91</v>
      </c>
      <c r="D22" s="55"/>
      <c r="E22" s="55"/>
    </row>
    <row r="23" spans="1:16" ht="14.5" x14ac:dyDescent="0.35">
      <c r="A23" s="230" t="s">
        <v>161</v>
      </c>
      <c r="D23" s="55"/>
      <c r="E23" s="55"/>
    </row>
    <row r="24" spans="1:16" s="232" customFormat="1" ht="10.5" x14ac:dyDescent="0.25">
      <c r="A24" s="231" t="s">
        <v>222</v>
      </c>
      <c r="C24" s="233"/>
      <c r="D24" s="234"/>
      <c r="E24" s="233"/>
      <c r="F24" s="233"/>
      <c r="G24" s="233"/>
      <c r="H24" s="233"/>
      <c r="I24" s="233"/>
      <c r="J24" s="233"/>
      <c r="K24" s="233"/>
      <c r="L24" s="233"/>
    </row>
    <row r="25" spans="1:16" s="235" customFormat="1" ht="21.5" customHeight="1" x14ac:dyDescent="0.25">
      <c r="A25" s="322" t="s">
        <v>270</v>
      </c>
      <c r="B25" s="323"/>
      <c r="C25" s="323"/>
      <c r="D25" s="323"/>
      <c r="E25" s="323"/>
      <c r="F25" s="323"/>
      <c r="G25" s="323"/>
      <c r="H25" s="323"/>
      <c r="I25" s="323"/>
      <c r="J25" s="323"/>
      <c r="K25" s="323"/>
      <c r="L25" s="323"/>
      <c r="M25" s="323"/>
      <c r="N25" s="323"/>
      <c r="O25" s="323"/>
      <c r="P25" s="155"/>
    </row>
    <row r="26" spans="1:16" s="232" customFormat="1" ht="10.5" x14ac:dyDescent="0.25">
      <c r="A26" s="232" t="s">
        <v>271</v>
      </c>
      <c r="C26" s="233"/>
      <c r="D26" s="234"/>
      <c r="E26" s="233"/>
      <c r="F26" s="233"/>
      <c r="G26" s="233"/>
      <c r="H26" s="233"/>
      <c r="I26" s="233"/>
      <c r="J26" s="233"/>
      <c r="K26" s="233"/>
      <c r="L26" s="233"/>
    </row>
    <row r="27" spans="1:16" s="232" customFormat="1" ht="10.5" x14ac:dyDescent="0.25">
      <c r="A27" s="232" t="s">
        <v>272</v>
      </c>
      <c r="C27" s="233"/>
      <c r="D27" s="234"/>
      <c r="E27" s="233"/>
      <c r="F27" s="233"/>
      <c r="G27" s="233"/>
      <c r="H27" s="233"/>
      <c r="I27" s="233"/>
      <c r="J27" s="233"/>
      <c r="K27" s="233"/>
      <c r="L27" s="233"/>
    </row>
    <row r="28" spans="1:16" s="232" customFormat="1" ht="10.5" x14ac:dyDescent="0.25">
      <c r="A28" s="232" t="s">
        <v>273</v>
      </c>
      <c r="C28" s="233"/>
      <c r="D28" s="234"/>
      <c r="E28" s="233"/>
      <c r="F28" s="233"/>
      <c r="G28" s="233"/>
      <c r="H28" s="233"/>
      <c r="I28" s="233"/>
      <c r="J28" s="233"/>
      <c r="K28" s="233"/>
      <c r="L28" s="233"/>
    </row>
    <row r="29" spans="1:16" s="232" customFormat="1" ht="10.5" x14ac:dyDescent="0.25">
      <c r="A29" s="232" t="s">
        <v>274</v>
      </c>
      <c r="C29" s="233"/>
      <c r="D29" s="234"/>
      <c r="E29" s="233"/>
      <c r="F29" s="233"/>
      <c r="G29" s="233"/>
      <c r="H29" s="233"/>
      <c r="I29" s="233"/>
      <c r="J29" s="233"/>
      <c r="K29" s="233"/>
      <c r="L29" s="233"/>
    </row>
    <row r="30" spans="1:16" s="232" customFormat="1" ht="10.5" x14ac:dyDescent="0.25">
      <c r="A30" s="232" t="s">
        <v>275</v>
      </c>
      <c r="C30" s="233"/>
      <c r="D30" s="234"/>
      <c r="E30" s="233"/>
      <c r="F30" s="233"/>
      <c r="G30" s="233"/>
      <c r="H30" s="233"/>
      <c r="I30" s="233"/>
      <c r="J30" s="233"/>
      <c r="K30" s="233"/>
      <c r="L30" s="233"/>
    </row>
    <row r="31" spans="1:16" ht="15" thickBot="1" x14ac:dyDescent="0.4">
      <c r="D31" s="55"/>
      <c r="E31" s="55"/>
    </row>
    <row r="32" spans="1:16" ht="15" customHeight="1" thickTop="1" x14ac:dyDescent="0.25">
      <c r="A32" s="319" t="s">
        <v>123</v>
      </c>
      <c r="B32" s="320"/>
      <c r="C32" s="320"/>
      <c r="D32" s="320"/>
      <c r="E32" s="321"/>
    </row>
    <row r="33" spans="1:5" ht="14.5" x14ac:dyDescent="0.35">
      <c r="A33" s="56" t="s">
        <v>95</v>
      </c>
      <c r="B33" s="316" t="s">
        <v>101</v>
      </c>
      <c r="C33" s="318"/>
      <c r="D33" s="316" t="s">
        <v>102</v>
      </c>
      <c r="E33" s="317"/>
    </row>
    <row r="34" spans="1:5" ht="29.25" customHeight="1" x14ac:dyDescent="0.35">
      <c r="A34" s="56"/>
      <c r="B34" s="220" t="s">
        <v>104</v>
      </c>
      <c r="C34" s="220" t="s">
        <v>105</v>
      </c>
      <c r="D34" s="220" t="s">
        <v>104</v>
      </c>
      <c r="E34" s="221" t="s">
        <v>105</v>
      </c>
    </row>
    <row r="35" spans="1:5" ht="14.5" x14ac:dyDescent="0.35">
      <c r="A35" s="57">
        <v>2002</v>
      </c>
      <c r="B35" s="222">
        <v>79</v>
      </c>
      <c r="C35" s="223">
        <v>1.23</v>
      </c>
      <c r="D35" s="220">
        <v>73</v>
      </c>
      <c r="E35" s="221">
        <v>1.32</v>
      </c>
    </row>
    <row r="36" spans="1:5" ht="14.5" x14ac:dyDescent="0.35">
      <c r="A36" s="57">
        <v>2005</v>
      </c>
      <c r="B36" s="222">
        <v>82</v>
      </c>
      <c r="C36" s="223">
        <v>1.2</v>
      </c>
      <c r="D36" s="222">
        <v>76</v>
      </c>
      <c r="E36" s="224">
        <v>1.29</v>
      </c>
    </row>
    <row r="37" spans="1:5" ht="14.5" x14ac:dyDescent="0.35">
      <c r="A37" s="57">
        <v>2006</v>
      </c>
      <c r="B37" s="222">
        <v>73</v>
      </c>
      <c r="C37" s="223">
        <v>1.32</v>
      </c>
      <c r="D37" s="222">
        <v>66</v>
      </c>
      <c r="E37" s="224">
        <v>1.42</v>
      </c>
    </row>
    <row r="38" spans="1:5" ht="14.5" x14ac:dyDescent="0.35">
      <c r="A38" s="57">
        <v>2009</v>
      </c>
      <c r="B38" s="222">
        <v>80</v>
      </c>
      <c r="C38" s="223">
        <v>1.23</v>
      </c>
      <c r="D38" s="222">
        <v>75</v>
      </c>
      <c r="E38" s="224">
        <v>1.29</v>
      </c>
    </row>
    <row r="39" spans="1:5" ht="14.5" x14ac:dyDescent="0.35">
      <c r="A39" s="57">
        <v>2010</v>
      </c>
      <c r="B39" s="222">
        <v>74.970677926342958</v>
      </c>
      <c r="C39" s="223">
        <v>1.2819610602861835</v>
      </c>
      <c r="D39" s="222">
        <v>66.4142245637142</v>
      </c>
      <c r="E39" s="224">
        <v>1.4119196575567994</v>
      </c>
    </row>
    <row r="40" spans="1:5" ht="14.5" x14ac:dyDescent="0.35">
      <c r="A40" s="57">
        <v>2011</v>
      </c>
      <c r="B40" s="222">
        <v>76.329183786104124</v>
      </c>
      <c r="C40" s="223">
        <v>1.2679830747531735</v>
      </c>
      <c r="D40" s="222">
        <v>67.587709240999772</v>
      </c>
      <c r="E40" s="224">
        <v>1.391653290529695</v>
      </c>
    </row>
    <row r="41" spans="1:5" ht="14.5" x14ac:dyDescent="0.35">
      <c r="A41" s="57">
        <v>2012</v>
      </c>
      <c r="B41" s="236">
        <v>75.597492490531536</v>
      </c>
      <c r="C41" s="237">
        <v>1.2773932349484132</v>
      </c>
      <c r="D41" s="222">
        <v>67.462953500255495</v>
      </c>
      <c r="E41" s="224">
        <v>1.3864333163004599</v>
      </c>
    </row>
    <row r="42" spans="1:5" ht="14.5" x14ac:dyDescent="0.35">
      <c r="A42" s="57">
        <v>2013</v>
      </c>
      <c r="B42" s="222">
        <v>76.692293268329266</v>
      </c>
      <c r="C42" s="223">
        <v>1.2564535283455216</v>
      </c>
      <c r="D42" s="222">
        <v>67.847872700598117</v>
      </c>
      <c r="E42" s="224">
        <v>1.3743369822819096</v>
      </c>
    </row>
    <row r="43" spans="1:5" ht="14.5" x14ac:dyDescent="0.35">
      <c r="A43" s="57">
        <v>2014</v>
      </c>
      <c r="B43" s="222">
        <v>77.445822372541656</v>
      </c>
      <c r="C43" s="223">
        <v>1.2527245396467492</v>
      </c>
      <c r="D43" s="222">
        <v>67.088117662237138</v>
      </c>
      <c r="E43" s="224">
        <v>1.3931105663785317</v>
      </c>
    </row>
    <row r="44" spans="1:5" ht="14.5" x14ac:dyDescent="0.35">
      <c r="A44" s="58">
        <v>2015</v>
      </c>
      <c r="B44" s="238">
        <v>76.900158898305079</v>
      </c>
      <c r="C44" s="239">
        <v>1.2585824314439291</v>
      </c>
      <c r="D44" s="238">
        <v>64.606741573033716</v>
      </c>
      <c r="E44" s="240">
        <v>1.4257277888994979</v>
      </c>
    </row>
    <row r="45" spans="1:5" ht="14.5" x14ac:dyDescent="0.35">
      <c r="A45" s="58">
        <v>2016</v>
      </c>
      <c r="B45" s="238">
        <v>77.950781816982257</v>
      </c>
      <c r="C45" s="239">
        <v>1.2451204811724117</v>
      </c>
      <c r="D45" s="238">
        <v>68.483174284279258</v>
      </c>
      <c r="E45" s="240">
        <v>1.3784844821478124</v>
      </c>
    </row>
    <row r="46" spans="1:5" ht="14.5" x14ac:dyDescent="0.35">
      <c r="A46" s="58">
        <v>2017</v>
      </c>
      <c r="B46" s="238">
        <v>76.270058418989876</v>
      </c>
      <c r="C46" s="239">
        <v>1.2609247747007488</v>
      </c>
      <c r="D46" s="238">
        <v>67.962198855317439</v>
      </c>
      <c r="E46" s="240">
        <v>1.3787423438442514</v>
      </c>
    </row>
    <row r="47" spans="1:5" ht="14.5" x14ac:dyDescent="0.35">
      <c r="A47" s="58">
        <v>2018</v>
      </c>
      <c r="B47" s="238">
        <v>74.452262913801377</v>
      </c>
      <c r="C47" s="239">
        <v>1.2761185073967438</v>
      </c>
      <c r="D47" s="238">
        <v>63.918242491657395</v>
      </c>
      <c r="E47" s="240">
        <v>1.4351418929163535</v>
      </c>
    </row>
    <row r="48" spans="1:5" ht="14.5" x14ac:dyDescent="0.35">
      <c r="A48" s="58">
        <v>2019</v>
      </c>
      <c r="B48" s="238">
        <v>74.616695059625215</v>
      </c>
      <c r="C48" s="239">
        <v>1.2810081961347051</v>
      </c>
      <c r="D48" s="238">
        <v>63.948919449901766</v>
      </c>
      <c r="E48" s="240">
        <v>1.4221681961251886</v>
      </c>
    </row>
    <row r="49" spans="1:5" ht="14.5" x14ac:dyDescent="0.35">
      <c r="A49" s="58">
        <v>2020</v>
      </c>
      <c r="B49" s="238">
        <v>75.422705314009661</v>
      </c>
      <c r="C49" s="239">
        <v>1.2730640225187122</v>
      </c>
      <c r="D49" s="238">
        <v>67.655102922124655</v>
      </c>
      <c r="E49" s="240">
        <v>1.3727328665934022</v>
      </c>
    </row>
    <row r="50" spans="1:5" ht="15" thickBot="1" x14ac:dyDescent="0.4">
      <c r="A50" s="241">
        <v>2021</v>
      </c>
      <c r="B50" s="226">
        <v>77.602617489589534</v>
      </c>
      <c r="C50" s="227">
        <v>1.2393398051085858</v>
      </c>
      <c r="D50" s="226">
        <v>72.111553784860561</v>
      </c>
      <c r="E50" s="228">
        <v>1.314707048362652</v>
      </c>
    </row>
    <row r="51" spans="1:5" ht="15" thickTop="1" x14ac:dyDescent="0.35">
      <c r="D51" s="55"/>
      <c r="E51" s="55"/>
    </row>
    <row r="52" spans="1:5" ht="14.5" x14ac:dyDescent="0.35">
      <c r="D52" s="55"/>
      <c r="E52" s="55"/>
    </row>
    <row r="53" spans="1:5" ht="14.5" x14ac:dyDescent="0.35">
      <c r="D53" s="55"/>
      <c r="E53" s="55"/>
    </row>
    <row r="54" spans="1:5" ht="14.5" x14ac:dyDescent="0.35">
      <c r="D54" s="55"/>
      <c r="E54" s="55"/>
    </row>
    <row r="55" spans="1:5" ht="14.5" x14ac:dyDescent="0.35">
      <c r="D55" s="55"/>
      <c r="E55" s="55"/>
    </row>
    <row r="56" spans="1:5" ht="14.5" x14ac:dyDescent="0.35">
      <c r="D56" s="55"/>
      <c r="E56" s="55"/>
    </row>
    <row r="57" spans="1:5" ht="14.5" x14ac:dyDescent="0.35">
      <c r="D57" s="55"/>
      <c r="E57" s="55"/>
    </row>
    <row r="58" spans="1:5" ht="14.5" x14ac:dyDescent="0.35">
      <c r="D58" s="55"/>
      <c r="E58" s="55"/>
    </row>
    <row r="59" spans="1:5" ht="14.5" x14ac:dyDescent="0.35">
      <c r="D59" s="55"/>
      <c r="E59" s="55"/>
    </row>
    <row r="60" spans="1:5" ht="14.5" x14ac:dyDescent="0.35">
      <c r="D60" s="55"/>
      <c r="E60" s="55"/>
    </row>
    <row r="61" spans="1:5" ht="14.5" x14ac:dyDescent="0.35">
      <c r="D61" s="55"/>
      <c r="E61" s="55"/>
    </row>
    <row r="62" spans="1:5" ht="14.5" x14ac:dyDescent="0.35">
      <c r="D62" s="55"/>
      <c r="E62" s="55"/>
    </row>
    <row r="63" spans="1:5" ht="14.5" x14ac:dyDescent="0.35">
      <c r="A63" s="55"/>
      <c r="B63" s="55"/>
      <c r="C63" s="55"/>
      <c r="D63" s="55"/>
      <c r="E63" s="55"/>
    </row>
  </sheetData>
  <mergeCells count="7">
    <mergeCell ref="A2:E2"/>
    <mergeCell ref="B3:C3"/>
    <mergeCell ref="D3:E3"/>
    <mergeCell ref="B33:C33"/>
    <mergeCell ref="D33:E33"/>
    <mergeCell ref="A32:E32"/>
    <mergeCell ref="A25:O25"/>
  </mergeCells>
  <pageMargins left="0.70866141732283472" right="0.70866141732283472" top="0.74803149606299213" bottom="0.74803149606299213" header="0.31496062992125984" footer="0.31496062992125984"/>
  <pageSetup paperSize="9" scale="58" orientation="portrait" r:id="rId1"/>
  <headerFooter>
    <oddHeader>&amp;C&amp;"Calibri,Regular"&amp;13SRAD Report No.2090 Transport Statistics Manchester 2020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8E2FF-6638-487B-98A3-6308860B248A}">
  <sheetPr>
    <pageSetUpPr fitToPage="1"/>
  </sheetPr>
  <dimension ref="A1:K34"/>
  <sheetViews>
    <sheetView zoomScaleNormal="100" zoomScaleSheetLayoutView="100" workbookViewId="0">
      <selection activeCell="F27" sqref="F27"/>
    </sheetView>
  </sheetViews>
  <sheetFormatPr defaultColWidth="9.1796875" defaultRowHeight="14.5" x14ac:dyDescent="0.35"/>
  <cols>
    <col min="1" max="1" width="10.453125" style="55" customWidth="1"/>
    <col min="2" max="2" width="18.1796875" style="55" customWidth="1"/>
    <col min="3" max="3" width="18.26953125" style="55" customWidth="1"/>
    <col min="4" max="16384" width="9.1796875" style="55"/>
  </cols>
  <sheetData>
    <row r="1" spans="1:3" ht="18.5" x14ac:dyDescent="0.45">
      <c r="A1" s="15" t="s">
        <v>124</v>
      </c>
    </row>
    <row r="2" spans="1:3" ht="15" thickBot="1" x14ac:dyDescent="0.4"/>
    <row r="3" spans="1:3" ht="32.25" customHeight="1" thickTop="1" x14ac:dyDescent="0.35">
      <c r="A3" s="326" t="s">
        <v>224</v>
      </c>
      <c r="B3" s="327"/>
      <c r="C3" s="328"/>
    </row>
    <row r="4" spans="1:3" ht="15.75" customHeight="1" x14ac:dyDescent="0.35">
      <c r="A4" s="59" t="s">
        <v>95</v>
      </c>
      <c r="B4" s="60" t="s">
        <v>101</v>
      </c>
      <c r="C4" s="61" t="s">
        <v>102</v>
      </c>
    </row>
    <row r="5" spans="1:3" ht="16.5" customHeight="1" x14ac:dyDescent="0.35">
      <c r="A5" s="57">
        <v>1997</v>
      </c>
      <c r="B5" s="62">
        <v>9699</v>
      </c>
      <c r="C5" s="63">
        <v>3618</v>
      </c>
    </row>
    <row r="6" spans="1:3" x14ac:dyDescent="0.35">
      <c r="A6" s="57">
        <v>1999</v>
      </c>
      <c r="B6" s="62">
        <v>13419</v>
      </c>
      <c r="C6" s="63">
        <v>5144</v>
      </c>
    </row>
    <row r="7" spans="1:3" x14ac:dyDescent="0.35">
      <c r="A7" s="57">
        <v>2002</v>
      </c>
      <c r="B7" s="62">
        <v>16612</v>
      </c>
      <c r="C7" s="63">
        <v>6287</v>
      </c>
    </row>
    <row r="8" spans="1:3" ht="14.25" customHeight="1" x14ac:dyDescent="0.35">
      <c r="A8" s="57">
        <v>2005</v>
      </c>
      <c r="B8" s="62">
        <v>16743</v>
      </c>
      <c r="C8" s="63">
        <v>6429</v>
      </c>
    </row>
    <row r="9" spans="1:3" ht="14.25" customHeight="1" x14ac:dyDescent="0.35">
      <c r="A9" s="57">
        <v>2006</v>
      </c>
      <c r="B9" s="62">
        <v>18402</v>
      </c>
      <c r="C9" s="63">
        <v>7087</v>
      </c>
    </row>
    <row r="10" spans="1:3" ht="14.25" customHeight="1" x14ac:dyDescent="0.35">
      <c r="A10" s="57">
        <v>2009</v>
      </c>
      <c r="B10" s="62">
        <v>20386</v>
      </c>
      <c r="C10" s="63">
        <v>9906</v>
      </c>
    </row>
    <row r="11" spans="1:3" ht="14.25" customHeight="1" x14ac:dyDescent="0.35">
      <c r="A11" s="57">
        <v>2010</v>
      </c>
      <c r="B11" s="62">
        <v>21291</v>
      </c>
      <c r="C11" s="63">
        <v>9266</v>
      </c>
    </row>
    <row r="12" spans="1:3" ht="14.25" customHeight="1" x14ac:dyDescent="0.35">
      <c r="A12" s="57">
        <v>2011</v>
      </c>
      <c r="B12" s="62">
        <v>22899</v>
      </c>
      <c r="C12" s="63">
        <v>11523</v>
      </c>
    </row>
    <row r="13" spans="1:3" ht="14.25" customHeight="1" x14ac:dyDescent="0.35">
      <c r="A13" s="57">
        <v>2012</v>
      </c>
      <c r="B13" s="62">
        <v>22414</v>
      </c>
      <c r="C13" s="63">
        <v>8847</v>
      </c>
    </row>
    <row r="14" spans="1:3" ht="14.25" customHeight="1" x14ac:dyDescent="0.35">
      <c r="A14" s="58">
        <v>2013</v>
      </c>
      <c r="B14" s="62">
        <v>25949</v>
      </c>
      <c r="C14" s="63">
        <v>10281</v>
      </c>
    </row>
    <row r="15" spans="1:3" ht="14.25" customHeight="1" x14ac:dyDescent="0.35">
      <c r="A15" s="58">
        <v>2014</v>
      </c>
      <c r="B15" s="62">
        <v>24914</v>
      </c>
      <c r="C15" s="63">
        <v>9921</v>
      </c>
    </row>
    <row r="16" spans="1:3" ht="14.25" customHeight="1" x14ac:dyDescent="0.35">
      <c r="A16" s="58" t="s">
        <v>125</v>
      </c>
      <c r="B16" s="62">
        <v>25435</v>
      </c>
      <c r="C16" s="63">
        <v>9073</v>
      </c>
    </row>
    <row r="17" spans="1:11" ht="14.25" customHeight="1" x14ac:dyDescent="0.35">
      <c r="A17" s="58">
        <v>2016</v>
      </c>
      <c r="B17" s="64">
        <v>28533</v>
      </c>
      <c r="C17" s="65">
        <v>9244</v>
      </c>
    </row>
    <row r="18" spans="1:11" ht="14.25" customHeight="1" x14ac:dyDescent="0.35">
      <c r="A18" s="58" t="s">
        <v>126</v>
      </c>
      <c r="B18" s="64">
        <v>28669</v>
      </c>
      <c r="C18" s="65">
        <v>9887</v>
      </c>
    </row>
    <row r="19" spans="1:11" ht="14.25" customHeight="1" x14ac:dyDescent="0.35">
      <c r="A19" s="58">
        <v>2018</v>
      </c>
      <c r="B19" s="64">
        <v>28527</v>
      </c>
      <c r="C19" s="65">
        <v>10996</v>
      </c>
    </row>
    <row r="20" spans="1:11" ht="14.25" customHeight="1" x14ac:dyDescent="0.35">
      <c r="A20" s="58" t="s">
        <v>127</v>
      </c>
      <c r="B20" s="64">
        <v>28709</v>
      </c>
      <c r="C20" s="65">
        <v>10019</v>
      </c>
    </row>
    <row r="21" spans="1:11" ht="14.25" customHeight="1" x14ac:dyDescent="0.35">
      <c r="A21" s="58" t="s">
        <v>128</v>
      </c>
      <c r="B21" s="64">
        <v>14699</v>
      </c>
      <c r="C21" s="65">
        <v>4201</v>
      </c>
    </row>
    <row r="22" spans="1:11" ht="14.25" customHeight="1" x14ac:dyDescent="0.35">
      <c r="A22" s="242" t="s">
        <v>223</v>
      </c>
      <c r="B22" s="243">
        <v>3339</v>
      </c>
      <c r="C22" s="244">
        <v>1431</v>
      </c>
    </row>
    <row r="23" spans="1:11" ht="16.5" customHeight="1" thickBot="1" x14ac:dyDescent="0.4">
      <c r="A23" s="225" t="s">
        <v>219</v>
      </c>
      <c r="B23" s="245">
        <v>0.34426229508196721</v>
      </c>
      <c r="C23" s="246">
        <v>0.39552238805970147</v>
      </c>
    </row>
    <row r="24" spans="1:11" ht="15" thickTop="1" x14ac:dyDescent="0.35"/>
    <row r="25" spans="1:11" ht="39.75" customHeight="1" x14ac:dyDescent="0.35">
      <c r="A25" s="329" t="s">
        <v>129</v>
      </c>
      <c r="B25" s="330"/>
      <c r="C25" s="330"/>
    </row>
    <row r="26" spans="1:11" x14ac:dyDescent="0.35">
      <c r="A26" s="329" t="s">
        <v>130</v>
      </c>
      <c r="B26" s="330"/>
      <c r="C26" s="330"/>
    </row>
    <row r="27" spans="1:11" x14ac:dyDescent="0.35">
      <c r="A27" s="323" t="s">
        <v>131</v>
      </c>
      <c r="B27" s="323"/>
      <c r="C27" s="323"/>
    </row>
    <row r="28" spans="1:11" x14ac:dyDescent="0.35">
      <c r="A28" s="323"/>
      <c r="B28" s="323"/>
      <c r="C28" s="323"/>
    </row>
    <row r="29" spans="1:11" ht="15.75" customHeight="1" x14ac:dyDescent="0.35">
      <c r="A29" s="324" t="s">
        <v>132</v>
      </c>
      <c r="B29" s="325"/>
      <c r="C29" s="325"/>
    </row>
    <row r="30" spans="1:11" ht="15" customHeight="1" x14ac:dyDescent="0.35">
      <c r="A30" s="323"/>
      <c r="B30" s="323"/>
      <c r="C30" s="323"/>
    </row>
    <row r="31" spans="1:11" ht="7" customHeight="1" x14ac:dyDescent="0.35">
      <c r="A31" s="323"/>
      <c r="B31" s="323"/>
      <c r="C31" s="323"/>
    </row>
    <row r="32" spans="1:11" ht="14.5" customHeight="1" x14ac:dyDescent="0.35">
      <c r="A32" s="324" t="s">
        <v>276</v>
      </c>
      <c r="B32" s="325"/>
      <c r="C32" s="325"/>
      <c r="D32" s="324"/>
      <c r="E32" s="325"/>
      <c r="F32" s="325"/>
      <c r="G32" s="324"/>
      <c r="H32" s="325"/>
      <c r="I32" s="325"/>
      <c r="J32" s="324"/>
      <c r="K32" s="325"/>
    </row>
    <row r="33" spans="1:11" x14ac:dyDescent="0.35">
      <c r="A33" s="323"/>
      <c r="B33" s="323"/>
      <c r="C33" s="323"/>
      <c r="D33" s="323"/>
      <c r="E33" s="323"/>
      <c r="F33" s="323"/>
      <c r="G33" s="323"/>
      <c r="H33" s="323"/>
      <c r="I33" s="323"/>
      <c r="J33" s="323"/>
      <c r="K33" s="323"/>
    </row>
    <row r="34" spans="1:11" x14ac:dyDescent="0.35">
      <c r="A34" s="323"/>
      <c r="B34" s="323"/>
      <c r="C34" s="323"/>
      <c r="D34" s="323"/>
      <c r="E34" s="323"/>
      <c r="F34" s="323"/>
      <c r="G34" s="323"/>
      <c r="H34" s="323"/>
      <c r="I34" s="323"/>
      <c r="J34" s="323"/>
      <c r="K34" s="323"/>
    </row>
  </sheetData>
  <mergeCells count="8">
    <mergeCell ref="G32:I34"/>
    <mergeCell ref="J32:K34"/>
    <mergeCell ref="A3:C3"/>
    <mergeCell ref="A25:C25"/>
    <mergeCell ref="A26:C28"/>
    <mergeCell ref="A29:C31"/>
    <mergeCell ref="D32:F34"/>
    <mergeCell ref="A32:C34"/>
  </mergeCells>
  <pageMargins left="0.70866141732283472" right="0.70866141732283472" top="0.74803149606299213" bottom="0.74803149606299213" header="0.31496062992125984" footer="0.31496062992125984"/>
  <pageSetup paperSize="9" scale="87" orientation="portrait" r:id="rId1"/>
  <headerFooter>
    <oddHeader>&amp;C&amp;"Calibri,Regular"&amp;13SRAD Report No.2090 Transport Statistics Manchester 2020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21F6A-A68E-43A6-8A19-29A50297BB4A}">
  <sheetPr>
    <pageSetUpPr fitToPage="1"/>
  </sheetPr>
  <dimension ref="A1:K48"/>
  <sheetViews>
    <sheetView zoomScaleNormal="100" zoomScaleSheetLayoutView="100" workbookViewId="0">
      <selection activeCell="H11" sqref="H11"/>
    </sheetView>
  </sheetViews>
  <sheetFormatPr defaultColWidth="9.1796875" defaultRowHeight="14.5" x14ac:dyDescent="0.35"/>
  <cols>
    <col min="1" max="1" width="10.453125" style="55" customWidth="1"/>
    <col min="2" max="2" width="18.1796875" style="55" customWidth="1"/>
    <col min="3" max="3" width="18.26953125" style="55" customWidth="1"/>
    <col min="4" max="16384" width="9.1796875" style="55"/>
  </cols>
  <sheetData>
    <row r="1" spans="1:11" ht="18.5" x14ac:dyDescent="0.45">
      <c r="A1" s="15" t="s">
        <v>131</v>
      </c>
    </row>
    <row r="2" spans="1:11" ht="15" thickBot="1" x14ac:dyDescent="0.4"/>
    <row r="3" spans="1:11" ht="33" customHeight="1" thickTop="1" x14ac:dyDescent="0.35">
      <c r="A3" s="326" t="s">
        <v>225</v>
      </c>
      <c r="B3" s="333"/>
      <c r="C3" s="334"/>
    </row>
    <row r="4" spans="1:11" x14ac:dyDescent="0.35">
      <c r="A4" s="56" t="s">
        <v>95</v>
      </c>
      <c r="B4" s="66" t="s">
        <v>101</v>
      </c>
      <c r="C4" s="67" t="s">
        <v>102</v>
      </c>
    </row>
    <row r="5" spans="1:11" ht="16.5" x14ac:dyDescent="0.35">
      <c r="A5" s="68">
        <v>1997</v>
      </c>
      <c r="B5" s="66">
        <v>5875</v>
      </c>
      <c r="C5" s="67">
        <v>2549</v>
      </c>
      <c r="E5" s="247"/>
    </row>
    <row r="6" spans="1:11" x14ac:dyDescent="0.35">
      <c r="A6" s="68">
        <v>1999</v>
      </c>
      <c r="B6" s="66">
        <v>6319</v>
      </c>
      <c r="C6" s="67">
        <v>2737</v>
      </c>
    </row>
    <row r="7" spans="1:11" x14ac:dyDescent="0.35">
      <c r="A7" s="68">
        <v>2002</v>
      </c>
      <c r="B7" s="66">
        <v>6301</v>
      </c>
      <c r="C7" s="67">
        <v>2408</v>
      </c>
    </row>
    <row r="8" spans="1:11" x14ac:dyDescent="0.35">
      <c r="A8" s="68">
        <v>2005</v>
      </c>
      <c r="B8" s="66">
        <v>6556</v>
      </c>
      <c r="C8" s="67">
        <v>2451</v>
      </c>
    </row>
    <row r="9" spans="1:11" x14ac:dyDescent="0.35">
      <c r="A9" s="68">
        <v>2006</v>
      </c>
      <c r="B9" s="66">
        <v>6048</v>
      </c>
      <c r="C9" s="67">
        <v>2801</v>
      </c>
    </row>
    <row r="10" spans="1:11" x14ac:dyDescent="0.35">
      <c r="A10" s="68">
        <v>2009</v>
      </c>
      <c r="B10" s="66">
        <v>6716</v>
      </c>
      <c r="C10" s="67">
        <v>3450</v>
      </c>
    </row>
    <row r="11" spans="1:11" x14ac:dyDescent="0.35">
      <c r="A11" s="68">
        <v>2010</v>
      </c>
      <c r="B11" s="66">
        <v>6448</v>
      </c>
      <c r="C11" s="67">
        <v>2947</v>
      </c>
    </row>
    <row r="12" spans="1:11" x14ac:dyDescent="0.35">
      <c r="A12" s="68">
        <v>2011</v>
      </c>
      <c r="B12" s="66">
        <v>6832</v>
      </c>
      <c r="C12" s="67">
        <v>2695</v>
      </c>
      <c r="D12" s="78"/>
      <c r="K12" s="78"/>
    </row>
    <row r="13" spans="1:11" ht="16.5" x14ac:dyDescent="0.35">
      <c r="A13" s="68" t="s">
        <v>198</v>
      </c>
      <c r="B13" s="69">
        <v>7787</v>
      </c>
      <c r="C13" s="67">
        <v>3394</v>
      </c>
    </row>
    <row r="14" spans="1:11" ht="16.5" x14ac:dyDescent="0.35">
      <c r="A14" s="70" t="s">
        <v>199</v>
      </c>
      <c r="B14" s="71">
        <v>9086</v>
      </c>
      <c r="C14" s="72">
        <v>4530</v>
      </c>
    </row>
    <row r="15" spans="1:11" ht="16.5" x14ac:dyDescent="0.35">
      <c r="A15" s="70" t="s">
        <v>200</v>
      </c>
      <c r="B15" s="71">
        <v>10731</v>
      </c>
      <c r="C15" s="72">
        <v>5019</v>
      </c>
    </row>
    <row r="16" spans="1:11" ht="16.5" x14ac:dyDescent="0.35">
      <c r="A16" s="70" t="s">
        <v>201</v>
      </c>
      <c r="B16" s="71">
        <v>10942</v>
      </c>
      <c r="C16" s="72">
        <v>4731</v>
      </c>
      <c r="J16" s="13"/>
    </row>
    <row r="17" spans="1:4" ht="16.5" x14ac:dyDescent="0.35">
      <c r="A17" s="68" t="s">
        <v>202</v>
      </c>
      <c r="B17" s="66">
        <v>13183</v>
      </c>
      <c r="C17" s="67">
        <v>4743</v>
      </c>
    </row>
    <row r="18" spans="1:4" x14ac:dyDescent="0.35">
      <c r="A18" s="68" t="s">
        <v>133</v>
      </c>
      <c r="B18" s="73">
        <v>14437</v>
      </c>
      <c r="C18" s="72">
        <v>5291</v>
      </c>
    </row>
    <row r="19" spans="1:4" x14ac:dyDescent="0.35">
      <c r="A19" s="68" t="s">
        <v>134</v>
      </c>
      <c r="B19" s="73">
        <v>18100</v>
      </c>
      <c r="C19" s="72">
        <v>5535</v>
      </c>
    </row>
    <row r="20" spans="1:4" x14ac:dyDescent="0.35">
      <c r="A20" s="68" t="s">
        <v>135</v>
      </c>
      <c r="B20" s="73">
        <v>18983</v>
      </c>
      <c r="C20" s="72">
        <v>5664</v>
      </c>
    </row>
    <row r="21" spans="1:4" ht="16.5" x14ac:dyDescent="0.35">
      <c r="A21" s="68" t="s">
        <v>226</v>
      </c>
      <c r="B21" s="73">
        <v>16186</v>
      </c>
      <c r="C21" s="72">
        <v>4432</v>
      </c>
    </row>
    <row r="22" spans="1:4" ht="16.5" x14ac:dyDescent="0.35">
      <c r="A22" s="74" t="s">
        <v>227</v>
      </c>
      <c r="B22" s="151">
        <v>4081.3449999999998</v>
      </c>
      <c r="C22" s="152">
        <v>2152.3200000000002</v>
      </c>
      <c r="D22" s="13"/>
    </row>
    <row r="23" spans="1:4" ht="15" thickBot="1" x14ac:dyDescent="0.4">
      <c r="A23" s="75" t="s">
        <v>136</v>
      </c>
      <c r="B23" s="76">
        <f>(B22/B5)</f>
        <v>0.69469702127659572</v>
      </c>
      <c r="C23" s="76">
        <f>(C22/C5)</f>
        <v>0.84437818752451943</v>
      </c>
    </row>
    <row r="24" spans="1:4" ht="15" thickTop="1" x14ac:dyDescent="0.35"/>
    <row r="25" spans="1:4" ht="27.75" customHeight="1" x14ac:dyDescent="0.35">
      <c r="A25" s="335" t="s">
        <v>204</v>
      </c>
      <c r="B25" s="336"/>
      <c r="C25" s="336"/>
      <c r="D25" s="336"/>
    </row>
    <row r="26" spans="1:4" ht="61.5" customHeight="1" x14ac:dyDescent="0.35">
      <c r="A26" s="335" t="s">
        <v>205</v>
      </c>
      <c r="B26" s="336"/>
      <c r="C26" s="336"/>
      <c r="D26" s="336"/>
    </row>
    <row r="27" spans="1:4" ht="37.5" customHeight="1" x14ac:dyDescent="0.35">
      <c r="A27" s="335" t="s">
        <v>206</v>
      </c>
      <c r="B27" s="336"/>
      <c r="C27" s="336"/>
      <c r="D27" s="336"/>
    </row>
    <row r="28" spans="1:4" x14ac:dyDescent="0.35">
      <c r="A28" s="335" t="s">
        <v>207</v>
      </c>
      <c r="B28" s="336"/>
      <c r="C28" s="336"/>
      <c r="D28" s="336"/>
    </row>
    <row r="29" spans="1:4" x14ac:dyDescent="0.35">
      <c r="A29" s="323"/>
      <c r="B29" s="323"/>
      <c r="C29" s="323"/>
      <c r="D29" s="323"/>
    </row>
    <row r="30" spans="1:4" x14ac:dyDescent="0.35">
      <c r="A30" s="335" t="s">
        <v>208</v>
      </c>
      <c r="B30" s="336"/>
      <c r="C30" s="336"/>
      <c r="D30" s="336"/>
    </row>
    <row r="31" spans="1:4" x14ac:dyDescent="0.35">
      <c r="A31" s="323"/>
      <c r="B31" s="323"/>
      <c r="C31" s="323"/>
      <c r="D31" s="323"/>
    </row>
    <row r="32" spans="1:4" x14ac:dyDescent="0.35">
      <c r="A32" s="77" t="s">
        <v>203</v>
      </c>
      <c r="B32" s="14"/>
      <c r="C32" s="14"/>
      <c r="D32" s="14"/>
    </row>
    <row r="33" spans="1:4" x14ac:dyDescent="0.35">
      <c r="A33" s="331" t="s">
        <v>209</v>
      </c>
      <c r="B33" s="332"/>
      <c r="C33" s="332"/>
      <c r="D33" s="332"/>
    </row>
    <row r="34" spans="1:4" x14ac:dyDescent="0.35">
      <c r="A34" s="332"/>
      <c r="B34" s="332"/>
      <c r="C34" s="332"/>
      <c r="D34" s="332"/>
    </row>
    <row r="35" spans="1:4" x14ac:dyDescent="0.35">
      <c r="A35" s="332"/>
      <c r="B35" s="332"/>
      <c r="C35" s="332"/>
      <c r="D35" s="332"/>
    </row>
    <row r="36" spans="1:4" x14ac:dyDescent="0.35">
      <c r="A36" s="331" t="s">
        <v>210</v>
      </c>
      <c r="B36" s="332"/>
      <c r="C36" s="332"/>
      <c r="D36" s="332"/>
    </row>
    <row r="37" spans="1:4" x14ac:dyDescent="0.35">
      <c r="A37" s="332"/>
      <c r="B37" s="332"/>
      <c r="C37" s="332"/>
      <c r="D37" s="332"/>
    </row>
    <row r="38" spans="1:4" ht="44.5" customHeight="1" x14ac:dyDescent="0.35">
      <c r="A38" s="332"/>
      <c r="B38" s="332"/>
      <c r="C38" s="332"/>
      <c r="D38" s="332"/>
    </row>
    <row r="39" spans="1:4" x14ac:dyDescent="0.35">
      <c r="A39" s="77" t="s">
        <v>277</v>
      </c>
      <c r="B39" s="14"/>
      <c r="C39" s="14"/>
      <c r="D39" s="14"/>
    </row>
    <row r="40" spans="1:4" x14ac:dyDescent="0.35">
      <c r="A40" s="331" t="s">
        <v>278</v>
      </c>
      <c r="B40" s="332"/>
      <c r="C40" s="332"/>
      <c r="D40" s="332"/>
    </row>
    <row r="41" spans="1:4" x14ac:dyDescent="0.35">
      <c r="A41" s="332"/>
      <c r="B41" s="332"/>
      <c r="C41" s="332"/>
      <c r="D41" s="332"/>
    </row>
    <row r="42" spans="1:4" x14ac:dyDescent="0.35">
      <c r="A42" s="332"/>
      <c r="B42" s="332"/>
      <c r="C42" s="332"/>
      <c r="D42" s="332"/>
    </row>
    <row r="43" spans="1:4" x14ac:dyDescent="0.35">
      <c r="A43" s="323"/>
      <c r="B43" s="323"/>
      <c r="C43" s="323"/>
      <c r="D43" s="323"/>
    </row>
    <row r="44" spans="1:4" x14ac:dyDescent="0.35">
      <c r="A44" s="323"/>
      <c r="B44" s="323"/>
      <c r="C44" s="323"/>
      <c r="D44" s="323"/>
    </row>
    <row r="45" spans="1:4" x14ac:dyDescent="0.35">
      <c r="A45" s="323"/>
      <c r="B45" s="323"/>
      <c r="C45" s="323"/>
      <c r="D45" s="323"/>
    </row>
    <row r="46" spans="1:4" x14ac:dyDescent="0.35">
      <c r="A46" s="323"/>
      <c r="B46" s="323"/>
      <c r="C46" s="323"/>
      <c r="D46" s="323"/>
    </row>
    <row r="47" spans="1:4" x14ac:dyDescent="0.35">
      <c r="A47" s="323"/>
      <c r="B47" s="323"/>
      <c r="C47" s="323"/>
      <c r="D47" s="323"/>
    </row>
    <row r="48" spans="1:4" x14ac:dyDescent="0.35">
      <c r="A48" s="323"/>
      <c r="B48" s="323"/>
      <c r="C48" s="323"/>
      <c r="D48" s="323"/>
    </row>
  </sheetData>
  <mergeCells count="9">
    <mergeCell ref="A40:D48"/>
    <mergeCell ref="A33:D35"/>
    <mergeCell ref="A36:D38"/>
    <mergeCell ref="A3:C3"/>
    <mergeCell ref="A25:D25"/>
    <mergeCell ref="A26:D26"/>
    <mergeCell ref="A27:D27"/>
    <mergeCell ref="A28:D29"/>
    <mergeCell ref="A30:D31"/>
  </mergeCells>
  <pageMargins left="0.70866141732283472" right="0.70866141732283472" top="0.74803149606299213" bottom="0.74803149606299213" header="0.31496062992125984" footer="0.31496062992125984"/>
  <pageSetup paperSize="9" scale="87" orientation="portrait" r:id="rId1"/>
  <headerFooter>
    <oddHeader>&amp;C&amp;"Calibri,Regular"&amp;13SRAD Report No.2090 Transport Statistics Manchester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Key Centre Notes</vt:lpstr>
      <vt:lpstr>Cordon Map</vt:lpstr>
      <vt:lpstr>NOMA Cordon Map</vt:lpstr>
      <vt:lpstr>Tab 15 Key Centre Surveys AM</vt:lpstr>
      <vt:lpstr>Tab 16 Key Centre Surveys OP</vt:lpstr>
      <vt:lpstr>Tab 17  KC Traffic Trend</vt:lpstr>
      <vt:lpstr>Tabs 18 &amp; 19 KC Car Occupancy</vt:lpstr>
      <vt:lpstr>Table 20 Rail KC</vt:lpstr>
      <vt:lpstr>Table 21 Metro KC</vt:lpstr>
      <vt:lpstr>Tabs 22 Walk to KC</vt:lpstr>
      <vt:lpstr>Table 23 KC Car&amp;Non-carTrips </vt:lpstr>
      <vt:lpstr>Tabs 24-26 NOMA Traffic</vt:lpstr>
      <vt:lpstr>Tabs 27 &amp; 28 WalkCycle NOMA</vt:lpstr>
      <vt:lpstr>'Key Centre Notes'!OLE_LINK15</vt:lpstr>
      <vt:lpstr>'Cordon Map'!Print_Area</vt:lpstr>
      <vt:lpstr>'Key Centre Notes'!Print_Area</vt:lpstr>
      <vt:lpstr>'NOMA Cordon Map'!Print_Area</vt:lpstr>
      <vt:lpstr>'Tab 15 Key Centre Surveys AM'!Print_Area</vt:lpstr>
      <vt:lpstr>'Tab 16 Key Centre Surveys OP'!Print_Area</vt:lpstr>
      <vt:lpstr>'Tab 17  KC Traffic Trend'!Print_Area</vt:lpstr>
      <vt:lpstr>'Table 20 Rail KC'!Print_Area</vt:lpstr>
      <vt:lpstr>'Table 21 Metro KC'!Print_Area</vt:lpstr>
      <vt:lpstr>'Table 23 KC Car&amp;Non-carTrips '!Print_Area</vt:lpstr>
      <vt:lpstr>'Tabs 18 &amp; 19 KC Car Occupancy'!Print_Area</vt:lpstr>
      <vt:lpstr>'Tabs 22 Walk to KC'!Print_Area</vt:lpstr>
      <vt:lpstr>'Tabs 24-26 NOMA Traffic'!Print_Area</vt:lpstr>
      <vt:lpstr>'Tabs 27 &amp; 28 WalkCycle NOMA'!Print_Area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2021-05-04T10:18:14Z</dcterms:created>
  <dcterms:modified xsi:type="dcterms:W3CDTF">2022-09-02T15:03:17Z</dcterms:modified>
</cp:coreProperties>
</file>