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G:\IS\HFAS\Projects\0123-00 District Reports\DistRep2020\Trafford\Report\"/>
    </mc:Choice>
  </mc:AlternateContent>
  <xr:revisionPtr revIDLastSave="0" documentId="13_ncr:1_{8D970974-A033-4D78-B334-AF173C523AA5}" xr6:coauthVersionLast="47" xr6:coauthVersionMax="47" xr10:uidLastSave="{00000000-0000-0000-0000-000000000000}"/>
  <bookViews>
    <workbookView xWindow="-110" yWindow="-110" windowWidth="19420" windowHeight="10420" xr2:uid="{6E850B96-6B33-4450-A7CE-418B5A344013}"/>
  </bookViews>
  <sheets>
    <sheet name="Key Centre Notes" sheetId="12" r:id="rId1"/>
    <sheet name="Cordon Map" sheetId="2" r:id="rId2"/>
    <sheet name="Table 17 Key Centre Surveys AM" sheetId="3" r:id="rId3"/>
    <sheet name="Table 18 Key Centre Surveys OP" sheetId="4" r:id="rId4"/>
    <sheet name="Table 19 Key Centre Surveys PM" sheetId="5" r:id="rId5"/>
    <sheet name="Tab 20 Alt KC Traffic Trend" sheetId="6" r:id="rId6"/>
    <sheet name="Tables 21 &amp; 22 KC Car Occupancy" sheetId="7" r:id="rId7"/>
    <sheet name="Table 23 Rail &amp; Met to KC" sheetId="8" r:id="rId8"/>
    <sheet name="Tabs 24 &amp; 25 Walk to KC" sheetId="9" r:id="rId9"/>
    <sheet name="Table 26 KC Car &amp; Non-carTrips " sheetId="10" r:id="rId10"/>
  </sheets>
  <externalReferences>
    <externalReference r:id="rId11"/>
    <externalReference r:id="rId12"/>
    <externalReference r:id="rId13"/>
  </externalReferences>
  <definedNames>
    <definedName name="_Toc174354940" localSheetId="1">'Cordon Map'!#REF!</definedName>
    <definedName name="_Toc174354940" localSheetId="0">'Key Centre Notes'!#REF!</definedName>
    <definedName name="_Toc243370739" localSheetId="9">'Table 26 KC Car &amp; Non-carTrips '!#REF!</definedName>
    <definedName name="_Toc243370761" localSheetId="5">'Tab 20 Alt KC Traffic Trend'!$A$1</definedName>
    <definedName name="a">'[1]Lookup tables'!$A$3:$B$156</definedName>
    <definedName name="b">'[1]Lookup tables'!$C$3:$D$15</definedName>
    <definedName name="CORRIDOR_NAME">'[2]Lookup tables'!$C$3:$D$15</definedName>
    <definedName name="corridor_names" localSheetId="0">'[3]Lookup tables'!$C$3:$D$19</definedName>
    <definedName name="corridor_names">'[3]Lookup tables'!$C$3:$D$19</definedName>
    <definedName name="d">'[1]Lookup tables'!$P$3:$Q$8</definedName>
    <definedName name="day_names" localSheetId="0">'[3]Lookup tables'!$M$3:$N$9</definedName>
    <definedName name="day_names">'[3]Lookup tables'!$M$3:$N$9</definedName>
    <definedName name="direction_names" localSheetId="0">'[3]Lookup tables'!$P$3:$Q$8</definedName>
    <definedName name="direction_names">'[3]Lookup tables'!$P$3:$Q$8</definedName>
    <definedName name="e">'[1]Lookup tables'!$M$3:$N$9</definedName>
    <definedName name="f">'[1]Lookup tables'!$P$13:$Q$19</definedName>
    <definedName name="Period" localSheetId="0">#REF!</definedName>
    <definedName name="Period" localSheetId="5">#REF!</definedName>
    <definedName name="Period">#REF!</definedName>
    <definedName name="_xlnm.Print_Area" localSheetId="1">'Cordon Map'!$A$1:$Q$89</definedName>
    <definedName name="_xlnm.Print_Area" localSheetId="0">'Key Centre Notes'!$A$1:$K$44</definedName>
    <definedName name="_xlnm.Print_Area" localSheetId="5">'Tab 20 Alt KC Traffic Trend'!$A$1:$T$58</definedName>
    <definedName name="_xlnm.Print_Area" localSheetId="2">'Table 17 Key Centre Surveys AM'!$A$1:$P$38</definedName>
    <definedName name="_xlnm.Print_Area" localSheetId="3">'Table 18 Key Centre Surveys OP'!$A$1:$P$37</definedName>
    <definedName name="_xlnm.Print_Area" localSheetId="4">'Table 19 Key Centre Surveys PM'!$A$1:$P$37</definedName>
    <definedName name="_xlnm.Print_Area" localSheetId="7">'Table 23 Rail &amp; Met to KC'!$A$1:$I$48</definedName>
    <definedName name="_xlnm.Print_Area" localSheetId="9">'Table 26 KC Car &amp; Non-carTrips '!$A$1:$AC$68</definedName>
    <definedName name="_xlnm.Print_Area" localSheetId="6">'Tables 21 &amp; 22 KC Car Occupancy'!$A$1:$G$43</definedName>
    <definedName name="_xlnm.Print_Area" localSheetId="8">'Tabs 24 &amp; 25 Walk to KC'!$A$1:$G$51</definedName>
    <definedName name="station_names" localSheetId="0">'[3]Lookup tables'!$A$3:$B$242</definedName>
    <definedName name="station_names">'[3]Lookup tables'!$A$3:$B$242</definedName>
    <definedName name="weather_names" localSheetId="0">'[3]Lookup tables'!$P$13:$Q$19</definedName>
    <definedName name="weather_names">'[3]Lookup tables'!$P$13:$Q$19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9" i="7" l="1"/>
  <c r="B29" i="7"/>
  <c r="I53" i="6" l="1"/>
  <c r="R27" i="6"/>
  <c r="I27" i="6"/>
  <c r="N7" i="3" l="1"/>
  <c r="N8" i="3"/>
  <c r="N9" i="3"/>
  <c r="N10" i="3"/>
  <c r="N11" i="3"/>
  <c r="N12" i="3"/>
  <c r="N13" i="3"/>
  <c r="N14" i="3"/>
  <c r="N15" i="3"/>
  <c r="N16" i="3"/>
  <c r="N17" i="3"/>
  <c r="N4" i="3"/>
  <c r="N5" i="3"/>
  <c r="N6" i="3"/>
  <c r="N3" i="3"/>
  <c r="D29" i="7" l="1"/>
  <c r="E29" i="7"/>
  <c r="F29" i="7"/>
  <c r="G29" i="7"/>
  <c r="G65" i="10" l="1"/>
  <c r="F65" i="10"/>
  <c r="E65" i="10"/>
  <c r="D65" i="10"/>
  <c r="C65" i="10"/>
  <c r="H61" i="10"/>
  <c r="J61" i="10" s="1"/>
  <c r="H60" i="10"/>
  <c r="I60" i="10" s="1"/>
  <c r="H59" i="10"/>
  <c r="J59" i="10" s="1"/>
  <c r="H58" i="10"/>
  <c r="J58" i="10" s="1"/>
  <c r="H57" i="10"/>
  <c r="J57" i="10" s="1"/>
  <c r="H56" i="10"/>
  <c r="I56" i="10" s="1"/>
  <c r="H55" i="10"/>
  <c r="J55" i="10" s="1"/>
  <c r="H54" i="10"/>
  <c r="J54" i="10" s="1"/>
  <c r="H53" i="10"/>
  <c r="J53" i="10" s="1"/>
  <c r="H52" i="10"/>
  <c r="J52" i="10" s="1"/>
  <c r="H51" i="10"/>
  <c r="I51" i="10" s="1"/>
  <c r="H48" i="10"/>
  <c r="J48" i="10" s="1"/>
  <c r="H45" i="10"/>
  <c r="J45" i="10" s="1"/>
  <c r="G44" i="10"/>
  <c r="F44" i="10"/>
  <c r="E44" i="10"/>
  <c r="D44" i="10"/>
  <c r="C44" i="10"/>
  <c r="H44" i="10"/>
  <c r="H40" i="10"/>
  <c r="J40" i="10" s="1"/>
  <c r="H39" i="10"/>
  <c r="J39" i="10" s="1"/>
  <c r="H38" i="10"/>
  <c r="J38" i="10" s="1"/>
  <c r="H37" i="10"/>
  <c r="J37" i="10" s="1"/>
  <c r="H36" i="10"/>
  <c r="J36" i="10" s="1"/>
  <c r="H35" i="10"/>
  <c r="I35" i="10" s="1"/>
  <c r="H34" i="10"/>
  <c r="J34" i="10" s="1"/>
  <c r="H33" i="10"/>
  <c r="J33" i="10" s="1"/>
  <c r="H32" i="10"/>
  <c r="J32" i="10" s="1"/>
  <c r="H31" i="10"/>
  <c r="J31" i="10" s="1"/>
  <c r="H30" i="10"/>
  <c r="I30" i="10" s="1"/>
  <c r="H27" i="10"/>
  <c r="J27" i="10" s="1"/>
  <c r="H24" i="10"/>
  <c r="J24" i="10" s="1"/>
  <c r="G23" i="10"/>
  <c r="F23" i="10"/>
  <c r="E23" i="10"/>
  <c r="D23" i="10"/>
  <c r="C23" i="10"/>
  <c r="H19" i="10"/>
  <c r="J19" i="10" s="1"/>
  <c r="H18" i="10"/>
  <c r="I18" i="10" s="1"/>
  <c r="H17" i="10"/>
  <c r="J17" i="10" s="1"/>
  <c r="H16" i="10"/>
  <c r="J16" i="10" s="1"/>
  <c r="H15" i="10"/>
  <c r="J15" i="10" s="1"/>
  <c r="H14" i="10"/>
  <c r="J14" i="10" s="1"/>
  <c r="H13" i="10"/>
  <c r="J13" i="10" s="1"/>
  <c r="H12" i="10"/>
  <c r="J12" i="10" s="1"/>
  <c r="H11" i="10"/>
  <c r="J11" i="10" s="1"/>
  <c r="H10" i="10"/>
  <c r="I10" i="10" s="1"/>
  <c r="H9" i="10"/>
  <c r="J9" i="10" s="1"/>
  <c r="H6" i="10"/>
  <c r="J6" i="10" s="1"/>
  <c r="H3" i="10"/>
  <c r="J3" i="10" s="1"/>
  <c r="E19" i="9"/>
  <c r="E43" i="9" s="1"/>
  <c r="D19" i="9"/>
  <c r="D43" i="9" s="1"/>
  <c r="C19" i="9"/>
  <c r="C43" i="9" s="1"/>
  <c r="D23" i="8"/>
  <c r="C23" i="8"/>
  <c r="B23" i="8"/>
  <c r="H54" i="6"/>
  <c r="G54" i="6"/>
  <c r="F54" i="6"/>
  <c r="E54" i="6"/>
  <c r="D54" i="6"/>
  <c r="C54" i="6"/>
  <c r="I49" i="6"/>
  <c r="I48" i="6"/>
  <c r="I47" i="6"/>
  <c r="I46" i="6"/>
  <c r="I45" i="6"/>
  <c r="I44" i="6"/>
  <c r="I43" i="6"/>
  <c r="I42" i="6"/>
  <c r="I41" i="6"/>
  <c r="I40" i="6"/>
  <c r="I37" i="6"/>
  <c r="I34" i="6"/>
  <c r="I31" i="6"/>
  <c r="I29" i="6"/>
  <c r="Q28" i="6"/>
  <c r="P28" i="6"/>
  <c r="O28" i="6"/>
  <c r="N28" i="6"/>
  <c r="M28" i="6"/>
  <c r="L28" i="6"/>
  <c r="H28" i="6"/>
  <c r="G28" i="6"/>
  <c r="F28" i="6"/>
  <c r="E28" i="6"/>
  <c r="D28" i="6"/>
  <c r="C28" i="6"/>
  <c r="R23" i="6"/>
  <c r="I23" i="6"/>
  <c r="R22" i="6"/>
  <c r="I22" i="6"/>
  <c r="R21" i="6"/>
  <c r="I21" i="6"/>
  <c r="R20" i="6"/>
  <c r="I20" i="6"/>
  <c r="R19" i="6"/>
  <c r="I19" i="6"/>
  <c r="R18" i="6"/>
  <c r="I18" i="6"/>
  <c r="R17" i="6"/>
  <c r="I17" i="6"/>
  <c r="R16" i="6"/>
  <c r="I16" i="6"/>
  <c r="R15" i="6"/>
  <c r="I15" i="6"/>
  <c r="R14" i="6"/>
  <c r="I14" i="6"/>
  <c r="R11" i="6"/>
  <c r="I11" i="6"/>
  <c r="R8" i="6"/>
  <c r="I8" i="6"/>
  <c r="R5" i="6"/>
  <c r="I5" i="6"/>
  <c r="R3" i="6"/>
  <c r="I3" i="6"/>
  <c r="M18" i="5"/>
  <c r="L18" i="5"/>
  <c r="K18" i="5"/>
  <c r="J18" i="5"/>
  <c r="I18" i="5"/>
  <c r="G18" i="5"/>
  <c r="F18" i="5"/>
  <c r="E18" i="5"/>
  <c r="D18" i="5"/>
  <c r="C18" i="5"/>
  <c r="N17" i="5"/>
  <c r="N16" i="5"/>
  <c r="N15" i="5"/>
  <c r="N14" i="5"/>
  <c r="N13" i="5"/>
  <c r="N12" i="5"/>
  <c r="N11" i="5"/>
  <c r="N10" i="5"/>
  <c r="N9" i="5"/>
  <c r="N8" i="5"/>
  <c r="N7" i="5"/>
  <c r="N6" i="5"/>
  <c r="N5" i="5"/>
  <c r="N4" i="5"/>
  <c r="N3" i="5"/>
  <c r="M18" i="4"/>
  <c r="L18" i="4"/>
  <c r="K18" i="4"/>
  <c r="J18" i="4"/>
  <c r="I18" i="4"/>
  <c r="G18" i="4"/>
  <c r="F18" i="4"/>
  <c r="E18" i="4"/>
  <c r="D18" i="4"/>
  <c r="C18" i="4"/>
  <c r="N17" i="4"/>
  <c r="N16" i="4"/>
  <c r="N15" i="4"/>
  <c r="N14" i="4"/>
  <c r="N13" i="4"/>
  <c r="N12" i="4"/>
  <c r="N11" i="4"/>
  <c r="N10" i="4"/>
  <c r="N9" i="4"/>
  <c r="N8" i="4"/>
  <c r="N7" i="4"/>
  <c r="N6" i="4"/>
  <c r="N5" i="4"/>
  <c r="N4" i="4"/>
  <c r="N3" i="4"/>
  <c r="M18" i="3"/>
  <c r="L18" i="3"/>
  <c r="K18" i="3"/>
  <c r="J18" i="3"/>
  <c r="I18" i="3"/>
  <c r="G18" i="3"/>
  <c r="F18" i="3"/>
  <c r="E18" i="3"/>
  <c r="D18" i="3"/>
  <c r="I39" i="10" l="1"/>
  <c r="I16" i="10"/>
  <c r="J56" i="10"/>
  <c r="I12" i="10"/>
  <c r="I52" i="10"/>
  <c r="I13" i="10"/>
  <c r="I9" i="10"/>
  <c r="H65" i="10"/>
  <c r="I27" i="10"/>
  <c r="J35" i="10"/>
  <c r="I37" i="10"/>
  <c r="I6" i="10"/>
  <c r="I33" i="10"/>
  <c r="I28" i="6"/>
  <c r="R28" i="6"/>
  <c r="I17" i="10"/>
  <c r="N18" i="5"/>
  <c r="K19" i="5" s="1"/>
  <c r="J30" i="10"/>
  <c r="I34" i="10"/>
  <c r="I38" i="10"/>
  <c r="I54" i="10"/>
  <c r="I58" i="10"/>
  <c r="J10" i="10"/>
  <c r="I14" i="10"/>
  <c r="N18" i="4"/>
  <c r="K19" i="4" s="1"/>
  <c r="J18" i="10"/>
  <c r="I31" i="10"/>
  <c r="J51" i="10"/>
  <c r="I55" i="10"/>
  <c r="I59" i="10"/>
  <c r="H23" i="10"/>
  <c r="I48" i="10"/>
  <c r="I54" i="6"/>
  <c r="J60" i="10"/>
  <c r="N18" i="3"/>
  <c r="J19" i="3" s="1"/>
  <c r="I3" i="10"/>
  <c r="I11" i="10"/>
  <c r="I15" i="10"/>
  <c r="I19" i="10"/>
  <c r="I24" i="10"/>
  <c r="I32" i="10"/>
  <c r="I36" i="10"/>
  <c r="I40" i="10"/>
  <c r="I45" i="10"/>
  <c r="I53" i="10"/>
  <c r="I57" i="10"/>
  <c r="I61" i="10"/>
  <c r="J19" i="4" l="1"/>
  <c r="I19" i="4"/>
  <c r="M19" i="4"/>
  <c r="I19" i="5"/>
  <c r="J19" i="5"/>
  <c r="M19" i="5"/>
  <c r="L19" i="5"/>
  <c r="L19" i="4"/>
  <c r="K19" i="3"/>
  <c r="M19" i="3"/>
  <c r="I19" i="3"/>
  <c r="L19" i="3"/>
  <c r="C18" i="3"/>
</calcChain>
</file>

<file path=xl/sharedStrings.xml><?xml version="1.0" encoding="utf-8"?>
<sst xmlns="http://schemas.openxmlformats.org/spreadsheetml/2006/main" count="248" uniqueCount="114">
  <si>
    <t>Key Centre Monitoring</t>
  </si>
  <si>
    <t>Traffic and rail counts were conducted on a cordon around Altrincham in 1997. Subsequently, Altrincham was surveyed on a three yearly cycle (1999, 2002, 2005 and 2008) to monitor progress towards key objectives in the first Greater Manchester Local Transport Plan (GMLTP) and its successor, GMLTP2. Pedestrian surveys were added to the programme in 2002. Since April 2009, surveys have been conducted annually.</t>
  </si>
  <si>
    <t xml:space="preserve">Tables providing details of road traffic and modal share trends are presented in this report. </t>
  </si>
  <si>
    <t>Before 2009, CPS (Continuous Passenger Sampling) data had been used to estimate bus trips. However this data was not designed to give an accurate picture of bus passengers at a local level and in April 2009, counts of bus passengers crossing the cordon have been conducted. Historical data has been adjusted to be comparable with the most recent surveys.</t>
  </si>
  <si>
    <t>The 'Cordon Map' worksheet shows the location of survey sites and the key centre boundary.</t>
  </si>
  <si>
    <t>Site No</t>
  </si>
  <si>
    <t>Location</t>
  </si>
  <si>
    <t>Cars</t>
  </si>
  <si>
    <t>LGVs</t>
  </si>
  <si>
    <t>OGVs</t>
  </si>
  <si>
    <t>Buses</t>
  </si>
  <si>
    <t>Motor Cycles</t>
  </si>
  <si>
    <t>Car Trips</t>
  </si>
  <si>
    <t>Pedal Cycles</t>
  </si>
  <si>
    <t>Bus Trips</t>
  </si>
  <si>
    <t>Walk</t>
  </si>
  <si>
    <t>Rail/ML</t>
  </si>
  <si>
    <t>All Trips (excl m/c &amp; goods)</t>
  </si>
  <si>
    <t>U Springfield Rd</t>
  </si>
  <si>
    <t>A538 Barrington Rd</t>
  </si>
  <si>
    <t>U Grosvenor Rd</t>
  </si>
  <si>
    <t>C Moss Ln</t>
  </si>
  <si>
    <t>U Denmark St</t>
  </si>
  <si>
    <t>A538 Railway St</t>
  </si>
  <si>
    <t>New St</t>
  </si>
  <si>
    <t>C Regent Rd</t>
  </si>
  <si>
    <t>C High St</t>
  </si>
  <si>
    <t>C Market St</t>
  </si>
  <si>
    <t>Kingsway</t>
  </si>
  <si>
    <t>U Victoria St</t>
  </si>
  <si>
    <t>Rail/Metro Station Exit</t>
  </si>
  <si>
    <t>U Footbridge Over Rail</t>
  </si>
  <si>
    <t>Total</t>
  </si>
  <si>
    <t>Average Car Occupancy =</t>
  </si>
  <si>
    <t>NOTES:</t>
  </si>
  <si>
    <t>U The Narrows</t>
  </si>
  <si>
    <t>Time Period</t>
  </si>
  <si>
    <t>Year</t>
  </si>
  <si>
    <t>LGV</t>
  </si>
  <si>
    <t>OGV</t>
  </si>
  <si>
    <t>M/C</t>
  </si>
  <si>
    <t>P/C</t>
  </si>
  <si>
    <t>All</t>
  </si>
  <si>
    <t>07:30-09:30</t>
  </si>
  <si>
    <t>10:00-12:00</t>
  </si>
  <si>
    <t>16:00-18:00</t>
  </si>
  <si>
    <t>Site</t>
  </si>
  <si>
    <t>% Driver Only</t>
  </si>
  <si>
    <t>Ave Occupancy</t>
  </si>
  <si>
    <t>85912 Victoria Street</t>
  </si>
  <si>
    <t>85902 Barrington Road*</t>
  </si>
  <si>
    <t>85906 Railway Street</t>
  </si>
  <si>
    <t>All Sites</t>
  </si>
  <si>
    <t xml:space="preserve">Table 22 Trend in Altrincham Key Centre Car Occupancy Rates </t>
  </si>
  <si>
    <t>Rail &amp; Metrolink Passengers</t>
  </si>
  <si>
    <t>Pedestrians Entering Key Centre</t>
  </si>
  <si>
    <t>Site No.</t>
  </si>
  <si>
    <t>Springfield Rd (S-Bound)</t>
  </si>
  <si>
    <t>Barrington Rd (S-Bound)</t>
  </si>
  <si>
    <t>Grosvenor Rd (S-Bound)</t>
  </si>
  <si>
    <t>Moss Ln (W-Bound)</t>
  </si>
  <si>
    <t>Denmark St (N-Bound)</t>
  </si>
  <si>
    <t>Railway St (NE-Bound)</t>
  </si>
  <si>
    <t>85907*</t>
  </si>
  <si>
    <t>New St (NE-Bound)</t>
  </si>
  <si>
    <t>Regent Rd (SE-Bound)</t>
  </si>
  <si>
    <t>High St (E-Bound)</t>
  </si>
  <si>
    <t>Market St (S-Bound)</t>
  </si>
  <si>
    <t>Kingsway (E-Bound)</t>
  </si>
  <si>
    <t>Victoria St (E-Bound)</t>
  </si>
  <si>
    <t xml:space="preserve">Tesco Footbridge </t>
  </si>
  <si>
    <t>Cordon Total</t>
  </si>
  <si>
    <t xml:space="preserve">Table 25 Trend in Pedestrians Entering Altrincham Key Centre </t>
  </si>
  <si>
    <t xml:space="preserve"> Table 26     Car and Non-Car Trips into Altrincham Key Centre</t>
  </si>
  <si>
    <t>Car</t>
  </si>
  <si>
    <t>Bus</t>
  </si>
  <si>
    <t>Rail/     Metrolink</t>
  </si>
  <si>
    <t>Cycle</t>
  </si>
  <si>
    <t>% Car</t>
  </si>
  <si>
    <t>% Non-Car</t>
  </si>
  <si>
    <t>COVID-19 PANDEMIC</t>
  </si>
  <si>
    <t>Car Occupancy*</t>
  </si>
  <si>
    <t xml:space="preserve">* Car Occupancy surveys: At sites where car occupancy was not surveyed, the average car occupancy (highlighted) has been applied. </t>
  </si>
  <si>
    <t>NOTES</t>
  </si>
  <si>
    <t>ALL FLOWS AFFECTED BY THE COVID-19 PANDEMIC (See 'Key Centre Notes')</t>
  </si>
  <si>
    <t>The Narrows</t>
  </si>
  <si>
    <r>
      <rPr>
        <b/>
        <sz val="10"/>
        <rFont val="Calibri"/>
        <family val="2"/>
        <scheme val="minor"/>
      </rPr>
      <t>2003</t>
    </r>
    <r>
      <rPr>
        <sz val="10"/>
        <rFont val="Calibri"/>
        <family val="2"/>
        <scheme val="minor"/>
      </rPr>
      <t>; Traffic flows crossing the cordon were affected by the completion of the Altrincham Eastern Improvement Route in October 2002.</t>
    </r>
  </si>
  <si>
    <r>
      <rPr>
        <b/>
        <sz val="10"/>
        <rFont val="Calibri"/>
        <family val="2"/>
        <scheme val="minor"/>
      </rPr>
      <t>*Site 85902 (Barrington Road)</t>
    </r>
    <r>
      <rPr>
        <sz val="10"/>
        <rFont val="Calibri"/>
        <family val="2"/>
        <scheme val="minor"/>
      </rPr>
      <t xml:space="preserve"> - resurveyed 14.12.20 due to data quality issues caused by surveyor error.</t>
    </r>
  </si>
  <si>
    <t>OTHER NOTES</t>
  </si>
  <si>
    <t xml:space="preserve">Table 17 Key Centre Cordon Survey Summary by Site in September 2021 (07:30-09:30) </t>
  </si>
  <si>
    <t>Motor Traffic Link Count Suspended 2021 - Road Closed</t>
  </si>
  <si>
    <t xml:space="preserve">Table 18 Key Centre Cordon Survey Summary by Site in September 2021 (10:00-12:00) </t>
  </si>
  <si>
    <t xml:space="preserve">Table 19 Key Centre Cordon Survey Summary by Site in September 2021 (16:00-18:00) </t>
  </si>
  <si>
    <t>2021/1997</t>
  </si>
  <si>
    <t>Table 20 Altrincham Key Centre Inbound Cordon Counts 1997, 1999, 2002, 2005 &amp;  2008 - 2021</t>
  </si>
  <si>
    <r>
      <t xml:space="preserve">The key centre surveys for Altrincham were conducted on Tuesday 21st September 2021. These had been postponed from April 2021 due to the Covid-19 Pandemic. No lockdown was in place at the time of the surveys but homeworking was advised where possible and educational establishments were open (with a continued mix of in-person teaching &amp; online teaching (practical courses excepted.) No other restrictions were in place except for the 'Traffic Light System' in operation on international travel. While it's not possible to judge the exact effect of this, it's likely that the surveys, </t>
    </r>
    <r>
      <rPr>
        <b/>
        <i/>
        <u/>
        <sz val="11"/>
        <rFont val="Calibri"/>
        <family val="2"/>
        <scheme val="minor"/>
      </rPr>
      <t>compared to the 2017-2020 period</t>
    </r>
    <r>
      <rPr>
        <i/>
        <sz val="11"/>
        <rFont val="Calibri"/>
        <family val="2"/>
        <scheme val="minor"/>
      </rPr>
      <t xml:space="preserve"> were thus affected;</t>
    </r>
  </si>
  <si>
    <r>
      <t xml:space="preserve">• </t>
    </r>
    <r>
      <rPr>
        <b/>
        <i/>
        <sz val="11"/>
        <rFont val="Calibri"/>
        <family val="2"/>
        <scheme val="minor"/>
      </rPr>
      <t>Link counts</t>
    </r>
    <r>
      <rPr>
        <i/>
        <sz val="11"/>
        <rFont val="Calibri"/>
        <family val="2"/>
        <scheme val="minor"/>
      </rPr>
      <t xml:space="preserve"> - higher flows than 2020  (in all time periods), but much lower flows than 2017-2020 (in all time periods)
•</t>
    </r>
    <r>
      <rPr>
        <b/>
        <i/>
        <sz val="11"/>
        <rFont val="Calibri"/>
        <family val="2"/>
        <scheme val="minor"/>
      </rPr>
      <t xml:space="preserve"> Car occupancies</t>
    </r>
    <r>
      <rPr>
        <i/>
        <sz val="11"/>
        <rFont val="Calibri"/>
        <family val="2"/>
        <scheme val="minor"/>
      </rPr>
      <t xml:space="preserve"> - higher flows than 2020  (in all time periods), but much lower flows than 2017-2020 (in all time periods)
• </t>
    </r>
    <r>
      <rPr>
        <b/>
        <i/>
        <sz val="11"/>
        <rFont val="Calibri"/>
        <family val="2"/>
        <scheme val="minor"/>
      </rPr>
      <t>Pedestrian counts</t>
    </r>
    <r>
      <rPr>
        <i/>
        <sz val="11"/>
        <rFont val="Calibri"/>
        <family val="2"/>
        <scheme val="minor"/>
      </rPr>
      <t xml:space="preserve"> - higher flows than 2020  (in all time periods), but much lower flows than 2017-2020 (in all time periods)
• </t>
    </r>
    <r>
      <rPr>
        <b/>
        <i/>
        <sz val="11"/>
        <rFont val="Calibri"/>
        <family val="2"/>
        <scheme val="minor"/>
      </rPr>
      <t>Pedal cycle counts</t>
    </r>
    <r>
      <rPr>
        <i/>
        <sz val="11"/>
        <rFont val="Calibri"/>
        <family val="2"/>
        <scheme val="minor"/>
      </rPr>
      <t xml:space="preserve"> -  lower flows than 2020 in AM period, slightly higher flows than in 2020 in PM period, but still much higher flows than in 2017-2020 (in OP &amp; PM periods only) (AM period fluctuates between years)
• </t>
    </r>
    <r>
      <rPr>
        <b/>
        <i/>
        <sz val="11"/>
        <rFont val="Calibri"/>
        <family val="2"/>
        <scheme val="minor"/>
      </rPr>
      <t>Metrolink passengers</t>
    </r>
    <r>
      <rPr>
        <i/>
        <sz val="11"/>
        <rFont val="Calibri"/>
        <family val="2"/>
        <scheme val="minor"/>
      </rPr>
      <t xml:space="preserve"> - higher patronage than 2020 (in all time periods), but much lower than 2017-2020 (in all time periods)
• </t>
    </r>
    <r>
      <rPr>
        <b/>
        <i/>
        <sz val="11"/>
        <rFont val="Calibri"/>
        <family val="2"/>
        <scheme val="minor"/>
      </rPr>
      <t>Bus occupants</t>
    </r>
    <r>
      <rPr>
        <i/>
        <sz val="11"/>
        <rFont val="Calibri"/>
        <family val="2"/>
        <scheme val="minor"/>
      </rPr>
      <t xml:space="preserve"> - slightly higher bus flows than in 2020 (in all time periods), but still lower flows than  2017-2020 (in all time periods.)                                                                                                                             </t>
    </r>
    <r>
      <rPr>
        <b/>
        <i/>
        <sz val="11"/>
        <rFont val="Calibri"/>
        <family val="2"/>
        <scheme val="minor"/>
      </rPr>
      <t>NB: Surveys in both 2020 and 2021 affected by Covid-19 pandemic.</t>
    </r>
  </si>
  <si>
    <r>
      <rPr>
        <b/>
        <sz val="8"/>
        <rFont val="Calibri"/>
        <family val="2"/>
      </rPr>
      <t>Site 85904 (C Moss Lane)</t>
    </r>
    <r>
      <rPr>
        <sz val="8"/>
        <rFont val="Calibri"/>
        <family val="2"/>
      </rPr>
      <t xml:space="preserve"> - Pedestrian and Pedal Cycle count only in 2021. Link count suspended due to closure of Moss Lane (from 30.09.2019) between Oakfield Road and Stamford New Road for development works. Closure to continue until September 2021.</t>
    </r>
  </si>
  <si>
    <r>
      <rPr>
        <b/>
        <sz val="8"/>
        <rFont val="Calibri"/>
        <family val="2"/>
      </rPr>
      <t>Site 85906 (A538 Railway Street)</t>
    </r>
    <r>
      <rPr>
        <sz val="8"/>
        <rFont val="Calibri"/>
        <family val="2"/>
      </rPr>
      <t xml:space="preserve"> - Higher flows due to closure of Moss Lane (from 30.09.2019) between Oakfield Road and Stamford New Road for development works. Closure to continue until September 2021.</t>
    </r>
  </si>
  <si>
    <r>
      <rPr>
        <b/>
        <sz val="8"/>
        <rFont val="Calibri"/>
        <family val="2"/>
      </rPr>
      <t>Site 85908 (C Regent Road)</t>
    </r>
    <r>
      <rPr>
        <sz val="8"/>
        <rFont val="Calibri"/>
        <family val="2"/>
      </rPr>
      <t xml:space="preserve"> - flows possibly affected due to closure of Regent Rd Car Park for development work.</t>
    </r>
  </si>
  <si>
    <r>
      <rPr>
        <b/>
        <sz val="10"/>
        <rFont val="Calibri"/>
        <family val="2"/>
      </rPr>
      <t>Site 85904 (C Moss Lane)</t>
    </r>
    <r>
      <rPr>
        <sz val="10"/>
        <rFont val="Calibri"/>
        <family val="2"/>
      </rPr>
      <t xml:space="preserve">  -  pedestrian and pedal cycle count only - Moss Lane closed to traffic between Oakfield Road and Stamford New Road due to development work (30/09/19 to late 2021)</t>
    </r>
  </si>
  <si>
    <r>
      <rPr>
        <b/>
        <sz val="10"/>
        <rFont val="Calibri"/>
        <family val="2"/>
      </rPr>
      <t>Site 85906 (A538 Railway Street)</t>
    </r>
    <r>
      <rPr>
        <sz val="10"/>
        <rFont val="Calibri"/>
        <family val="2"/>
      </rPr>
      <t xml:space="preserve"> - flows increased due to diverted traffic from Site 85904 (C Moss Lane)</t>
    </r>
  </si>
  <si>
    <r>
      <rPr>
        <b/>
        <sz val="10"/>
        <rFont val="Calibri"/>
        <family val="2"/>
      </rPr>
      <t>Site 85908 (C Regent Road)</t>
    </r>
    <r>
      <rPr>
        <sz val="10"/>
        <rFont val="Calibri"/>
        <family val="2"/>
      </rPr>
      <t xml:space="preserve"> - flows possibly affected due to closure of Regent Rd Car Park for development work.</t>
    </r>
  </si>
  <si>
    <r>
      <rPr>
        <b/>
        <sz val="10"/>
        <rFont val="Calibri"/>
        <family val="2"/>
      </rPr>
      <t>Site 85924 (The Narrows</t>
    </r>
    <r>
      <rPr>
        <sz val="10"/>
        <rFont val="Calibri"/>
        <family val="2"/>
      </rPr>
      <t>)  -  New site added 2019</t>
    </r>
  </si>
  <si>
    <t>2020 and 2021: ALL FLOWS AFFECTED BY THE COVID-19 PANDEMIC (See 'Key Centre Notes')</t>
  </si>
  <si>
    <t>Car Occupancy at Key Centre Cordon Sites (towards Key Centre) September 2021</t>
  </si>
  <si>
    <t>Table 21 Altrincham Key Centre Car Occupancy Rates 2021</t>
  </si>
  <si>
    <t>2020 &amp; 2021: ALL FLOWS AFFECTED BY THE COVID-19 PANDEMIC (See 'Key Centre Notes')</t>
  </si>
  <si>
    <r>
      <t>Site 85907 (New Street Eastbound)</t>
    </r>
    <r>
      <rPr>
        <sz val="8"/>
        <rFont val="Calibri"/>
        <family val="2"/>
      </rPr>
      <t xml:space="preserve"> - NW footpath partially closed due to development work.</t>
    </r>
  </si>
  <si>
    <r>
      <t xml:space="preserve">Site 85920 (Tesco Footbridge) </t>
    </r>
    <r>
      <rPr>
        <sz val="8"/>
        <rFont val="Calibri"/>
        <family val="2"/>
      </rPr>
      <t xml:space="preserve"> -  flows much lower than previous years - possibly undercounted due to surveyor error.</t>
    </r>
  </si>
  <si>
    <r>
      <t>Site 85924 (The Narrows)</t>
    </r>
    <r>
      <rPr>
        <sz val="8"/>
        <rFont val="Calibri"/>
        <family val="2"/>
      </rPr>
      <t xml:space="preserve">  -  New site added 2019</t>
    </r>
  </si>
  <si>
    <t>2021/2002</t>
  </si>
  <si>
    <t xml:space="preserve">Table 23 Rail and Metrolink Passengers Entering Altrincham Key Centre 1997, 1998, 2001, 2004, 2007 and 2009 - 2021
</t>
  </si>
  <si>
    <t>Table 24 People Entering Altrincham Key Centre on Foot in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</si>
</sst>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3" x14ac:knownFonts="1">
    <font>
      <sz val="10"/>
      <name val="Arial"/>
      <family val="2"/>
    </font>
    <font>
      <sz val="11"/>
      <color theme="1"/>
      <name val="Calibri"/>
      <family val="2"/>
      <scheme val="minor"/>
    </font>
    <font>
      <sz val="10"/>
      <name val="Arial"/>
      <family val="2"/>
    </font>
    <font>
      <sz val="10"/>
      <color rgb="FF0070C0"/>
      <name val="Arial"/>
      <family val="2"/>
    </font>
    <font>
      <b/>
      <sz val="11"/>
      <name val="Calibri"/>
      <family val="2"/>
      <scheme val="minor"/>
    </font>
    <font>
      <sz val="11"/>
      <name val="Calibri"/>
      <family val="2"/>
      <scheme val="minor"/>
    </font>
    <font>
      <b/>
      <sz val="12"/>
      <name val="Calibri"/>
      <family val="2"/>
      <scheme val="minor"/>
    </font>
    <font>
      <sz val="13"/>
      <color theme="1"/>
      <name val="Calibri"/>
      <family val="2"/>
    </font>
    <font>
      <sz val="8"/>
      <name val="Times New Roman"/>
      <family val="1"/>
    </font>
    <font>
      <b/>
      <sz val="11"/>
      <name val="Calibri"/>
      <family val="2"/>
    </font>
    <font>
      <sz val="11"/>
      <name val="Calibri"/>
      <family val="2"/>
    </font>
    <font>
      <b/>
      <sz val="9"/>
      <name val="Calibri"/>
      <family val="2"/>
    </font>
    <font>
      <b/>
      <sz val="10"/>
      <name val="Calibri"/>
      <family val="2"/>
      <scheme val="minor"/>
    </font>
    <font>
      <sz val="10"/>
      <name val="Calibri"/>
      <family val="2"/>
      <scheme val="minor"/>
    </font>
    <font>
      <b/>
      <sz val="10"/>
      <name val="Arial"/>
      <family val="2"/>
    </font>
    <font>
      <b/>
      <sz val="10"/>
      <name val="Calibri"/>
      <family val="2"/>
    </font>
    <font>
      <sz val="10"/>
      <name val="Calibri"/>
      <family val="2"/>
    </font>
    <font>
      <sz val="11"/>
      <name val="Arial"/>
      <family val="2"/>
    </font>
    <font>
      <sz val="8"/>
      <name val="Calibri"/>
      <family val="2"/>
    </font>
    <font>
      <sz val="8"/>
      <name val="Times New Roman"/>
      <family val="1"/>
    </font>
    <font>
      <sz val="12"/>
      <name val="Calibri"/>
      <family val="2"/>
      <scheme val="minor"/>
    </font>
    <font>
      <sz val="12"/>
      <name val="Arial"/>
      <family val="2"/>
    </font>
    <font>
      <sz val="13"/>
      <name val="Calibri"/>
      <family val="2"/>
    </font>
    <font>
      <b/>
      <sz val="14"/>
      <name val="Calibri"/>
      <family val="2"/>
    </font>
    <font>
      <i/>
      <sz val="11"/>
      <name val="Calibri"/>
      <family val="2"/>
      <scheme val="minor"/>
    </font>
    <font>
      <b/>
      <i/>
      <u/>
      <sz val="11"/>
      <name val="Calibri"/>
      <family val="2"/>
      <scheme val="minor"/>
    </font>
    <font>
      <i/>
      <sz val="11"/>
      <name val="Arial"/>
      <family val="2"/>
    </font>
    <font>
      <i/>
      <sz val="11"/>
      <name val="Times New Roman"/>
      <family val="1"/>
    </font>
    <font>
      <b/>
      <i/>
      <sz val="11"/>
      <name val="Calibri"/>
      <family val="2"/>
      <scheme val="minor"/>
    </font>
    <font>
      <b/>
      <sz val="8"/>
      <name val="Calibri"/>
      <family val="2"/>
    </font>
    <font>
      <b/>
      <sz val="11"/>
      <color rgb="FF002060"/>
      <name val="Calibri"/>
      <family val="2"/>
    </font>
    <font>
      <sz val="11"/>
      <color rgb="FF002060"/>
      <name val="Calibri"/>
      <family val="2"/>
    </font>
    <font>
      <sz val="8"/>
      <name val="Arial"/>
      <family val="2"/>
    </font>
  </fonts>
  <fills count="4">
    <fill>
      <patternFill patternType="none"/>
    </fill>
    <fill>
      <patternFill patternType="gray125"/>
    </fill>
    <fill>
      <patternFill patternType="solid">
        <fgColor theme="0" tint="-0.14999847407452621"/>
        <bgColor indexed="64"/>
      </patternFill>
    </fill>
    <fill>
      <patternFill patternType="solid">
        <fgColor indexed="22"/>
        <bgColor indexed="64"/>
      </patternFill>
    </fill>
  </fills>
  <borders count="75">
    <border>
      <left/>
      <right/>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thin">
        <color auto="1"/>
      </left>
      <right style="thin">
        <color auto="1"/>
      </right>
      <top style="thin">
        <color auto="1"/>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top style="thin">
        <color auto="1"/>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bottom/>
      <diagonal/>
    </border>
    <border>
      <left style="medium">
        <color indexed="64"/>
      </left>
      <right style="medium">
        <color indexed="64"/>
      </right>
      <top/>
      <bottom/>
      <diagonal/>
    </border>
    <border>
      <left/>
      <right/>
      <top style="medium">
        <color indexed="64"/>
      </top>
      <bottom/>
      <diagonal/>
    </border>
    <border>
      <left style="medium">
        <color indexed="64"/>
      </left>
      <right style="medium">
        <color indexed="64"/>
      </right>
      <top style="medium">
        <color indexed="64"/>
      </top>
      <bottom/>
      <diagonal/>
    </border>
    <border>
      <left/>
      <right style="double">
        <color indexed="64"/>
      </right>
      <top style="medium">
        <color indexed="64"/>
      </top>
      <bottom/>
      <diagonal/>
    </border>
    <border>
      <left/>
      <right style="double">
        <color indexed="64"/>
      </right>
      <top/>
      <bottom/>
      <diagonal/>
    </border>
    <border>
      <left/>
      <right/>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thin">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double">
        <color indexed="64"/>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double">
        <color indexed="64"/>
      </right>
      <top style="thin">
        <color indexed="64"/>
      </top>
      <bottom/>
      <diagonal/>
    </border>
    <border>
      <left style="medium">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double">
        <color indexed="64"/>
      </left>
      <right/>
      <top/>
      <bottom style="thin">
        <color indexed="64"/>
      </bottom>
      <diagonal/>
    </border>
    <border>
      <left style="double">
        <color indexed="64"/>
      </left>
      <right/>
      <top style="thin">
        <color indexed="64"/>
      </top>
      <bottom/>
      <diagonal/>
    </border>
    <border>
      <left style="medium">
        <color indexed="64"/>
      </left>
      <right style="double">
        <color indexed="64"/>
      </right>
      <top/>
      <bottom/>
      <diagonal/>
    </border>
    <border>
      <left style="double">
        <color indexed="64"/>
      </left>
      <right/>
      <top style="medium">
        <color indexed="64"/>
      </top>
      <bottom style="thin">
        <color indexed="64"/>
      </bottom>
      <diagonal/>
    </border>
    <border>
      <left style="double">
        <color indexed="64"/>
      </left>
      <right/>
      <top style="thin">
        <color indexed="64"/>
      </top>
      <bottom style="double">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9">
    <xf numFmtId="0" fontId="0" fillId="0" borderId="0"/>
    <xf numFmtId="0" fontId="2" fillId="0" borderId="0"/>
    <xf numFmtId="0" fontId="2" fillId="0" borderId="0"/>
    <xf numFmtId="0" fontId="1" fillId="0" borderId="0"/>
    <xf numFmtId="0" fontId="2" fillId="0" borderId="0"/>
    <xf numFmtId="0" fontId="2" fillId="0" borderId="0"/>
    <xf numFmtId="0" fontId="2" fillId="0" borderId="0"/>
    <xf numFmtId="0" fontId="7" fillId="0" borderId="0"/>
    <xf numFmtId="0" fontId="8" fillId="0" borderId="0"/>
  </cellStyleXfs>
  <cellXfs count="249">
    <xf numFmtId="0" fontId="0" fillId="0" borderId="0" xfId="0"/>
    <xf numFmtId="0" fontId="3" fillId="0" borderId="0" xfId="0" applyFont="1"/>
    <xf numFmtId="0" fontId="5" fillId="0" borderId="4" xfId="1" applyFont="1" applyBorder="1" applyAlignment="1">
      <alignment horizontal="left"/>
    </xf>
    <xf numFmtId="0" fontId="5" fillId="0" borderId="5" xfId="1" applyFont="1" applyBorder="1"/>
    <xf numFmtId="0" fontId="5" fillId="0" borderId="5" xfId="1" applyFont="1" applyBorder="1" applyAlignment="1">
      <alignment horizontal="center"/>
    </xf>
    <xf numFmtId="0" fontId="5" fillId="0" borderId="5" xfId="1" applyFont="1" applyBorder="1" applyAlignment="1">
      <alignment horizontal="center" wrapText="1"/>
    </xf>
    <xf numFmtId="0" fontId="5" fillId="0" borderId="6" xfId="1" applyFont="1" applyBorder="1" applyAlignment="1">
      <alignment horizontal="center" wrapText="1"/>
    </xf>
    <xf numFmtId="1" fontId="5" fillId="0" borderId="5" xfId="1" applyNumberFormat="1" applyFont="1" applyBorder="1"/>
    <xf numFmtId="1" fontId="5" fillId="0" borderId="6" xfId="1" applyNumberFormat="1" applyFont="1" applyBorder="1"/>
    <xf numFmtId="2" fontId="5" fillId="0" borderId="5" xfId="1" applyNumberFormat="1" applyFont="1" applyFill="1" applyBorder="1"/>
    <xf numFmtId="2" fontId="5" fillId="2" borderId="5" xfId="1" applyNumberFormat="1" applyFont="1" applyFill="1" applyBorder="1"/>
    <xf numFmtId="2" fontId="5" fillId="0" borderId="5" xfId="1" applyNumberFormat="1" applyFont="1" applyBorder="1"/>
    <xf numFmtId="1" fontId="5" fillId="0" borderId="7" xfId="0" applyNumberFormat="1" applyFont="1" applyBorder="1"/>
    <xf numFmtId="0" fontId="4" fillId="0" borderId="5" xfId="1" applyFont="1" applyBorder="1"/>
    <xf numFmtId="1" fontId="4" fillId="0" borderId="5" xfId="1" applyNumberFormat="1" applyFont="1" applyBorder="1"/>
    <xf numFmtId="1" fontId="4" fillId="0" borderId="6" xfId="1" applyNumberFormat="1" applyFont="1" applyBorder="1"/>
    <xf numFmtId="0" fontId="5" fillId="0" borderId="8" xfId="1" applyFont="1" applyBorder="1" applyAlignment="1">
      <alignment horizontal="left"/>
    </xf>
    <xf numFmtId="0" fontId="5" fillId="0" borderId="9" xfId="1" applyFont="1" applyBorder="1"/>
    <xf numFmtId="1" fontId="5" fillId="0" borderId="9" xfId="1" applyNumberFormat="1" applyFont="1" applyBorder="1"/>
    <xf numFmtId="2" fontId="6" fillId="2" borderId="9" xfId="2" applyNumberFormat="1" applyFont="1" applyFill="1" applyBorder="1"/>
    <xf numFmtId="164" fontId="5" fillId="0" borderId="9" xfId="1" applyNumberFormat="1" applyFont="1" applyBorder="1"/>
    <xf numFmtId="164" fontId="5" fillId="0" borderId="13" xfId="1" applyNumberFormat="1" applyFont="1" applyBorder="1"/>
    <xf numFmtId="0" fontId="12" fillId="0" borderId="0" xfId="2" applyFont="1"/>
    <xf numFmtId="0" fontId="13" fillId="0" borderId="0" xfId="3" applyFont="1"/>
    <xf numFmtId="0" fontId="14" fillId="0" borderId="0" xfId="2" applyFont="1"/>
    <xf numFmtId="0" fontId="12" fillId="0" borderId="0" xfId="2" applyFont="1" applyAlignment="1">
      <alignment horizontal="right"/>
    </xf>
    <xf numFmtId="2" fontId="12" fillId="0" borderId="0" xfId="2" applyNumberFormat="1" applyFont="1"/>
    <xf numFmtId="9" fontId="12" fillId="0" borderId="0" xfId="2" applyNumberFormat="1" applyFont="1" applyAlignment="1">
      <alignment horizontal="right"/>
    </xf>
    <xf numFmtId="9" fontId="14" fillId="0" borderId="0" xfId="2" applyNumberFormat="1" applyFont="1" applyAlignment="1">
      <alignment horizontal="right"/>
    </xf>
    <xf numFmtId="0" fontId="13" fillId="0" borderId="0" xfId="2" applyFont="1" applyAlignment="1">
      <alignment horizontal="left" vertical="top"/>
    </xf>
    <xf numFmtId="0" fontId="13" fillId="0" borderId="0" xfId="2" applyFont="1" applyAlignment="1">
      <alignment horizontal="left" vertical="top" wrapText="1"/>
    </xf>
    <xf numFmtId="0" fontId="4" fillId="0" borderId="0" xfId="0" applyFont="1"/>
    <xf numFmtId="0" fontId="5" fillId="0" borderId="0" xfId="0" applyFont="1"/>
    <xf numFmtId="0" fontId="5" fillId="0" borderId="4" xfId="0" applyFont="1" applyBorder="1"/>
    <xf numFmtId="0" fontId="5" fillId="0" borderId="5" xfId="0" applyFont="1" applyBorder="1"/>
    <xf numFmtId="0" fontId="5" fillId="0" borderId="6" xfId="0" applyFont="1" applyBorder="1"/>
    <xf numFmtId="0" fontId="5" fillId="0" borderId="4" xfId="0" applyFont="1" applyBorder="1" applyAlignment="1">
      <alignment horizontal="left"/>
    </xf>
    <xf numFmtId="1" fontId="5" fillId="0" borderId="5" xfId="0" applyNumberFormat="1" applyFont="1" applyBorder="1"/>
    <xf numFmtId="1" fontId="5" fillId="0" borderId="6" xfId="0" applyNumberFormat="1" applyFont="1" applyBorder="1"/>
    <xf numFmtId="0" fontId="5" fillId="0" borderId="39" xfId="0" applyFont="1" applyBorder="1" applyAlignment="1">
      <alignment horizontal="left"/>
    </xf>
    <xf numFmtId="1" fontId="5" fillId="0" borderId="40" xfId="0" applyNumberFormat="1" applyFont="1" applyBorder="1"/>
    <xf numFmtId="0" fontId="4" fillId="0" borderId="8" xfId="0" applyFont="1" applyBorder="1"/>
    <xf numFmtId="2" fontId="4" fillId="0" borderId="9" xfId="0" applyNumberFormat="1" applyFont="1" applyBorder="1"/>
    <xf numFmtId="0" fontId="6" fillId="0" borderId="0" xfId="0" applyFont="1"/>
    <xf numFmtId="0" fontId="4" fillId="0" borderId="4" xfId="0" applyFont="1" applyBorder="1"/>
    <xf numFmtId="0" fontId="4" fillId="0" borderId="5" xfId="0" applyFont="1" applyBorder="1"/>
    <xf numFmtId="0" fontId="4" fillId="0" borderId="5" xfId="0" applyFont="1" applyBorder="1" applyAlignment="1">
      <alignment horizontal="right"/>
    </xf>
    <xf numFmtId="0" fontId="4" fillId="0" borderId="6" xfId="0" applyFont="1" applyBorder="1" applyAlignment="1">
      <alignment horizontal="right"/>
    </xf>
    <xf numFmtId="0" fontId="17" fillId="0" borderId="41" xfId="0" applyFont="1" applyBorder="1" applyAlignment="1">
      <alignment horizontal="left" wrapText="1"/>
    </xf>
    <xf numFmtId="0" fontId="5" fillId="0" borderId="8" xfId="0" applyFont="1" applyBorder="1"/>
    <xf numFmtId="0" fontId="4" fillId="0" borderId="9" xfId="0" applyFont="1" applyBorder="1"/>
    <xf numFmtId="0" fontId="4" fillId="0" borderId="13" xfId="0" applyFont="1" applyBorder="1"/>
    <xf numFmtId="0" fontId="11" fillId="0" borderId="0" xfId="0" applyFont="1"/>
    <xf numFmtId="0" fontId="12" fillId="0" borderId="0" xfId="4" applyFont="1"/>
    <xf numFmtId="0" fontId="19" fillId="0" borderId="0" xfId="0" applyFont="1"/>
    <xf numFmtId="0" fontId="11" fillId="0" borderId="0" xfId="0" applyFont="1" applyAlignment="1">
      <alignment wrapText="1"/>
    </xf>
    <xf numFmtId="0" fontId="4" fillId="0" borderId="6" xfId="0" applyFont="1" applyBorder="1"/>
    <xf numFmtId="2" fontId="4" fillId="0" borderId="13" xfId="0" applyNumberFormat="1" applyFont="1" applyBorder="1"/>
    <xf numFmtId="0" fontId="5" fillId="0" borderId="0" xfId="4" applyFont="1"/>
    <xf numFmtId="0" fontId="4" fillId="0" borderId="17" xfId="4" applyFont="1" applyBorder="1" applyAlignment="1">
      <alignment horizontal="center" wrapText="1"/>
    </xf>
    <xf numFmtId="0" fontId="4" fillId="0" borderId="18" xfId="4" applyFont="1" applyBorder="1" applyAlignment="1">
      <alignment horizontal="center" wrapText="1"/>
    </xf>
    <xf numFmtId="0" fontId="4" fillId="0" borderId="19" xfId="5" applyFont="1" applyBorder="1" applyAlignment="1">
      <alignment horizontal="center" vertical="center" wrapText="1"/>
    </xf>
    <xf numFmtId="0" fontId="4" fillId="0" borderId="18" xfId="5" applyFont="1" applyBorder="1" applyAlignment="1">
      <alignment horizontal="center" vertical="center" wrapText="1"/>
    </xf>
    <xf numFmtId="0" fontId="4" fillId="0" borderId="19" xfId="4" applyFont="1" applyBorder="1" applyAlignment="1">
      <alignment horizontal="center" wrapText="1"/>
    </xf>
    <xf numFmtId="0" fontId="4" fillId="0" borderId="20" xfId="5" applyFont="1" applyBorder="1" applyAlignment="1">
      <alignment horizontal="center" vertical="center" wrapText="1"/>
    </xf>
    <xf numFmtId="0" fontId="5" fillId="0" borderId="22" xfId="4" applyFont="1" applyBorder="1" applyAlignment="1">
      <alignment horizontal="center" wrapText="1"/>
    </xf>
    <xf numFmtId="0" fontId="5" fillId="0" borderId="0" xfId="4" applyFont="1" applyAlignment="1">
      <alignment horizontal="right" wrapText="1"/>
    </xf>
    <xf numFmtId="0" fontId="5" fillId="0" borderId="22" xfId="4" applyFont="1" applyBorder="1" applyAlignment="1">
      <alignment horizontal="right" wrapText="1"/>
    </xf>
    <xf numFmtId="0" fontId="5" fillId="0" borderId="24" xfId="4" applyFont="1" applyBorder="1" applyAlignment="1">
      <alignment horizontal="center" wrapText="1"/>
    </xf>
    <xf numFmtId="0" fontId="5" fillId="0" borderId="23" xfId="4" applyFont="1" applyBorder="1" applyAlignment="1">
      <alignment horizontal="right" wrapText="1"/>
    </xf>
    <xf numFmtId="0" fontId="5" fillId="0" borderId="24" xfId="4" applyFont="1" applyBorder="1" applyAlignment="1">
      <alignment horizontal="right" wrapText="1"/>
    </xf>
    <xf numFmtId="0" fontId="5" fillId="0" borderId="25" xfId="4" applyFont="1" applyBorder="1" applyAlignment="1">
      <alignment horizontal="right" wrapText="1"/>
    </xf>
    <xf numFmtId="0" fontId="5" fillId="0" borderId="26" xfId="4" applyFont="1" applyBorder="1" applyAlignment="1">
      <alignment horizontal="right" wrapText="1"/>
    </xf>
    <xf numFmtId="0" fontId="5" fillId="0" borderId="22" xfId="4" applyFont="1" applyBorder="1" applyAlignment="1">
      <alignment horizontal="center" vertical="center"/>
    </xf>
    <xf numFmtId="1" fontId="5" fillId="0" borderId="22" xfId="4" applyNumberFormat="1" applyFont="1" applyBorder="1" applyAlignment="1">
      <alignment horizontal="right" vertical="center"/>
    </xf>
    <xf numFmtId="0" fontId="4" fillId="0" borderId="18" xfId="4" applyFont="1" applyBorder="1" applyAlignment="1">
      <alignment horizontal="center" vertical="center"/>
    </xf>
    <xf numFmtId="2" fontId="4" fillId="0" borderId="18" xfId="4" applyNumberFormat="1" applyFont="1" applyBorder="1" applyAlignment="1">
      <alignment horizontal="right" vertical="center"/>
    </xf>
    <xf numFmtId="2" fontId="4" fillId="0" borderId="28" xfId="4" applyNumberFormat="1" applyFont="1" applyBorder="1" applyAlignment="1">
      <alignment horizontal="right" vertical="center"/>
    </xf>
    <xf numFmtId="0" fontId="4" fillId="0" borderId="32" xfId="4" applyFont="1" applyBorder="1" applyAlignment="1">
      <alignment horizontal="center" vertical="center"/>
    </xf>
    <xf numFmtId="2" fontId="4" fillId="0" borderId="32" xfId="4" applyNumberFormat="1" applyFont="1" applyBorder="1" applyAlignment="1">
      <alignment horizontal="right" vertical="center"/>
    </xf>
    <xf numFmtId="2" fontId="4" fillId="0" borderId="33" xfId="4" applyNumberFormat="1" applyFont="1" applyBorder="1" applyAlignment="1">
      <alignment horizontal="right" vertical="center"/>
    </xf>
    <xf numFmtId="0" fontId="13" fillId="0" borderId="0" xfId="4" applyFont="1"/>
    <xf numFmtId="0" fontId="4" fillId="0" borderId="0" xfId="4" applyFont="1"/>
    <xf numFmtId="0" fontId="10" fillId="0" borderId="0" xfId="4" applyFont="1"/>
    <xf numFmtId="0" fontId="20" fillId="0" borderId="0" xfId="0" applyFont="1"/>
    <xf numFmtId="0" fontId="20" fillId="0" borderId="0" xfId="0" applyFont="1" applyAlignment="1">
      <alignment wrapText="1"/>
    </xf>
    <xf numFmtId="0" fontId="20" fillId="0" borderId="4" xfId="0" applyFont="1" applyBorder="1"/>
    <xf numFmtId="0" fontId="20" fillId="0" borderId="5" xfId="0" applyFont="1" applyBorder="1" applyAlignment="1">
      <alignment wrapText="1"/>
    </xf>
    <xf numFmtId="0" fontId="20" fillId="0" borderId="6" xfId="0" applyFont="1" applyBorder="1" applyAlignment="1">
      <alignment wrapText="1"/>
    </xf>
    <xf numFmtId="1" fontId="20" fillId="0" borderId="5" xfId="0" applyNumberFormat="1" applyFont="1" applyBorder="1"/>
    <xf numFmtId="2" fontId="20" fillId="0" borderId="5" xfId="0" applyNumberFormat="1" applyFont="1" applyBorder="1"/>
    <xf numFmtId="2" fontId="20" fillId="0" borderId="6" xfId="0" applyNumberFormat="1" applyFont="1" applyBorder="1"/>
    <xf numFmtId="0" fontId="6" fillId="0" borderId="8" xfId="0" applyFont="1" applyBorder="1"/>
    <xf numFmtId="1" fontId="6" fillId="0" borderId="9" xfId="0" applyNumberFormat="1" applyFont="1" applyBorder="1"/>
    <xf numFmtId="2" fontId="6" fillId="0" borderId="9" xfId="0" applyNumberFormat="1" applyFont="1" applyBorder="1"/>
    <xf numFmtId="2" fontId="6" fillId="0" borderId="13" xfId="0" applyNumberFormat="1" applyFont="1" applyBorder="1"/>
    <xf numFmtId="0" fontId="13" fillId="0" borderId="0" xfId="0" applyFont="1"/>
    <xf numFmtId="0" fontId="20" fillId="0" borderId="4" xfId="0" applyFont="1" applyBorder="1" applyAlignment="1">
      <alignment horizontal="left"/>
    </xf>
    <xf numFmtId="0" fontId="20" fillId="0" borderId="39" xfId="0" applyFont="1" applyBorder="1" applyAlignment="1">
      <alignment horizontal="left"/>
    </xf>
    <xf numFmtId="1" fontId="20" fillId="0" borderId="7" xfId="0" applyNumberFormat="1" applyFont="1" applyBorder="1"/>
    <xf numFmtId="2" fontId="20" fillId="0" borderId="7" xfId="0" applyNumberFormat="1" applyFont="1" applyBorder="1"/>
    <xf numFmtId="2" fontId="20" fillId="0" borderId="40" xfId="0" applyNumberFormat="1" applyFont="1" applyBorder="1"/>
    <xf numFmtId="0" fontId="4" fillId="0" borderId="39" xfId="0" applyFont="1" applyBorder="1" applyAlignment="1">
      <alignment horizontal="left"/>
    </xf>
    <xf numFmtId="1" fontId="4" fillId="0" borderId="7" xfId="0" applyNumberFormat="1" applyFont="1" applyBorder="1"/>
    <xf numFmtId="1" fontId="4" fillId="0" borderId="40" xfId="0" applyNumberFormat="1" applyFont="1" applyBorder="1"/>
    <xf numFmtId="0" fontId="10" fillId="0" borderId="0" xfId="0" applyFont="1"/>
    <xf numFmtId="0" fontId="9" fillId="0" borderId="21"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0" xfId="0" applyFont="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46" xfId="0" applyFont="1" applyBorder="1" applyAlignment="1">
      <alignment horizontal="center" vertical="center" wrapText="1"/>
    </xf>
    <xf numFmtId="1" fontId="10" fillId="0" borderId="47" xfId="0" applyNumberFormat="1" applyFont="1" applyBorder="1" applyAlignment="1">
      <alignment horizontal="right" vertical="center" wrapText="1"/>
    </xf>
    <xf numFmtId="1" fontId="10" fillId="0" borderId="46" xfId="0" applyNumberFormat="1" applyFont="1" applyBorder="1" applyAlignment="1">
      <alignment horizontal="right" vertical="center" wrapText="1"/>
    </xf>
    <xf numFmtId="1" fontId="10" fillId="0" borderId="48" xfId="0" applyNumberFormat="1" applyFont="1" applyBorder="1" applyAlignment="1">
      <alignment horizontal="right" vertical="center" wrapText="1"/>
    </xf>
    <xf numFmtId="1" fontId="9" fillId="0" borderId="49" xfId="0" applyNumberFormat="1" applyFont="1" applyBorder="1"/>
    <xf numFmtId="1" fontId="9" fillId="0" borderId="50" xfId="0" applyNumberFormat="1" applyFont="1" applyBorder="1"/>
    <xf numFmtId="2" fontId="10" fillId="0" borderId="0" xfId="0" applyNumberFormat="1" applyFont="1"/>
    <xf numFmtId="9" fontId="10" fillId="0" borderId="0" xfId="0" applyNumberFormat="1" applyFont="1"/>
    <xf numFmtId="0" fontId="9" fillId="0" borderId="48" xfId="0" applyFont="1" applyBorder="1" applyAlignment="1">
      <alignment horizontal="center" vertical="center" wrapText="1"/>
    </xf>
    <xf numFmtId="1" fontId="10" fillId="0" borderId="49" xfId="0" applyNumberFormat="1" applyFont="1" applyBorder="1" applyAlignment="1">
      <alignment horizontal="right" vertical="center" wrapText="1"/>
    </xf>
    <xf numFmtId="0" fontId="9" fillId="0" borderId="53" xfId="0" applyFont="1" applyBorder="1" applyAlignment="1">
      <alignment horizontal="center" vertical="center" wrapText="1"/>
    </xf>
    <xf numFmtId="1" fontId="10" fillId="0" borderId="54" xfId="0" applyNumberFormat="1" applyFont="1" applyBorder="1" applyAlignment="1">
      <alignment horizontal="right" vertical="center" wrapText="1"/>
    </xf>
    <xf numFmtId="1" fontId="10" fillId="0" borderId="53" xfId="0" applyNumberFormat="1" applyFont="1" applyBorder="1" applyAlignment="1">
      <alignment horizontal="right" vertical="center" wrapText="1"/>
    </xf>
    <xf numFmtId="1" fontId="9" fillId="0" borderId="54" xfId="0" applyNumberFormat="1" applyFont="1" applyBorder="1"/>
    <xf numFmtId="1" fontId="9" fillId="0" borderId="55" xfId="0" applyNumberFormat="1" applyFont="1" applyBorder="1"/>
    <xf numFmtId="1" fontId="10" fillId="0" borderId="0" xfId="0" applyNumberFormat="1" applyFont="1"/>
    <xf numFmtId="0" fontId="9" fillId="0" borderId="57" xfId="0" applyFont="1" applyBorder="1" applyAlignment="1">
      <alignment horizontal="center" vertical="center" wrapText="1"/>
    </xf>
    <xf numFmtId="1" fontId="10" fillId="0" borderId="58" xfId="0" applyNumberFormat="1" applyFont="1" applyBorder="1" applyAlignment="1">
      <alignment horizontal="right" vertical="center" wrapText="1"/>
    </xf>
    <xf numFmtId="1" fontId="10" fillId="0" borderId="57" xfId="0" applyNumberFormat="1" applyFont="1" applyBorder="1" applyAlignment="1">
      <alignment horizontal="right" vertical="center" wrapText="1"/>
    </xf>
    <xf numFmtId="1" fontId="9" fillId="0" borderId="58" xfId="0" applyNumberFormat="1" applyFont="1" applyBorder="1"/>
    <xf numFmtId="1" fontId="9" fillId="0" borderId="59" xfId="0" applyNumberFormat="1" applyFont="1" applyBorder="1"/>
    <xf numFmtId="1" fontId="9" fillId="0" borderId="0" xfId="0" applyNumberFormat="1" applyFont="1"/>
    <xf numFmtId="1" fontId="9" fillId="0" borderId="64" xfId="0" applyNumberFormat="1" applyFont="1" applyBorder="1"/>
    <xf numFmtId="0" fontId="4" fillId="0" borderId="46" xfId="0" applyFont="1" applyBorder="1" applyAlignment="1">
      <alignment horizontal="center" wrapText="1"/>
    </xf>
    <xf numFmtId="0" fontId="4" fillId="0" borderId="48" xfId="0" applyFont="1" applyBorder="1" applyAlignment="1">
      <alignment horizontal="center" wrapText="1"/>
    </xf>
    <xf numFmtId="0" fontId="4" fillId="0" borderId="53" xfId="0" applyFont="1" applyBorder="1" applyAlignment="1">
      <alignment horizontal="center" wrapText="1"/>
    </xf>
    <xf numFmtId="1" fontId="10" fillId="0" borderId="0" xfId="0" applyNumberFormat="1" applyFont="1" applyAlignment="1">
      <alignment horizontal="right" vertical="center" wrapText="1"/>
    </xf>
    <xf numFmtId="0" fontId="10" fillId="0" borderId="0" xfId="0" applyFont="1" applyAlignment="1">
      <alignment horizontal="right" vertical="center" wrapText="1"/>
    </xf>
    <xf numFmtId="0" fontId="9" fillId="0" borderId="0" xfId="0" applyFont="1"/>
    <xf numFmtId="0" fontId="6" fillId="0" borderId="8" xfId="0" applyFont="1" applyBorder="1" applyAlignment="1">
      <alignment horizontal="left"/>
    </xf>
    <xf numFmtId="0" fontId="2" fillId="0" borderId="0" xfId="0" applyFont="1" applyAlignment="1">
      <alignment wrapText="1"/>
    </xf>
    <xf numFmtId="0" fontId="9" fillId="0" borderId="0" xfId="6" applyFont="1"/>
    <xf numFmtId="0" fontId="2" fillId="0" borderId="0" xfId="6" applyFont="1"/>
    <xf numFmtId="0" fontId="10" fillId="0" borderId="0" xfId="6" applyFont="1"/>
    <xf numFmtId="0" fontId="23" fillId="0" borderId="69" xfId="7" applyFont="1" applyBorder="1"/>
    <xf numFmtId="0" fontId="22" fillId="0" borderId="58" xfId="7" applyFont="1" applyBorder="1"/>
    <xf numFmtId="0" fontId="22" fillId="0" borderId="70" xfId="7" applyFont="1" applyBorder="1"/>
    <xf numFmtId="0" fontId="18" fillId="0" borderId="0" xfId="8" applyFont="1"/>
    <xf numFmtId="0" fontId="5" fillId="0" borderId="0" xfId="1" applyFont="1"/>
    <xf numFmtId="1" fontId="5" fillId="0" borderId="0" xfId="1" applyNumberFormat="1" applyFont="1"/>
    <xf numFmtId="2" fontId="4" fillId="2" borderId="9" xfId="2" applyNumberFormat="1" applyFont="1" applyFill="1" applyBorder="1"/>
    <xf numFmtId="164" fontId="5" fillId="0" borderId="0" xfId="1" applyNumberFormat="1" applyFont="1"/>
    <xf numFmtId="0" fontId="5" fillId="0" borderId="0" xfId="3" applyFont="1"/>
    <xf numFmtId="0" fontId="5" fillId="0" borderId="0" xfId="1" applyFont="1" applyAlignment="1">
      <alignment horizontal="left"/>
    </xf>
    <xf numFmtId="1" fontId="5" fillId="0" borderId="22" xfId="4" applyNumberFormat="1" applyFont="1" applyBorder="1" applyAlignment="1">
      <alignment horizontal="right" wrapText="1"/>
    </xf>
    <xf numFmtId="0" fontId="30" fillId="0" borderId="60" xfId="5" applyFont="1" applyBorder="1" applyAlignment="1">
      <alignment horizontal="center" wrapText="1"/>
    </xf>
    <xf numFmtId="1" fontId="31" fillId="0" borderId="58" xfId="0" applyNumberFormat="1" applyFont="1" applyBorder="1" applyAlignment="1">
      <alignment horizontal="right" vertical="center" wrapText="1"/>
    </xf>
    <xf numFmtId="1" fontId="31" fillId="0" borderId="57" xfId="0" applyNumberFormat="1" applyFont="1" applyBorder="1" applyAlignment="1">
      <alignment horizontal="right" vertical="center" wrapText="1"/>
    </xf>
    <xf numFmtId="1" fontId="30" fillId="0" borderId="58" xfId="0" applyNumberFormat="1" applyFont="1" applyBorder="1"/>
    <xf numFmtId="1" fontId="30" fillId="0" borderId="59" xfId="0" applyNumberFormat="1" applyFont="1" applyBorder="1"/>
    <xf numFmtId="0" fontId="30" fillId="0" borderId="18" xfId="5" applyFont="1" applyBorder="1" applyAlignment="1">
      <alignment horizontal="center" wrapText="1"/>
    </xf>
    <xf numFmtId="2" fontId="30" fillId="0" borderId="18" xfId="0" applyNumberFormat="1" applyFont="1" applyBorder="1" applyAlignment="1">
      <alignment horizontal="right" vertical="center" wrapText="1"/>
    </xf>
    <xf numFmtId="1" fontId="30" fillId="0" borderId="19" xfId="0" applyNumberFormat="1" applyFont="1" applyBorder="1"/>
    <xf numFmtId="1" fontId="30" fillId="0" borderId="28" xfId="0" applyNumberFormat="1" applyFont="1" applyBorder="1"/>
    <xf numFmtId="0" fontId="30" fillId="0" borderId="32" xfId="5" applyFont="1" applyBorder="1" applyAlignment="1">
      <alignment horizontal="center" wrapText="1"/>
    </xf>
    <xf numFmtId="2" fontId="30" fillId="0" borderId="67" xfId="0" applyNumberFormat="1" applyFont="1" applyBorder="1" applyAlignment="1">
      <alignment horizontal="right" vertical="center" wrapText="1"/>
    </xf>
    <xf numFmtId="1" fontId="30" fillId="0" borderId="68" xfId="0" applyNumberFormat="1" applyFont="1" applyBorder="1"/>
    <xf numFmtId="1" fontId="30" fillId="0" borderId="33" xfId="0" applyNumberFormat="1" applyFont="1" applyBorder="1"/>
    <xf numFmtId="0" fontId="18" fillId="0" borderId="0" xfId="8" applyFont="1" applyAlignment="1">
      <alignment wrapText="1"/>
    </xf>
    <xf numFmtId="0" fontId="19" fillId="0" borderId="0" xfId="8" applyFont="1" applyAlignment="1">
      <alignment wrapText="1"/>
    </xf>
    <xf numFmtId="0" fontId="10" fillId="0" borderId="0" xfId="6" applyFont="1" applyAlignment="1">
      <alignment horizontal="justify" vertical="center" wrapText="1"/>
    </xf>
    <xf numFmtId="0" fontId="17" fillId="0" borderId="0" xfId="6" applyFont="1" applyAlignment="1">
      <alignment wrapText="1"/>
    </xf>
    <xf numFmtId="0" fontId="24" fillId="0" borderId="71" xfId="7" applyFont="1" applyBorder="1" applyAlignment="1">
      <alignment vertical="top" wrapText="1"/>
    </xf>
    <xf numFmtId="0" fontId="24" fillId="0" borderId="0" xfId="7" applyFont="1" applyAlignment="1">
      <alignment vertical="top" wrapText="1"/>
    </xf>
    <xf numFmtId="0" fontId="24" fillId="0" borderId="72" xfId="7" applyFont="1" applyBorder="1" applyAlignment="1">
      <alignment vertical="top" wrapText="1"/>
    </xf>
    <xf numFmtId="0" fontId="26" fillId="0" borderId="71" xfId="7" applyFont="1" applyBorder="1" applyAlignment="1">
      <alignment wrapText="1"/>
    </xf>
    <xf numFmtId="0" fontId="26" fillId="0" borderId="0" xfId="7" applyFont="1" applyAlignment="1">
      <alignment wrapText="1"/>
    </xf>
    <xf numFmtId="0" fontId="26" fillId="0" borderId="72" xfId="7" applyFont="1" applyBorder="1" applyAlignment="1">
      <alignment wrapText="1"/>
    </xf>
    <xf numFmtId="0" fontId="27" fillId="0" borderId="71" xfId="8" applyFont="1" applyBorder="1" applyAlignment="1">
      <alignment wrapText="1"/>
    </xf>
    <xf numFmtId="0" fontId="27" fillId="0" borderId="0" xfId="8" applyFont="1" applyAlignment="1">
      <alignment wrapText="1"/>
    </xf>
    <xf numFmtId="0" fontId="27" fillId="0" borderId="72" xfId="8" applyFont="1" applyBorder="1" applyAlignment="1">
      <alignment wrapText="1"/>
    </xf>
    <xf numFmtId="0" fontId="24" fillId="0" borderId="71" xfId="7" applyFont="1" applyBorder="1" applyAlignment="1">
      <alignment horizontal="left" vertical="top" wrapText="1"/>
    </xf>
    <xf numFmtId="0" fontId="24" fillId="0" borderId="0" xfId="7" applyFont="1" applyAlignment="1">
      <alignment horizontal="left" vertical="top" wrapText="1"/>
    </xf>
    <xf numFmtId="0" fontId="24" fillId="0" borderId="72" xfId="7" applyFont="1" applyBorder="1" applyAlignment="1">
      <alignment horizontal="left" vertical="top" wrapText="1"/>
    </xf>
    <xf numFmtId="0" fontId="19" fillId="0" borderId="71" xfId="8" applyFont="1" applyBorder="1" applyAlignment="1">
      <alignment wrapText="1"/>
    </xf>
    <xf numFmtId="0" fontId="19" fillId="0" borderId="72" xfId="8" applyFont="1" applyBorder="1" applyAlignment="1">
      <alignment wrapText="1"/>
    </xf>
    <xf numFmtId="0" fontId="19" fillId="0" borderId="73" xfId="8" applyFont="1" applyBorder="1" applyAlignment="1">
      <alignment wrapText="1"/>
    </xf>
    <xf numFmtId="0" fontId="19" fillId="0" borderId="49" xfId="8" applyFont="1" applyBorder="1" applyAlignment="1">
      <alignment wrapText="1"/>
    </xf>
    <xf numFmtId="0" fontId="19" fillId="0" borderId="74" xfId="8" applyFont="1" applyBorder="1" applyAlignment="1">
      <alignment wrapText="1"/>
    </xf>
    <xf numFmtId="0" fontId="16" fillId="0" borderId="0" xfId="2" applyFont="1" applyAlignment="1">
      <alignment horizontal="left" vertical="top" wrapText="1"/>
    </xf>
    <xf numFmtId="0" fontId="16" fillId="0" borderId="0" xfId="0" applyFont="1" applyAlignment="1">
      <alignment wrapText="1"/>
    </xf>
    <xf numFmtId="0" fontId="9" fillId="2" borderId="1" xfId="1" applyFont="1" applyFill="1" applyBorder="1" applyAlignment="1">
      <alignment horizontal="left"/>
    </xf>
    <xf numFmtId="0" fontId="9" fillId="2" borderId="2" xfId="1" applyFont="1" applyFill="1" applyBorder="1" applyAlignment="1">
      <alignment horizontal="left"/>
    </xf>
    <xf numFmtId="0" fontId="9" fillId="2" borderId="3" xfId="1" applyFont="1" applyFill="1" applyBorder="1" applyAlignment="1">
      <alignment horizontal="left"/>
    </xf>
    <xf numFmtId="1" fontId="4" fillId="0" borderId="10" xfId="1" applyNumberFormat="1" applyFont="1" applyBorder="1" applyAlignment="1">
      <alignment horizontal="right" wrapText="1"/>
    </xf>
    <xf numFmtId="0" fontId="2" fillId="0" borderId="11" xfId="0" applyFont="1" applyBorder="1" applyAlignment="1">
      <alignment wrapText="1"/>
    </xf>
    <xf numFmtId="0" fontId="2" fillId="0" borderId="12" xfId="0" applyFont="1" applyBorder="1" applyAlignment="1">
      <alignment wrapText="1"/>
    </xf>
    <xf numFmtId="1" fontId="4" fillId="2" borderId="37" xfId="2" applyNumberFormat="1" applyFont="1" applyFill="1" applyBorder="1" applyAlignment="1">
      <alignment horizontal="center" wrapText="1"/>
    </xf>
    <xf numFmtId="0" fontId="4" fillId="2" borderId="54" xfId="0" applyFont="1" applyFill="1" applyBorder="1" applyAlignment="1">
      <alignment horizontal="center" wrapText="1"/>
    </xf>
    <xf numFmtId="0" fontId="4" fillId="2" borderId="38" xfId="0" applyFont="1" applyFill="1" applyBorder="1" applyAlignment="1">
      <alignment horizontal="center" wrapText="1"/>
    </xf>
    <xf numFmtId="0" fontId="4" fillId="3" borderId="14" xfId="4" applyFont="1" applyFill="1" applyBorder="1" applyAlignment="1">
      <alignment horizontal="justify" vertical="top" wrapText="1"/>
    </xf>
    <xf numFmtId="0" fontId="4" fillId="3" borderId="15" xfId="4" applyFont="1" applyFill="1" applyBorder="1" applyAlignment="1">
      <alignment horizontal="justify" vertical="top" wrapText="1"/>
    </xf>
    <xf numFmtId="0" fontId="4" fillId="3" borderId="16" xfId="4" applyFont="1" applyFill="1" applyBorder="1" applyAlignment="1">
      <alignment horizontal="justify" vertical="top" wrapText="1"/>
    </xf>
    <xf numFmtId="0" fontId="4" fillId="0" borderId="21" xfId="4" applyFont="1" applyBorder="1" applyAlignment="1">
      <alignment horizontal="center" vertical="center" wrapText="1"/>
    </xf>
    <xf numFmtId="0" fontId="4" fillId="0" borderId="23" xfId="4" applyFont="1" applyBorder="1" applyAlignment="1">
      <alignment horizontal="center" vertical="center" wrapText="1"/>
    </xf>
    <xf numFmtId="0" fontId="4" fillId="0" borderId="0" xfId="4" applyFont="1" applyAlignment="1">
      <alignment horizontal="center" vertical="center" wrapText="1"/>
    </xf>
    <xf numFmtId="0" fontId="4" fillId="0" borderId="27" xfId="4" applyFont="1" applyBorder="1" applyAlignment="1">
      <alignment horizontal="center" vertical="center" wrapText="1"/>
    </xf>
    <xf numFmtId="0" fontId="4" fillId="0" borderId="29" xfId="4" applyFont="1" applyBorder="1" applyAlignment="1">
      <alignment horizontal="center" vertical="center" wrapText="1"/>
    </xf>
    <xf numFmtId="0" fontId="4" fillId="0" borderId="30" xfId="4" applyFont="1" applyBorder="1" applyAlignment="1">
      <alignment horizontal="center" vertical="center" wrapText="1"/>
    </xf>
    <xf numFmtId="0" fontId="4" fillId="0" borderId="31" xfId="4" applyFont="1" applyBorder="1" applyAlignment="1">
      <alignment horizontal="center" vertical="center" wrapText="1"/>
    </xf>
    <xf numFmtId="0" fontId="12" fillId="0" borderId="0" xfId="4" applyFont="1" applyAlignment="1">
      <alignment wrapText="1"/>
    </xf>
    <xf numFmtId="0" fontId="20" fillId="0" borderId="4" xfId="0" applyFont="1" applyBorder="1" applyAlignment="1">
      <alignment horizontal="left"/>
    </xf>
    <xf numFmtId="0" fontId="20" fillId="0" borderId="5" xfId="0" applyFont="1" applyBorder="1" applyAlignment="1">
      <alignment horizontal="center"/>
    </xf>
    <xf numFmtId="0" fontId="20" fillId="0" borderId="6" xfId="0" applyFont="1" applyBorder="1" applyAlignment="1">
      <alignment horizontal="center"/>
    </xf>
    <xf numFmtId="0" fontId="6" fillId="2" borderId="34" xfId="0" applyFont="1" applyFill="1" applyBorder="1" applyAlignment="1">
      <alignment vertical="center" wrapText="1"/>
    </xf>
    <xf numFmtId="0" fontId="6" fillId="2" borderId="35" xfId="0" applyFont="1" applyFill="1" applyBorder="1" applyAlignment="1">
      <alignment vertical="center" wrapText="1"/>
    </xf>
    <xf numFmtId="0" fontId="6" fillId="2" borderId="36" xfId="0" applyFont="1" applyFill="1" applyBorder="1" applyAlignment="1">
      <alignment vertical="center" wrapText="1"/>
    </xf>
    <xf numFmtId="0" fontId="20" fillId="0" borderId="5" xfId="0" applyFont="1" applyBorder="1"/>
    <xf numFmtId="0" fontId="20" fillId="0" borderId="37" xfId="0" applyFont="1" applyBorder="1" applyAlignment="1">
      <alignment horizontal="center"/>
    </xf>
    <xf numFmtId="0" fontId="20" fillId="0" borderId="38" xfId="0" applyFont="1" applyBorder="1" applyAlignment="1">
      <alignment horizontal="center"/>
    </xf>
    <xf numFmtId="0" fontId="6" fillId="2" borderId="1" xfId="0" applyFont="1" applyFill="1" applyBorder="1" applyAlignment="1">
      <alignment wrapText="1"/>
    </xf>
    <xf numFmtId="0" fontId="6" fillId="2" borderId="2" xfId="0" applyFont="1" applyFill="1" applyBorder="1" applyAlignment="1">
      <alignment wrapText="1"/>
    </xf>
    <xf numFmtId="0" fontId="21" fillId="0" borderId="2" xfId="0" applyFont="1" applyBorder="1"/>
    <xf numFmtId="0" fontId="21" fillId="0" borderId="3" xfId="0" applyFont="1" applyBorder="1"/>
    <xf numFmtId="0" fontId="9" fillId="2" borderId="34" xfId="0" applyFont="1" applyFill="1" applyBorder="1" applyAlignment="1">
      <alignment horizontal="left" vertical="top" wrapText="1"/>
    </xf>
    <xf numFmtId="0" fontId="0" fillId="0" borderId="35" xfId="0" applyFont="1" applyBorder="1" applyAlignment="1">
      <alignment horizontal="left" vertical="top" wrapText="1"/>
    </xf>
    <xf numFmtId="0" fontId="0" fillId="0" borderId="36" xfId="0" applyFont="1" applyBorder="1" applyAlignment="1">
      <alignment horizontal="left" vertical="top" wrapText="1"/>
    </xf>
    <xf numFmtId="0" fontId="4" fillId="2" borderId="34" xfId="0" applyFont="1" applyFill="1" applyBorder="1"/>
    <xf numFmtId="0" fontId="14" fillId="0" borderId="35" xfId="0" applyFont="1" applyBorder="1"/>
    <xf numFmtId="0" fontId="14" fillId="0" borderId="36" xfId="0" applyFont="1" applyBorder="1"/>
    <xf numFmtId="0" fontId="0" fillId="0" borderId="35" xfId="0" applyFont="1" applyBorder="1"/>
    <xf numFmtId="0" fontId="0" fillId="0" borderId="36" xfId="0" applyFont="1" applyBorder="1"/>
    <xf numFmtId="0" fontId="29" fillId="0" borderId="21" xfId="0" applyFont="1" applyBorder="1" applyAlignment="1">
      <alignment vertical="top" wrapText="1"/>
    </xf>
    <xf numFmtId="0" fontId="19" fillId="0" borderId="0" xfId="0" applyFont="1" applyAlignment="1">
      <alignment vertical="top" wrapText="1"/>
    </xf>
    <xf numFmtId="0" fontId="9" fillId="3" borderId="42" xfId="0" applyFont="1" applyFill="1" applyBorder="1" applyAlignment="1">
      <alignment horizontal="left" vertical="top" wrapText="1"/>
    </xf>
    <xf numFmtId="0" fontId="10" fillId="0" borderId="43" xfId="0" applyFont="1" applyBorder="1" applyAlignment="1">
      <alignment horizontal="left" vertical="top" wrapText="1"/>
    </xf>
    <xf numFmtId="0" fontId="10" fillId="0" borderId="44" xfId="0" applyFont="1" applyBorder="1" applyAlignment="1">
      <alignment horizontal="left" vertical="top" wrapText="1"/>
    </xf>
    <xf numFmtId="0" fontId="9" fillId="0" borderId="45" xfId="0" applyFont="1" applyBorder="1" applyAlignment="1">
      <alignment horizontal="center" vertical="center" wrapText="1"/>
    </xf>
    <xf numFmtId="0" fontId="9" fillId="0" borderId="51" xfId="0" applyFont="1" applyBorder="1" applyAlignment="1">
      <alignment horizontal="center" vertical="center" wrapText="1"/>
    </xf>
    <xf numFmtId="0" fontId="9" fillId="0" borderId="52" xfId="0" applyFont="1" applyBorder="1" applyAlignment="1">
      <alignment horizontal="center" vertical="center" wrapText="1"/>
    </xf>
    <xf numFmtId="0" fontId="9" fillId="0" borderId="56" xfId="0" applyFont="1" applyBorder="1" applyAlignment="1">
      <alignment horizontal="center" vertical="center" wrapText="1"/>
    </xf>
    <xf numFmtId="0" fontId="9" fillId="0" borderId="61" xfId="0" applyFont="1" applyBorder="1" applyAlignment="1">
      <alignment horizontal="center" vertical="center" wrapText="1"/>
    </xf>
    <xf numFmtId="0" fontId="9" fillId="0" borderId="62"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63"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66" xfId="0" applyFont="1" applyBorder="1" applyAlignment="1">
      <alignment horizontal="center" vertical="center" wrapText="1"/>
    </xf>
  </cellXfs>
  <cellStyles count="9">
    <cellStyle name="Normal" xfId="0" builtinId="0"/>
    <cellStyle name="Normal 10" xfId="3" xr:uid="{296D6553-E166-49C2-9661-DCBC3F4D23C8}"/>
    <cellStyle name="Normal 2" xfId="8" xr:uid="{F88FD17D-7DBA-4ACF-BC4C-EF54011A3EFF}"/>
    <cellStyle name="Normal 2 2" xfId="6" xr:uid="{8E809F66-128F-4E30-81D6-6E599BD47D89}"/>
    <cellStyle name="Normal 2 4" xfId="7" xr:uid="{0C173BFB-2A72-4692-BFC6-FF39CF9FEB27}"/>
    <cellStyle name="Normal 4" xfId="4" xr:uid="{E97B87FF-FB43-4325-9775-43A3C3F875E6}"/>
    <cellStyle name="Normal 6" xfId="1" xr:uid="{47ACA06F-1984-45F2-823A-E92A01BF1902}"/>
    <cellStyle name="Normal_KeyCentreCalcs" xfId="5" xr:uid="{E1FD0862-54E3-4FB7-AA01-99FA6319743F}"/>
    <cellStyle name="Normal_sepmcr05" xfId="2" xr:uid="{054ED331-9E17-4D1D-97BC-85EB765F9C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Altrincham Key Centre Inbound Vehicle Counts</a:t>
            </a:r>
          </a:p>
        </c:rich>
      </c:tx>
      <c:overlay val="0"/>
    </c:title>
    <c:autoTitleDeleted val="0"/>
    <c:plotArea>
      <c:layout>
        <c:manualLayout>
          <c:layoutTarget val="inner"/>
          <c:xMode val="edge"/>
          <c:yMode val="edge"/>
          <c:x val="9.8750423413135544E-2"/>
          <c:y val="9.2186729900700176E-2"/>
          <c:w val="0.78311072227082723"/>
          <c:h val="0.79736915992863644"/>
        </c:manualLayout>
      </c:layout>
      <c:barChart>
        <c:barDir val="col"/>
        <c:grouping val="clustered"/>
        <c:varyColors val="0"/>
        <c:ser>
          <c:idx val="0"/>
          <c:order val="0"/>
          <c:tx>
            <c:v>0730-0930</c:v>
          </c:tx>
          <c:spPr>
            <a:solidFill>
              <a:srgbClr val="00B0F0"/>
            </a:solidFill>
            <a:ln w="25400" cap="flat" cmpd="sng" algn="ctr">
              <a:noFill/>
              <a:prstDash val="solid"/>
            </a:ln>
            <a:effectLst/>
          </c:spPr>
          <c:invertIfNegative val="0"/>
          <c:cat>
            <c:numRef>
              <c:f>'Tab 20 Alt KC Traffic Trend'!$B$3:$B$27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'Tab 20 Alt KC Traffic Trend'!$I$3:$I$27</c:f>
              <c:numCache>
                <c:formatCode>General</c:formatCode>
                <c:ptCount val="25"/>
                <c:pt idx="0">
                  <c:v>4692</c:v>
                </c:pt>
                <c:pt idx="2">
                  <c:v>5014</c:v>
                </c:pt>
                <c:pt idx="5">
                  <c:v>5241</c:v>
                </c:pt>
                <c:pt idx="8">
                  <c:v>4170</c:v>
                </c:pt>
                <c:pt idx="11">
                  <c:v>4314</c:v>
                </c:pt>
                <c:pt idx="12">
                  <c:v>4273</c:v>
                </c:pt>
                <c:pt idx="13">
                  <c:v>4283</c:v>
                </c:pt>
                <c:pt idx="14">
                  <c:v>4088</c:v>
                </c:pt>
                <c:pt idx="15">
                  <c:v>4382</c:v>
                </c:pt>
                <c:pt idx="16">
                  <c:v>4480</c:v>
                </c:pt>
                <c:pt idx="17">
                  <c:v>4562</c:v>
                </c:pt>
                <c:pt idx="18">
                  <c:v>4377</c:v>
                </c:pt>
                <c:pt idx="19">
                  <c:v>4214</c:v>
                </c:pt>
                <c:pt idx="20">
                  <c:v>4378</c:v>
                </c:pt>
                <c:pt idx="22">
                  <c:v>4527</c:v>
                </c:pt>
                <c:pt idx="23">
                  <c:v>3466</c:v>
                </c:pt>
                <c:pt idx="24" formatCode="0">
                  <c:v>3791</c:v>
                </c:pt>
              </c:numCache>
            </c:numRef>
          </c:val>
          <c:extLst>
            <c:ext xmlns:c16="http://schemas.microsoft.com/office/drawing/2014/chart" uri="{C3380CC4-5D6E-409C-BE32-E72D297353CC}">
              <c16:uniqueId val="{00000000-2638-4E4C-A922-94D2B29F15A0}"/>
            </c:ext>
          </c:extLst>
        </c:ser>
        <c:ser>
          <c:idx val="1"/>
          <c:order val="1"/>
          <c:tx>
            <c:v>1000-1200</c:v>
          </c:tx>
          <c:spPr>
            <a:solidFill>
              <a:schemeClr val="tx1"/>
            </a:solidFill>
            <a:ln w="25400" cap="flat" cmpd="sng" algn="ctr">
              <a:noFill/>
              <a:prstDash val="solid"/>
            </a:ln>
            <a:effectLst/>
          </c:spPr>
          <c:invertIfNegative val="0"/>
          <c:cat>
            <c:numRef>
              <c:f>'Tab 20 Alt KC Traffic Trend'!$B$3:$B$27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'Tab 20 Alt KC Traffic Trend'!$R$3:$R$27</c:f>
              <c:numCache>
                <c:formatCode>General</c:formatCode>
                <c:ptCount val="25"/>
                <c:pt idx="0">
                  <c:v>4268</c:v>
                </c:pt>
                <c:pt idx="2">
                  <c:v>4371</c:v>
                </c:pt>
                <c:pt idx="5">
                  <c:v>4111</c:v>
                </c:pt>
                <c:pt idx="8">
                  <c:v>3698</c:v>
                </c:pt>
                <c:pt idx="11">
                  <c:v>3152</c:v>
                </c:pt>
                <c:pt idx="12">
                  <c:v>3185</c:v>
                </c:pt>
                <c:pt idx="13">
                  <c:v>3245</c:v>
                </c:pt>
                <c:pt idx="14">
                  <c:v>3150</c:v>
                </c:pt>
                <c:pt idx="15">
                  <c:v>3415</c:v>
                </c:pt>
                <c:pt idx="16">
                  <c:v>3350</c:v>
                </c:pt>
                <c:pt idx="17">
                  <c:v>3319</c:v>
                </c:pt>
                <c:pt idx="18">
                  <c:v>3120</c:v>
                </c:pt>
                <c:pt idx="19">
                  <c:v>3206</c:v>
                </c:pt>
                <c:pt idx="20">
                  <c:v>3161</c:v>
                </c:pt>
                <c:pt idx="21">
                  <c:v>3289</c:v>
                </c:pt>
                <c:pt idx="22">
                  <c:v>3431</c:v>
                </c:pt>
                <c:pt idx="23">
                  <c:v>2645</c:v>
                </c:pt>
                <c:pt idx="24" formatCode="0">
                  <c:v>2810</c:v>
                </c:pt>
              </c:numCache>
            </c:numRef>
          </c:val>
          <c:extLst>
            <c:ext xmlns:c16="http://schemas.microsoft.com/office/drawing/2014/chart" uri="{C3380CC4-5D6E-409C-BE32-E72D297353CC}">
              <c16:uniqueId val="{00000001-2638-4E4C-A922-94D2B29F15A0}"/>
            </c:ext>
          </c:extLst>
        </c:ser>
        <c:ser>
          <c:idx val="2"/>
          <c:order val="2"/>
          <c:tx>
            <c:v>1600-1800</c:v>
          </c:tx>
          <c:spPr>
            <a:solidFill>
              <a:srgbClr val="FFC000"/>
            </a:solidFill>
            <a:ln w="25400" cap="flat" cmpd="sng" algn="ctr">
              <a:noFill/>
              <a:prstDash val="solid"/>
            </a:ln>
            <a:effectLst/>
          </c:spPr>
          <c:invertIfNegative val="0"/>
          <c:cat>
            <c:numRef>
              <c:f>'Tab 20 Alt KC Traffic Trend'!$B$3:$B$27</c:f>
              <c:numCache>
                <c:formatCode>General</c:formatCode>
                <c:ptCount val="25"/>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numCache>
            </c:numRef>
          </c:cat>
          <c:val>
            <c:numRef>
              <c:f>'Tab 20 Alt KC Traffic Trend'!$I$29:$I$53</c:f>
              <c:numCache>
                <c:formatCode>General</c:formatCode>
                <c:ptCount val="25"/>
                <c:pt idx="0">
                  <c:v>4118</c:v>
                </c:pt>
                <c:pt idx="2">
                  <c:v>4097</c:v>
                </c:pt>
                <c:pt idx="5">
                  <c:v>4003</c:v>
                </c:pt>
                <c:pt idx="8">
                  <c:v>3575</c:v>
                </c:pt>
                <c:pt idx="11">
                  <c:v>3323</c:v>
                </c:pt>
                <c:pt idx="12">
                  <c:v>3407</c:v>
                </c:pt>
                <c:pt idx="13">
                  <c:v>3707</c:v>
                </c:pt>
                <c:pt idx="14">
                  <c:v>3265</c:v>
                </c:pt>
                <c:pt idx="15">
                  <c:v>3451</c:v>
                </c:pt>
                <c:pt idx="16">
                  <c:v>3471</c:v>
                </c:pt>
                <c:pt idx="17">
                  <c:v>3627</c:v>
                </c:pt>
                <c:pt idx="18">
                  <c:v>3515</c:v>
                </c:pt>
                <c:pt idx="19">
                  <c:v>3752</c:v>
                </c:pt>
                <c:pt idx="20">
                  <c:v>3698</c:v>
                </c:pt>
                <c:pt idx="21">
                  <c:v>3625</c:v>
                </c:pt>
                <c:pt idx="22">
                  <c:v>3847</c:v>
                </c:pt>
                <c:pt idx="23">
                  <c:v>2903</c:v>
                </c:pt>
                <c:pt idx="24" formatCode="0">
                  <c:v>3303</c:v>
                </c:pt>
              </c:numCache>
            </c:numRef>
          </c:val>
          <c:extLst>
            <c:ext xmlns:c16="http://schemas.microsoft.com/office/drawing/2014/chart" uri="{C3380CC4-5D6E-409C-BE32-E72D297353CC}">
              <c16:uniqueId val="{00000002-2638-4E4C-A922-94D2B29F15A0}"/>
            </c:ext>
          </c:extLst>
        </c:ser>
        <c:dLbls>
          <c:showLegendKey val="0"/>
          <c:showVal val="0"/>
          <c:showCatName val="0"/>
          <c:showSerName val="0"/>
          <c:showPercent val="0"/>
          <c:showBubbleSize val="0"/>
        </c:dLbls>
        <c:gapWidth val="150"/>
        <c:axId val="563489064"/>
        <c:axId val="563485536"/>
      </c:barChart>
      <c:catAx>
        <c:axId val="563489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563485536"/>
        <c:crosses val="autoZero"/>
        <c:auto val="1"/>
        <c:lblAlgn val="ctr"/>
        <c:lblOffset val="100"/>
        <c:noMultiLvlLbl val="0"/>
      </c:catAx>
      <c:valAx>
        <c:axId val="563485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6.9769955226184959E-3"/>
              <c:y val="0.43983216715079987"/>
            </c:manualLayout>
          </c:layout>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563489064"/>
        <c:crosses val="autoZero"/>
        <c:crossBetween val="between"/>
      </c:valAx>
    </c:plotArea>
    <c:legend>
      <c:legendPos val="r"/>
      <c:layout>
        <c:manualLayout>
          <c:xMode val="edge"/>
          <c:yMode val="edge"/>
          <c:x val="0.89863280978766547"/>
          <c:y val="0.38425243270530757"/>
          <c:w val="7.6375314196836505E-2"/>
          <c:h val="0.28796037185999224"/>
        </c:manualLayout>
      </c:layout>
      <c:overlay val="0"/>
      <c:spPr>
        <a:ln>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Altrincham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26 KC Car &amp; Non-carTrips '!$B$3:$B$22</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'Table 26 KC Car &amp; Non-carTrips '!$C$3:$C$22</c:f>
              <c:numCache>
                <c:formatCode>0</c:formatCode>
                <c:ptCount val="20"/>
                <c:pt idx="0">
                  <c:v>5703.57</c:v>
                </c:pt>
                <c:pt idx="3">
                  <c:v>4170.12</c:v>
                </c:pt>
                <c:pt idx="6">
                  <c:v>4543.28</c:v>
                </c:pt>
                <c:pt idx="7">
                  <c:v>4873.4399999999996</c:v>
                </c:pt>
                <c:pt idx="8">
                  <c:v>4809.01</c:v>
                </c:pt>
                <c:pt idx="9">
                  <c:v>4473</c:v>
                </c:pt>
                <c:pt idx="10">
                  <c:v>4858.1000000000004</c:v>
                </c:pt>
                <c:pt idx="11">
                  <c:v>5118.96</c:v>
                </c:pt>
                <c:pt idx="12">
                  <c:v>5175.0300000000007</c:v>
                </c:pt>
                <c:pt idx="13">
                  <c:v>4825.1971277522043</c:v>
                </c:pt>
                <c:pt idx="14">
                  <c:v>4759.2664713738895</c:v>
                </c:pt>
                <c:pt idx="15">
                  <c:v>5063.1365759710461</c:v>
                </c:pt>
                <c:pt idx="16">
                  <c:v>5036.5705168743352</c:v>
                </c:pt>
                <c:pt idx="17">
                  <c:v>5059.2739903082183</c:v>
                </c:pt>
                <c:pt idx="18">
                  <c:v>3968.511392290111</c:v>
                </c:pt>
                <c:pt idx="19">
                  <c:v>4213.7467636442552</c:v>
                </c:pt>
              </c:numCache>
            </c:numRef>
          </c:val>
          <c:extLst>
            <c:ext xmlns:c16="http://schemas.microsoft.com/office/drawing/2014/chart" uri="{C3380CC4-5D6E-409C-BE32-E72D297353CC}">
              <c16:uniqueId val="{00000000-294E-4F28-98FA-C71BF351DE1B}"/>
            </c:ext>
          </c:extLst>
        </c:ser>
        <c:ser>
          <c:idx val="1"/>
          <c:order val="1"/>
          <c:tx>
            <c:v>Bus</c:v>
          </c:tx>
          <c:spPr>
            <a:solidFill>
              <a:srgbClr val="FFFF00"/>
            </a:solidFill>
            <a:ln>
              <a:solidFill>
                <a:schemeClr val="tx1"/>
              </a:solidFill>
            </a:ln>
          </c:spPr>
          <c:invertIfNegative val="0"/>
          <c:cat>
            <c:numRef>
              <c:f>'Table 26 KC Car &amp; Non-carTrips '!$B$3:$B$22</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'Table 26 KC Car &amp; Non-carTrips '!$D$3:$D$22</c:f>
              <c:numCache>
                <c:formatCode>0</c:formatCode>
                <c:ptCount val="20"/>
                <c:pt idx="0">
                  <c:v>1233</c:v>
                </c:pt>
                <c:pt idx="3">
                  <c:v>810</c:v>
                </c:pt>
                <c:pt idx="6">
                  <c:v>943</c:v>
                </c:pt>
                <c:pt idx="7">
                  <c:v>1124.8202691867125</c:v>
                </c:pt>
                <c:pt idx="8">
                  <c:v>972.78255528255522</c:v>
                </c:pt>
                <c:pt idx="9">
                  <c:v>858.77419354838707</c:v>
                </c:pt>
                <c:pt idx="10">
                  <c:v>988.86597938144325</c:v>
                </c:pt>
                <c:pt idx="11">
                  <c:v>857.93333333333339</c:v>
                </c:pt>
                <c:pt idx="12">
                  <c:v>789.87764705882341</c:v>
                </c:pt>
                <c:pt idx="13">
                  <c:v>727.50588235294117</c:v>
                </c:pt>
                <c:pt idx="14">
                  <c:v>895.98701298701303</c:v>
                </c:pt>
                <c:pt idx="15">
                  <c:v>691.40625</c:v>
                </c:pt>
                <c:pt idx="16">
                  <c:v>682.33333333333337</c:v>
                </c:pt>
                <c:pt idx="17">
                  <c:v>800.4</c:v>
                </c:pt>
                <c:pt idx="18">
                  <c:v>738.52499999999998</c:v>
                </c:pt>
                <c:pt idx="19">
                  <c:v>770.313432835821</c:v>
                </c:pt>
              </c:numCache>
            </c:numRef>
          </c:val>
          <c:extLst>
            <c:ext xmlns:c16="http://schemas.microsoft.com/office/drawing/2014/chart" uri="{C3380CC4-5D6E-409C-BE32-E72D297353CC}">
              <c16:uniqueId val="{00000001-294E-4F28-98FA-C71BF351DE1B}"/>
            </c:ext>
          </c:extLst>
        </c:ser>
        <c:ser>
          <c:idx val="4"/>
          <c:order val="2"/>
          <c:tx>
            <c:v>Walk</c:v>
          </c:tx>
          <c:spPr>
            <a:solidFill>
              <a:srgbClr val="FFC000"/>
            </a:solidFill>
            <a:ln>
              <a:solidFill>
                <a:schemeClr val="tx1"/>
              </a:solidFill>
            </a:ln>
          </c:spPr>
          <c:invertIfNegative val="0"/>
          <c:cat>
            <c:numRef>
              <c:f>'Table 26 KC Car &amp; Non-carTrips '!$B$3:$B$22</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'Table 26 KC Car &amp; Non-carTrips '!$G$3:$G$22</c:f>
              <c:numCache>
                <c:formatCode>0</c:formatCode>
                <c:ptCount val="20"/>
                <c:pt idx="0">
                  <c:v>1658</c:v>
                </c:pt>
                <c:pt idx="3">
                  <c:v>2224.8814432989689</c:v>
                </c:pt>
                <c:pt idx="6">
                  <c:v>2292.7199999999998</c:v>
                </c:pt>
                <c:pt idx="7">
                  <c:v>2289</c:v>
                </c:pt>
                <c:pt idx="8">
                  <c:v>2171</c:v>
                </c:pt>
                <c:pt idx="9">
                  <c:v>2294</c:v>
                </c:pt>
                <c:pt idx="10">
                  <c:v>2120</c:v>
                </c:pt>
                <c:pt idx="11">
                  <c:v>2121</c:v>
                </c:pt>
                <c:pt idx="12">
                  <c:v>2385</c:v>
                </c:pt>
                <c:pt idx="13">
                  <c:v>2256</c:v>
                </c:pt>
                <c:pt idx="14">
                  <c:v>2331</c:v>
                </c:pt>
                <c:pt idx="15">
                  <c:v>2632</c:v>
                </c:pt>
                <c:pt idx="16">
                  <c:v>2778</c:v>
                </c:pt>
                <c:pt idx="17">
                  <c:v>2871</c:v>
                </c:pt>
                <c:pt idx="18">
                  <c:v>2031</c:v>
                </c:pt>
                <c:pt idx="19">
                  <c:v>2509</c:v>
                </c:pt>
              </c:numCache>
            </c:numRef>
          </c:val>
          <c:extLst>
            <c:ext xmlns:c16="http://schemas.microsoft.com/office/drawing/2014/chart" uri="{C3380CC4-5D6E-409C-BE32-E72D297353CC}">
              <c16:uniqueId val="{00000002-294E-4F28-98FA-C71BF351DE1B}"/>
            </c:ext>
          </c:extLst>
        </c:ser>
        <c:ser>
          <c:idx val="2"/>
          <c:order val="3"/>
          <c:tx>
            <c:strRef>
              <c:f>'Table 26 KC Car &amp; Non-carTrips '!$E$2</c:f>
              <c:strCache>
                <c:ptCount val="1"/>
                <c:pt idx="0">
                  <c:v>Rail/     Metrolink</c:v>
                </c:pt>
              </c:strCache>
            </c:strRef>
          </c:tx>
          <c:spPr>
            <a:solidFill>
              <a:schemeClr val="bg1">
                <a:lumMod val="75000"/>
              </a:schemeClr>
            </a:solidFill>
            <a:ln>
              <a:solidFill>
                <a:schemeClr val="tx1"/>
              </a:solidFill>
            </a:ln>
          </c:spPr>
          <c:invertIfNegative val="0"/>
          <c:cat>
            <c:numRef>
              <c:f>'Table 26 KC Car &amp; Non-carTrips '!$B$3:$B$22</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'Table 26 KC Car &amp; Non-carTrips '!$E$3:$E$22</c:f>
              <c:numCache>
                <c:formatCode>0</c:formatCode>
                <c:ptCount val="20"/>
                <c:pt idx="0">
                  <c:v>1443.5385444743936</c:v>
                </c:pt>
                <c:pt idx="3">
                  <c:v>1303</c:v>
                </c:pt>
                <c:pt idx="6">
                  <c:v>1378.1392174704276</c:v>
                </c:pt>
                <c:pt idx="7">
                  <c:v>1325</c:v>
                </c:pt>
                <c:pt idx="8">
                  <c:v>1360</c:v>
                </c:pt>
                <c:pt idx="9">
                  <c:v>1531</c:v>
                </c:pt>
                <c:pt idx="10">
                  <c:v>1498</c:v>
                </c:pt>
                <c:pt idx="11">
                  <c:v>1673</c:v>
                </c:pt>
                <c:pt idx="12">
                  <c:v>1539</c:v>
                </c:pt>
                <c:pt idx="13">
                  <c:v>1755</c:v>
                </c:pt>
                <c:pt idx="14">
                  <c:v>1872</c:v>
                </c:pt>
                <c:pt idx="15">
                  <c:v>2190</c:v>
                </c:pt>
                <c:pt idx="16">
                  <c:v>2006</c:v>
                </c:pt>
                <c:pt idx="17">
                  <c:v>1994</c:v>
                </c:pt>
                <c:pt idx="18">
                  <c:v>1180</c:v>
                </c:pt>
                <c:pt idx="19">
                  <c:v>1317</c:v>
                </c:pt>
              </c:numCache>
            </c:numRef>
          </c:val>
          <c:extLst>
            <c:ext xmlns:c16="http://schemas.microsoft.com/office/drawing/2014/chart" uri="{C3380CC4-5D6E-409C-BE32-E72D297353CC}">
              <c16:uniqueId val="{00000003-294E-4F28-98FA-C71BF351DE1B}"/>
            </c:ext>
          </c:extLst>
        </c:ser>
        <c:ser>
          <c:idx val="3"/>
          <c:order val="4"/>
          <c:tx>
            <c:v>Cycle</c:v>
          </c:tx>
          <c:spPr>
            <a:solidFill>
              <a:schemeClr val="tx1"/>
            </a:solidFill>
            <a:ln>
              <a:solidFill>
                <a:schemeClr val="tx1"/>
              </a:solidFill>
            </a:ln>
          </c:spPr>
          <c:invertIfNegative val="0"/>
          <c:cat>
            <c:numRef>
              <c:f>'Table 26 KC Car &amp; Non-carTrips '!$B$3:$B$22</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'Table 26 KC Car &amp; Non-carTrips '!$F$3:$F$22</c:f>
              <c:numCache>
                <c:formatCode>0</c:formatCode>
                <c:ptCount val="20"/>
                <c:pt idx="0">
                  <c:v>71</c:v>
                </c:pt>
                <c:pt idx="3">
                  <c:v>79</c:v>
                </c:pt>
                <c:pt idx="6">
                  <c:v>89</c:v>
                </c:pt>
                <c:pt idx="7">
                  <c:v>94</c:v>
                </c:pt>
                <c:pt idx="8">
                  <c:v>96</c:v>
                </c:pt>
                <c:pt idx="9">
                  <c:v>81</c:v>
                </c:pt>
                <c:pt idx="10">
                  <c:v>116</c:v>
                </c:pt>
                <c:pt idx="11">
                  <c:v>106</c:v>
                </c:pt>
                <c:pt idx="12">
                  <c:v>124</c:v>
                </c:pt>
                <c:pt idx="13">
                  <c:v>151</c:v>
                </c:pt>
                <c:pt idx="14">
                  <c:v>137</c:v>
                </c:pt>
                <c:pt idx="15">
                  <c:v>130</c:v>
                </c:pt>
                <c:pt idx="16">
                  <c:v>136</c:v>
                </c:pt>
                <c:pt idx="17">
                  <c:v>147</c:v>
                </c:pt>
                <c:pt idx="18">
                  <c:v>165</c:v>
                </c:pt>
                <c:pt idx="19">
                  <c:v>133</c:v>
                </c:pt>
              </c:numCache>
            </c:numRef>
          </c:val>
          <c:extLst>
            <c:ext xmlns:c16="http://schemas.microsoft.com/office/drawing/2014/chart" uri="{C3380CC4-5D6E-409C-BE32-E72D297353CC}">
              <c16:uniqueId val="{00000004-294E-4F28-98FA-C71BF351DE1B}"/>
            </c:ext>
          </c:extLst>
        </c:ser>
        <c:dLbls>
          <c:showLegendKey val="0"/>
          <c:showVal val="0"/>
          <c:showCatName val="0"/>
          <c:showSerName val="0"/>
          <c:showPercent val="0"/>
          <c:showBubbleSize val="0"/>
        </c:dLbls>
        <c:gapWidth val="150"/>
        <c:axId val="563488672"/>
        <c:axId val="563486712"/>
      </c:barChart>
      <c:catAx>
        <c:axId val="563488672"/>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3486712"/>
        <c:crosses val="autoZero"/>
        <c:auto val="1"/>
        <c:lblAlgn val="ctr"/>
        <c:lblOffset val="100"/>
        <c:noMultiLvlLbl val="0"/>
      </c:catAx>
      <c:valAx>
        <c:axId val="563486712"/>
        <c:scaling>
          <c:orientation val="minMax"/>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Number</a:t>
                </a:r>
              </a:p>
            </c:rich>
          </c:tx>
          <c:layout>
            <c:manualLayout>
              <c:xMode val="edge"/>
              <c:yMode val="edge"/>
              <c:x val="1.5848447314872158E-2"/>
              <c:y val="0.43939671144048176"/>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3488672"/>
        <c:crosses val="autoZero"/>
        <c:crossBetween val="between"/>
      </c:valAx>
    </c:plotArea>
    <c:legend>
      <c:legendPos val="r"/>
      <c:layout>
        <c:manualLayout>
          <c:xMode val="edge"/>
          <c:yMode val="edge"/>
          <c:x val="0.87385924342523991"/>
          <c:y val="0.41372182337501928"/>
          <c:w val="0.10928743281319345"/>
          <c:h val="0.39416944116526664"/>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Altrincham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26 KC Car &amp; Non-carTrips '!$B$24:$B$43</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'Table 26 KC Car &amp; Non-carTrips '!$C$24:$C$43</c:f>
              <c:numCache>
                <c:formatCode>0</c:formatCode>
                <c:ptCount val="20"/>
                <c:pt idx="0">
                  <c:v>4273.92</c:v>
                </c:pt>
                <c:pt idx="3">
                  <c:v>3829.05</c:v>
                </c:pt>
                <c:pt idx="6">
                  <c:v>3127.32</c:v>
                </c:pt>
                <c:pt idx="7">
                  <c:v>3390.17</c:v>
                </c:pt>
                <c:pt idx="8">
                  <c:v>3516.96</c:v>
                </c:pt>
                <c:pt idx="9">
                  <c:v>3383.9</c:v>
                </c:pt>
                <c:pt idx="10">
                  <c:v>3641.8</c:v>
                </c:pt>
                <c:pt idx="11">
                  <c:v>3666.2400000000002</c:v>
                </c:pt>
                <c:pt idx="12">
                  <c:v>3515.1600000000003</c:v>
                </c:pt>
                <c:pt idx="13">
                  <c:v>3272.3727095438717</c:v>
                </c:pt>
                <c:pt idx="14">
                  <c:v>3519.4261632867801</c:v>
                </c:pt>
                <c:pt idx="15">
                  <c:v>3481.1951589295418</c:v>
                </c:pt>
                <c:pt idx="16">
                  <c:v>3495.4836476188866</c:v>
                </c:pt>
                <c:pt idx="17">
                  <c:v>3543.5644951956965</c:v>
                </c:pt>
                <c:pt idx="18">
                  <c:v>2669.124365534331</c:v>
                </c:pt>
                <c:pt idx="19">
                  <c:v>2972.2113098565278</c:v>
                </c:pt>
              </c:numCache>
            </c:numRef>
          </c:val>
          <c:extLst>
            <c:ext xmlns:c16="http://schemas.microsoft.com/office/drawing/2014/chart" uri="{C3380CC4-5D6E-409C-BE32-E72D297353CC}">
              <c16:uniqueId val="{00000000-DDD5-4F01-AF82-D0DE6564AEC2}"/>
            </c:ext>
          </c:extLst>
        </c:ser>
        <c:ser>
          <c:idx val="1"/>
          <c:order val="1"/>
          <c:tx>
            <c:v>Bus</c:v>
          </c:tx>
          <c:spPr>
            <a:solidFill>
              <a:srgbClr val="FFFF00"/>
            </a:solidFill>
            <a:ln>
              <a:solidFill>
                <a:schemeClr val="tx1"/>
              </a:solidFill>
            </a:ln>
          </c:spPr>
          <c:invertIfNegative val="0"/>
          <c:cat>
            <c:numRef>
              <c:f>'Table 26 KC Car &amp; Non-carTrips '!$B$24:$B$43</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'Table 26 KC Car &amp; Non-carTrips '!$D$24:$D$43</c:f>
              <c:numCache>
                <c:formatCode>0</c:formatCode>
                <c:ptCount val="20"/>
                <c:pt idx="0">
                  <c:v>1166</c:v>
                </c:pt>
                <c:pt idx="3">
                  <c:v>857</c:v>
                </c:pt>
                <c:pt idx="6">
                  <c:v>813</c:v>
                </c:pt>
                <c:pt idx="7">
                  <c:v>837.43181818181824</c:v>
                </c:pt>
                <c:pt idx="8">
                  <c:v>693.45652173913049</c:v>
                </c:pt>
                <c:pt idx="9">
                  <c:v>685</c:v>
                </c:pt>
                <c:pt idx="10">
                  <c:v>754.16091954022988</c:v>
                </c:pt>
                <c:pt idx="11">
                  <c:v>705.04166666666663</c:v>
                </c:pt>
                <c:pt idx="12">
                  <c:v>474.81397306397309</c:v>
                </c:pt>
                <c:pt idx="13">
                  <c:v>520.63636363636351</c:v>
                </c:pt>
                <c:pt idx="14">
                  <c:v>551.34246575342468</c:v>
                </c:pt>
                <c:pt idx="15">
                  <c:v>432.65625</c:v>
                </c:pt>
                <c:pt idx="16">
                  <c:v>482.10344827586209</c:v>
                </c:pt>
                <c:pt idx="17">
                  <c:v>468.83928571428567</c:v>
                </c:pt>
                <c:pt idx="18">
                  <c:v>258.23333333333335</c:v>
                </c:pt>
                <c:pt idx="19">
                  <c:v>298.05172413793105</c:v>
                </c:pt>
              </c:numCache>
            </c:numRef>
          </c:val>
          <c:extLst>
            <c:ext xmlns:c16="http://schemas.microsoft.com/office/drawing/2014/chart" uri="{C3380CC4-5D6E-409C-BE32-E72D297353CC}">
              <c16:uniqueId val="{00000001-DDD5-4F01-AF82-D0DE6564AEC2}"/>
            </c:ext>
          </c:extLst>
        </c:ser>
        <c:ser>
          <c:idx val="4"/>
          <c:order val="2"/>
          <c:tx>
            <c:v>Walk</c:v>
          </c:tx>
          <c:spPr>
            <a:solidFill>
              <a:srgbClr val="FFC000"/>
            </a:solidFill>
            <a:ln>
              <a:solidFill>
                <a:schemeClr val="tx1"/>
              </a:solidFill>
            </a:ln>
          </c:spPr>
          <c:invertIfNegative val="0"/>
          <c:cat>
            <c:numRef>
              <c:f>'Table 26 KC Car &amp; Non-carTrips '!$B$24:$B$43</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'Table 26 KC Car &amp; Non-carTrips '!$G$24:$G$43</c:f>
              <c:numCache>
                <c:formatCode>0</c:formatCode>
                <c:ptCount val="20"/>
                <c:pt idx="0">
                  <c:v>1985</c:v>
                </c:pt>
                <c:pt idx="3">
                  <c:v>2201.7120487867915</c:v>
                </c:pt>
                <c:pt idx="6">
                  <c:v>2236.7302904564317</c:v>
                </c:pt>
                <c:pt idx="7">
                  <c:v>2262</c:v>
                </c:pt>
                <c:pt idx="8">
                  <c:v>2089</c:v>
                </c:pt>
                <c:pt idx="9">
                  <c:v>2182</c:v>
                </c:pt>
                <c:pt idx="10">
                  <c:v>2039</c:v>
                </c:pt>
                <c:pt idx="11">
                  <c:v>1793</c:v>
                </c:pt>
                <c:pt idx="12">
                  <c:v>2156</c:v>
                </c:pt>
                <c:pt idx="13">
                  <c:v>1924</c:v>
                </c:pt>
                <c:pt idx="14">
                  <c:v>2070</c:v>
                </c:pt>
                <c:pt idx="15">
                  <c:v>2250</c:v>
                </c:pt>
                <c:pt idx="16">
                  <c:v>2470</c:v>
                </c:pt>
                <c:pt idx="17">
                  <c:v>2359</c:v>
                </c:pt>
                <c:pt idx="18">
                  <c:v>1873</c:v>
                </c:pt>
                <c:pt idx="19">
                  <c:v>2051</c:v>
                </c:pt>
              </c:numCache>
            </c:numRef>
          </c:val>
          <c:extLst>
            <c:ext xmlns:c16="http://schemas.microsoft.com/office/drawing/2014/chart" uri="{C3380CC4-5D6E-409C-BE32-E72D297353CC}">
              <c16:uniqueId val="{00000002-DDD5-4F01-AF82-D0DE6564AEC2}"/>
            </c:ext>
          </c:extLst>
        </c:ser>
        <c:ser>
          <c:idx val="2"/>
          <c:order val="3"/>
          <c:tx>
            <c:strRef>
              <c:f>'Table 26 KC Car &amp; Non-carTrips '!$E$2</c:f>
              <c:strCache>
                <c:ptCount val="1"/>
                <c:pt idx="0">
                  <c:v>Rail/     Metrolink</c:v>
                </c:pt>
              </c:strCache>
            </c:strRef>
          </c:tx>
          <c:spPr>
            <a:solidFill>
              <a:schemeClr val="bg1">
                <a:lumMod val="75000"/>
              </a:schemeClr>
            </a:solidFill>
            <a:ln>
              <a:solidFill>
                <a:schemeClr val="tx1"/>
              </a:solidFill>
            </a:ln>
          </c:spPr>
          <c:invertIfNegative val="0"/>
          <c:cat>
            <c:numRef>
              <c:f>'Table 26 KC Car &amp; Non-carTrips '!$B$24:$B$43</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'Table 26 KC Car &amp; Non-carTrips '!$E$24:$E$43</c:f>
              <c:numCache>
                <c:formatCode>0</c:formatCode>
                <c:ptCount val="20"/>
                <c:pt idx="0">
                  <c:v>557.07184923439343</c:v>
                </c:pt>
                <c:pt idx="3">
                  <c:v>461</c:v>
                </c:pt>
                <c:pt idx="6">
                  <c:v>560.69844357976649</c:v>
                </c:pt>
                <c:pt idx="7">
                  <c:v>444</c:v>
                </c:pt>
                <c:pt idx="8">
                  <c:v>459</c:v>
                </c:pt>
                <c:pt idx="9">
                  <c:v>584</c:v>
                </c:pt>
                <c:pt idx="10">
                  <c:v>502</c:v>
                </c:pt>
                <c:pt idx="11">
                  <c:v>450</c:v>
                </c:pt>
                <c:pt idx="12">
                  <c:v>540</c:v>
                </c:pt>
                <c:pt idx="13">
                  <c:v>440</c:v>
                </c:pt>
                <c:pt idx="14">
                  <c:v>521</c:v>
                </c:pt>
                <c:pt idx="15">
                  <c:v>530</c:v>
                </c:pt>
                <c:pt idx="16">
                  <c:v>509</c:v>
                </c:pt>
                <c:pt idx="17">
                  <c:v>613</c:v>
                </c:pt>
                <c:pt idx="18">
                  <c:v>261</c:v>
                </c:pt>
                <c:pt idx="19">
                  <c:v>380</c:v>
                </c:pt>
              </c:numCache>
            </c:numRef>
          </c:val>
          <c:extLst>
            <c:ext xmlns:c16="http://schemas.microsoft.com/office/drawing/2014/chart" uri="{C3380CC4-5D6E-409C-BE32-E72D297353CC}">
              <c16:uniqueId val="{00000003-DDD5-4F01-AF82-D0DE6564AEC2}"/>
            </c:ext>
          </c:extLst>
        </c:ser>
        <c:ser>
          <c:idx val="3"/>
          <c:order val="4"/>
          <c:tx>
            <c:v>Cycle</c:v>
          </c:tx>
          <c:spPr>
            <a:solidFill>
              <a:schemeClr val="tx1"/>
            </a:solidFill>
            <a:ln>
              <a:solidFill>
                <a:schemeClr val="tx1"/>
              </a:solidFill>
            </a:ln>
          </c:spPr>
          <c:invertIfNegative val="0"/>
          <c:cat>
            <c:numRef>
              <c:f>'Table 26 KC Car &amp; Non-carTrips '!$B$24:$B$43</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'Table 26 KC Car &amp; Non-carTrips '!$F$24:$F$43</c:f>
              <c:numCache>
                <c:formatCode>0</c:formatCode>
                <c:ptCount val="20"/>
                <c:pt idx="0">
                  <c:v>50</c:v>
                </c:pt>
                <c:pt idx="3">
                  <c:v>59</c:v>
                </c:pt>
                <c:pt idx="6">
                  <c:v>38</c:v>
                </c:pt>
                <c:pt idx="7">
                  <c:v>54</c:v>
                </c:pt>
                <c:pt idx="8">
                  <c:v>61</c:v>
                </c:pt>
                <c:pt idx="9">
                  <c:v>59</c:v>
                </c:pt>
                <c:pt idx="10">
                  <c:v>54</c:v>
                </c:pt>
                <c:pt idx="11">
                  <c:v>54</c:v>
                </c:pt>
                <c:pt idx="12">
                  <c:v>53</c:v>
                </c:pt>
                <c:pt idx="13">
                  <c:v>52</c:v>
                </c:pt>
                <c:pt idx="14">
                  <c:v>33</c:v>
                </c:pt>
                <c:pt idx="15">
                  <c:v>41</c:v>
                </c:pt>
                <c:pt idx="16">
                  <c:v>45</c:v>
                </c:pt>
                <c:pt idx="17">
                  <c:v>53</c:v>
                </c:pt>
                <c:pt idx="18">
                  <c:v>73</c:v>
                </c:pt>
                <c:pt idx="19">
                  <c:v>74</c:v>
                </c:pt>
              </c:numCache>
            </c:numRef>
          </c:val>
          <c:extLst>
            <c:ext xmlns:c16="http://schemas.microsoft.com/office/drawing/2014/chart" uri="{C3380CC4-5D6E-409C-BE32-E72D297353CC}">
              <c16:uniqueId val="{00000004-DDD5-4F01-AF82-D0DE6564AEC2}"/>
            </c:ext>
          </c:extLst>
        </c:ser>
        <c:dLbls>
          <c:showLegendKey val="0"/>
          <c:showVal val="0"/>
          <c:showCatName val="0"/>
          <c:showSerName val="0"/>
          <c:showPercent val="0"/>
          <c:showBubbleSize val="0"/>
        </c:dLbls>
        <c:gapWidth val="150"/>
        <c:axId val="563487104"/>
        <c:axId val="563486320"/>
      </c:barChart>
      <c:catAx>
        <c:axId val="563487104"/>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3486320"/>
        <c:crosses val="autoZero"/>
        <c:auto val="1"/>
        <c:lblAlgn val="ctr"/>
        <c:lblOffset val="100"/>
        <c:noMultiLvlLbl val="0"/>
      </c:catAx>
      <c:valAx>
        <c:axId val="563486320"/>
        <c:scaling>
          <c:orientation val="minMax"/>
          <c:max val="5000"/>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Number</a:t>
                </a: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563487104"/>
        <c:crosses val="autoZero"/>
        <c:crossBetween val="between"/>
      </c:valAx>
    </c:plotArea>
    <c:legend>
      <c:legendPos val="r"/>
      <c:layout>
        <c:manualLayout>
          <c:xMode val="edge"/>
          <c:yMode val="edge"/>
          <c:x val="0.87519050835484491"/>
          <c:y val="0.41483008010772199"/>
          <c:w val="0.11182396053251743"/>
          <c:h val="0.35222429364487529"/>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Altrincham Key Centre 16:00-18:00</a:t>
            </a:r>
          </a:p>
        </c:rich>
      </c:tx>
      <c:overlay val="0"/>
    </c:title>
    <c:autoTitleDeleted val="0"/>
    <c:plotArea>
      <c:layout/>
      <c:barChart>
        <c:barDir val="col"/>
        <c:grouping val="clustered"/>
        <c:varyColors val="0"/>
        <c:ser>
          <c:idx val="0"/>
          <c:order val="0"/>
          <c:tx>
            <c:v>Car</c:v>
          </c:tx>
          <c:spPr>
            <a:solidFill>
              <a:srgbClr val="00B0F0"/>
            </a:solidFill>
            <a:ln w="12700">
              <a:solidFill>
                <a:schemeClr val="tx1"/>
              </a:solidFill>
            </a:ln>
          </c:spPr>
          <c:invertIfNegative val="0"/>
          <c:cat>
            <c:numRef>
              <c:f>'Table 26 KC Car &amp; Non-carTrips '!$B$45:$B$64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'Table 26 KC Car &amp; Non-carTrips '!$C$45:$C$64</c:f>
              <c:numCache>
                <c:formatCode>0</c:formatCode>
                <c:ptCount val="20"/>
                <c:pt idx="0">
                  <c:v>4672.58</c:v>
                </c:pt>
                <c:pt idx="3">
                  <c:v>4158</c:v>
                </c:pt>
                <c:pt idx="6">
                  <c:v>3574.38</c:v>
                </c:pt>
                <c:pt idx="7">
                  <c:v>4241.54</c:v>
                </c:pt>
                <c:pt idx="8">
                  <c:v>4617.75</c:v>
                </c:pt>
                <c:pt idx="9">
                  <c:v>3915.4600000000005</c:v>
                </c:pt>
                <c:pt idx="10">
                  <c:v>4204.62</c:v>
                </c:pt>
                <c:pt idx="11">
                  <c:v>4465.16</c:v>
                </c:pt>
                <c:pt idx="12">
                  <c:v>4441.5</c:v>
                </c:pt>
                <c:pt idx="13">
                  <c:v>4194.2348480459859</c:v>
                </c:pt>
                <c:pt idx="14">
                  <c:v>4541.361592677953</c:v>
                </c:pt>
                <c:pt idx="15">
                  <c:v>4417.5448218840538</c:v>
                </c:pt>
                <c:pt idx="16">
                  <c:v>4497.192198130514</c:v>
                </c:pt>
                <c:pt idx="17">
                  <c:v>4905.3326163095344</c:v>
                </c:pt>
                <c:pt idx="18">
                  <c:v>3347.8077018807144</c:v>
                </c:pt>
                <c:pt idx="19">
                  <c:v>3970.6213279520998</c:v>
                </c:pt>
              </c:numCache>
            </c:numRef>
          </c:val>
          <c:extLst>
            <c:ext xmlns:c16="http://schemas.microsoft.com/office/drawing/2014/chart" uri="{C3380CC4-5D6E-409C-BE32-E72D297353CC}">
              <c16:uniqueId val="{00000000-B267-4180-9E0B-AAA7F63798A2}"/>
            </c:ext>
          </c:extLst>
        </c:ser>
        <c:ser>
          <c:idx val="1"/>
          <c:order val="1"/>
          <c:tx>
            <c:v>Bus</c:v>
          </c:tx>
          <c:spPr>
            <a:solidFill>
              <a:srgbClr val="FFFF00"/>
            </a:solidFill>
            <a:ln>
              <a:solidFill>
                <a:schemeClr val="tx1"/>
              </a:solidFill>
            </a:ln>
          </c:spPr>
          <c:invertIfNegative val="0"/>
          <c:cat>
            <c:numRef>
              <c:f>'Table 26 KC Car &amp; Non-carTrips '!$B$45:$B$64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'Table 26 KC Car &amp; Non-carTrips '!$D$45:$D$64</c:f>
              <c:numCache>
                <c:formatCode>0</c:formatCode>
                <c:ptCount val="20"/>
                <c:pt idx="0">
                  <c:v>304</c:v>
                </c:pt>
                <c:pt idx="3">
                  <c:v>329</c:v>
                </c:pt>
                <c:pt idx="6">
                  <c:v>379</c:v>
                </c:pt>
                <c:pt idx="7">
                  <c:v>401.86046511627904</c:v>
                </c:pt>
                <c:pt idx="8">
                  <c:v>444.12514351320323</c:v>
                </c:pt>
                <c:pt idx="9">
                  <c:v>441</c:v>
                </c:pt>
                <c:pt idx="10">
                  <c:v>319.45054945054943</c:v>
                </c:pt>
                <c:pt idx="11">
                  <c:v>408.37777777777779</c:v>
                </c:pt>
                <c:pt idx="12">
                  <c:v>198.93871297242083</c:v>
                </c:pt>
                <c:pt idx="13">
                  <c:v>202.81690140845072</c:v>
                </c:pt>
                <c:pt idx="14">
                  <c:v>272.46153846153845</c:v>
                </c:pt>
                <c:pt idx="15">
                  <c:v>300.18461538461543</c:v>
                </c:pt>
                <c:pt idx="16">
                  <c:v>334.32692307692304</c:v>
                </c:pt>
                <c:pt idx="17">
                  <c:v>355.09677419354841</c:v>
                </c:pt>
                <c:pt idx="18">
                  <c:v>206.38095238095238</c:v>
                </c:pt>
                <c:pt idx="19">
                  <c:v>216.49180327868854</c:v>
                </c:pt>
              </c:numCache>
            </c:numRef>
          </c:val>
          <c:extLst>
            <c:ext xmlns:c16="http://schemas.microsoft.com/office/drawing/2014/chart" uri="{C3380CC4-5D6E-409C-BE32-E72D297353CC}">
              <c16:uniqueId val="{00000001-B267-4180-9E0B-AAA7F63798A2}"/>
            </c:ext>
          </c:extLst>
        </c:ser>
        <c:ser>
          <c:idx val="4"/>
          <c:order val="2"/>
          <c:tx>
            <c:v>Walk</c:v>
          </c:tx>
          <c:spPr>
            <a:solidFill>
              <a:srgbClr val="FFC000"/>
            </a:solidFill>
            <a:ln>
              <a:solidFill>
                <a:schemeClr val="tx1"/>
              </a:solidFill>
            </a:ln>
          </c:spPr>
          <c:invertIfNegative val="0"/>
          <c:cat>
            <c:numRef>
              <c:f>'Table 26 KC Car &amp; Non-carTrips '!$B$45:$B$64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'Table 26 KC Car &amp; Non-carTrips '!$G$45:$G$64</c:f>
              <c:numCache>
                <c:formatCode>0</c:formatCode>
                <c:ptCount val="20"/>
                <c:pt idx="0">
                  <c:v>1196</c:v>
                </c:pt>
                <c:pt idx="3">
                  <c:v>2000.2254886381693</c:v>
                </c:pt>
                <c:pt idx="6">
                  <c:v>2035.5670498084291</c:v>
                </c:pt>
                <c:pt idx="7">
                  <c:v>1973</c:v>
                </c:pt>
                <c:pt idx="8">
                  <c:v>1600</c:v>
                </c:pt>
                <c:pt idx="9">
                  <c:v>1866</c:v>
                </c:pt>
                <c:pt idx="10">
                  <c:v>1933</c:v>
                </c:pt>
                <c:pt idx="11">
                  <c:v>1885</c:v>
                </c:pt>
                <c:pt idx="12">
                  <c:v>1928</c:v>
                </c:pt>
                <c:pt idx="13">
                  <c:v>2228</c:v>
                </c:pt>
                <c:pt idx="14">
                  <c:v>2248</c:v>
                </c:pt>
                <c:pt idx="15">
                  <c:v>2039</c:v>
                </c:pt>
                <c:pt idx="16">
                  <c:v>2637</c:v>
                </c:pt>
                <c:pt idx="17">
                  <c:v>2655</c:v>
                </c:pt>
                <c:pt idx="18">
                  <c:v>1574</c:v>
                </c:pt>
                <c:pt idx="19">
                  <c:v>2019</c:v>
                </c:pt>
              </c:numCache>
            </c:numRef>
          </c:val>
          <c:extLst>
            <c:ext xmlns:c16="http://schemas.microsoft.com/office/drawing/2014/chart" uri="{C3380CC4-5D6E-409C-BE32-E72D297353CC}">
              <c16:uniqueId val="{00000002-B267-4180-9E0B-AAA7F63798A2}"/>
            </c:ext>
          </c:extLst>
        </c:ser>
        <c:ser>
          <c:idx val="2"/>
          <c:order val="3"/>
          <c:tx>
            <c:strRef>
              <c:f>'Table 26 KC Car &amp; Non-carTrips '!$E$2</c:f>
              <c:strCache>
                <c:ptCount val="1"/>
                <c:pt idx="0">
                  <c:v>Rail/     Metrolink</c:v>
                </c:pt>
              </c:strCache>
            </c:strRef>
          </c:tx>
          <c:spPr>
            <a:solidFill>
              <a:schemeClr val="bg1">
                <a:lumMod val="75000"/>
              </a:schemeClr>
            </a:solidFill>
            <a:ln>
              <a:solidFill>
                <a:schemeClr val="tx1"/>
              </a:solidFill>
            </a:ln>
          </c:spPr>
          <c:invertIfNegative val="0"/>
          <c:cat>
            <c:numRef>
              <c:f>'Table 26 KC Car &amp; Non-carTrips '!$B$45:$B$64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'Table 26 KC Car &amp; Non-carTrips '!$E$45:$E$64</c:f>
              <c:numCache>
                <c:formatCode>0</c:formatCode>
                <c:ptCount val="20"/>
                <c:pt idx="0">
                  <c:v>936.07128842380644</c:v>
                </c:pt>
                <c:pt idx="3">
                  <c:v>926</c:v>
                </c:pt>
                <c:pt idx="6">
                  <c:v>788.75796178343944</c:v>
                </c:pt>
                <c:pt idx="7">
                  <c:v>743</c:v>
                </c:pt>
                <c:pt idx="8">
                  <c:v>740</c:v>
                </c:pt>
                <c:pt idx="9">
                  <c:v>711</c:v>
                </c:pt>
                <c:pt idx="10">
                  <c:v>797</c:v>
                </c:pt>
                <c:pt idx="11">
                  <c:v>844</c:v>
                </c:pt>
                <c:pt idx="12">
                  <c:v>641</c:v>
                </c:pt>
                <c:pt idx="13">
                  <c:v>699</c:v>
                </c:pt>
                <c:pt idx="14">
                  <c:v>831</c:v>
                </c:pt>
                <c:pt idx="15">
                  <c:v>819</c:v>
                </c:pt>
                <c:pt idx="16">
                  <c:v>971</c:v>
                </c:pt>
                <c:pt idx="17">
                  <c:v>1020</c:v>
                </c:pt>
                <c:pt idx="18">
                  <c:v>336</c:v>
                </c:pt>
                <c:pt idx="19">
                  <c:v>646</c:v>
                </c:pt>
              </c:numCache>
            </c:numRef>
          </c:val>
          <c:extLst>
            <c:ext xmlns:c16="http://schemas.microsoft.com/office/drawing/2014/chart" uri="{C3380CC4-5D6E-409C-BE32-E72D297353CC}">
              <c16:uniqueId val="{00000003-B267-4180-9E0B-AAA7F63798A2}"/>
            </c:ext>
          </c:extLst>
        </c:ser>
        <c:ser>
          <c:idx val="3"/>
          <c:order val="4"/>
          <c:tx>
            <c:v>Cycle</c:v>
          </c:tx>
          <c:spPr>
            <a:solidFill>
              <a:schemeClr val="tx1"/>
            </a:solidFill>
            <a:ln>
              <a:solidFill>
                <a:schemeClr val="tx1"/>
              </a:solidFill>
            </a:ln>
          </c:spPr>
          <c:invertIfNegative val="0"/>
          <c:cat>
            <c:numRef>
              <c:f>'Table 26 KC Car &amp; Non-carTrips '!$B$45:$B$64</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'Table 26 KC Car &amp; Non-carTrips '!$F$45:$F$64</c:f>
              <c:numCache>
                <c:formatCode>0</c:formatCode>
                <c:ptCount val="20"/>
                <c:pt idx="0">
                  <c:v>39</c:v>
                </c:pt>
                <c:pt idx="3">
                  <c:v>44</c:v>
                </c:pt>
                <c:pt idx="6">
                  <c:v>63</c:v>
                </c:pt>
                <c:pt idx="7">
                  <c:v>71</c:v>
                </c:pt>
                <c:pt idx="8">
                  <c:v>58</c:v>
                </c:pt>
                <c:pt idx="9">
                  <c:v>78</c:v>
                </c:pt>
                <c:pt idx="10">
                  <c:v>63</c:v>
                </c:pt>
                <c:pt idx="11">
                  <c:v>86</c:v>
                </c:pt>
                <c:pt idx="12">
                  <c:v>98</c:v>
                </c:pt>
                <c:pt idx="13">
                  <c:v>85</c:v>
                </c:pt>
                <c:pt idx="14">
                  <c:v>75</c:v>
                </c:pt>
                <c:pt idx="15">
                  <c:v>60</c:v>
                </c:pt>
                <c:pt idx="16">
                  <c:v>56</c:v>
                </c:pt>
                <c:pt idx="17">
                  <c:v>74</c:v>
                </c:pt>
                <c:pt idx="18">
                  <c:v>94</c:v>
                </c:pt>
                <c:pt idx="19">
                  <c:v>104</c:v>
                </c:pt>
              </c:numCache>
            </c:numRef>
          </c:val>
          <c:extLst>
            <c:ext xmlns:c16="http://schemas.microsoft.com/office/drawing/2014/chart" uri="{C3380CC4-5D6E-409C-BE32-E72D297353CC}">
              <c16:uniqueId val="{00000004-B267-4180-9E0B-AAA7F63798A2}"/>
            </c:ext>
          </c:extLst>
        </c:ser>
        <c:dLbls>
          <c:showLegendKey val="0"/>
          <c:showVal val="0"/>
          <c:showCatName val="0"/>
          <c:showSerName val="0"/>
          <c:showPercent val="0"/>
          <c:showBubbleSize val="0"/>
        </c:dLbls>
        <c:gapWidth val="150"/>
        <c:axId val="610526360"/>
        <c:axId val="610525576"/>
      </c:barChart>
      <c:catAx>
        <c:axId val="610526360"/>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10525576"/>
        <c:crosses val="autoZero"/>
        <c:auto val="1"/>
        <c:lblAlgn val="ctr"/>
        <c:lblOffset val="100"/>
        <c:noMultiLvlLbl val="0"/>
      </c:catAx>
      <c:valAx>
        <c:axId val="610525576"/>
        <c:scaling>
          <c:orientation val="minMax"/>
          <c:max val="5000"/>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Number</a:t>
                </a:r>
              </a:p>
            </c:rich>
          </c:tx>
          <c:layout>
            <c:manualLayout>
              <c:xMode val="edge"/>
              <c:yMode val="edge"/>
              <c:x val="1.5848569776235596E-2"/>
              <c:y val="0.43939643086782831"/>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10526360"/>
        <c:crosses val="autoZero"/>
        <c:crossBetween val="between"/>
      </c:valAx>
    </c:plotArea>
    <c:legend>
      <c:legendPos val="r"/>
      <c:layout>
        <c:manualLayout>
          <c:xMode val="edge"/>
          <c:yMode val="edge"/>
          <c:x val="0.87743303108110127"/>
          <c:y val="0.41365546174198103"/>
          <c:w val="0.10844426491010987"/>
          <c:h val="0.38163712437590608"/>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66137</xdr:colOff>
      <xdr:row>79</xdr:row>
      <xdr:rowOff>101599</xdr:rowOff>
    </xdr:to>
    <xdr:pic>
      <xdr:nvPicPr>
        <xdr:cNvPr id="3" name="Picture 2">
          <a:extLst>
            <a:ext uri="{FF2B5EF4-FFF2-40B4-BE49-F238E27FC236}">
              <a16:creationId xmlns:a16="http://schemas.microsoft.com/office/drawing/2014/main" id="{5467743A-B0EF-82D4-8B44-863D549ABF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176270" cy="128100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6350</xdr:colOff>
      <xdr:row>28</xdr:row>
      <xdr:rowOff>15875</xdr:rowOff>
    </xdr:from>
    <xdr:to>
      <xdr:col>18</xdr:col>
      <xdr:colOff>12700</xdr:colOff>
      <xdr:row>53</xdr:row>
      <xdr:rowOff>165100</xdr:rowOff>
    </xdr:to>
    <xdr:graphicFrame macro="">
      <xdr:nvGraphicFramePr>
        <xdr:cNvPr id="2" name="Chart 1">
          <a:extLst>
            <a:ext uri="{FF2B5EF4-FFF2-40B4-BE49-F238E27FC236}">
              <a16:creationId xmlns:a16="http://schemas.microsoft.com/office/drawing/2014/main" id="{AAF2CBB3-6CF2-4826-888D-39F0CDCC86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12823</xdr:colOff>
      <xdr:row>2</xdr:row>
      <xdr:rowOff>1456</xdr:rowOff>
    </xdr:from>
    <xdr:to>
      <xdr:col>20</xdr:col>
      <xdr:colOff>203200</xdr:colOff>
      <xdr:row>23</xdr:row>
      <xdr:rowOff>0</xdr:rowOff>
    </xdr:to>
    <xdr:graphicFrame macro="">
      <xdr:nvGraphicFramePr>
        <xdr:cNvPr id="2" name="Chart 1">
          <a:extLst>
            <a:ext uri="{FF2B5EF4-FFF2-40B4-BE49-F238E27FC236}">
              <a16:creationId xmlns:a16="http://schemas.microsoft.com/office/drawing/2014/main" id="{2F0D6F77-DD6F-4D02-A48F-6DA370B7D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16932</xdr:colOff>
      <xdr:row>23</xdr:row>
      <xdr:rowOff>25400</xdr:rowOff>
    </xdr:from>
    <xdr:to>
      <xdr:col>20</xdr:col>
      <xdr:colOff>211666</xdr:colOff>
      <xdr:row>43</xdr:row>
      <xdr:rowOff>177801</xdr:rowOff>
    </xdr:to>
    <xdr:graphicFrame macro="">
      <xdr:nvGraphicFramePr>
        <xdr:cNvPr id="3" name="Chart 3">
          <a:extLst>
            <a:ext uri="{FF2B5EF4-FFF2-40B4-BE49-F238E27FC236}">
              <a16:creationId xmlns:a16="http://schemas.microsoft.com/office/drawing/2014/main" id="{1032F5FC-B9DD-48EB-B8A3-FBF8613B0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19833</xdr:colOff>
      <xdr:row>43</xdr:row>
      <xdr:rowOff>160867</xdr:rowOff>
    </xdr:from>
    <xdr:to>
      <xdr:col>20</xdr:col>
      <xdr:colOff>177801</xdr:colOff>
      <xdr:row>65</xdr:row>
      <xdr:rowOff>21167</xdr:rowOff>
    </xdr:to>
    <xdr:graphicFrame macro="">
      <xdr:nvGraphicFramePr>
        <xdr:cNvPr id="4" name="Chart 4">
          <a:extLst>
            <a:ext uri="{FF2B5EF4-FFF2-40B4-BE49-F238E27FC236}">
              <a16:creationId xmlns:a16="http://schemas.microsoft.com/office/drawing/2014/main" id="{D110EA50-0AC4-4781-8BA9-12381D246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surv\jcm\raildata\2001%20ml%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rv/1910-1%20to%205%202008-09%20Mcr%20LPSA%20Survey%20Cycle/data/september%202008/metrolink_data_sep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S/HFAS/Projects/0121-00%20Monitoring%20Report/rep2012/Metrolink%202012/2012%20metrolink%20data%20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datasheet"/>
      <sheetName val="cut_outs"/>
      <sheetName val="Initial_Data"/>
      <sheetName val="Eccles ML"/>
      <sheetName val="Bury ML"/>
      <sheetName val="Altrincham ML"/>
      <sheetName val="Lookup tables"/>
      <sheetName val="Totals"/>
    </sheetNames>
    <sheetDataSet>
      <sheetData sheetId="0"/>
      <sheetData sheetId="1"/>
      <sheetData sheetId="2"/>
      <sheetData sheetId="3"/>
      <sheetData sheetId="4"/>
      <sheetData sheetId="5"/>
      <sheetData sheetId="6"/>
      <sheetData sheetId="7"/>
      <sheetData sheetId="8"/>
      <sheetData sheetId="9">
        <row r="3">
          <cell r="C3">
            <v>0</v>
          </cell>
          <cell r="D3" t="str">
            <v>City Centre</v>
          </cell>
        </row>
        <row r="4">
          <cell r="C4">
            <v>1</v>
          </cell>
          <cell r="D4" t="str">
            <v>Rochdale &amp; Oldham</v>
          </cell>
        </row>
        <row r="5">
          <cell r="C5">
            <v>2</v>
          </cell>
          <cell r="D5" t="str">
            <v>Ashton</v>
          </cell>
        </row>
        <row r="6">
          <cell r="C6">
            <v>3</v>
          </cell>
          <cell r="D6" t="str">
            <v>Marple &amp; Glossop</v>
          </cell>
        </row>
        <row r="7">
          <cell r="C7">
            <v>4</v>
          </cell>
          <cell r="D7" t="str">
            <v>Stockport &amp; Styal</v>
          </cell>
        </row>
        <row r="8">
          <cell r="C8">
            <v>5</v>
          </cell>
          <cell r="D8" t="str">
            <v>Styal</v>
          </cell>
        </row>
        <row r="9">
          <cell r="C9">
            <v>6</v>
          </cell>
          <cell r="D9" t="str">
            <v>Altrincham ML</v>
          </cell>
        </row>
        <row r="10">
          <cell r="C10">
            <v>7</v>
          </cell>
          <cell r="D10" t="str">
            <v>Irlam</v>
          </cell>
        </row>
        <row r="11">
          <cell r="C11">
            <v>8</v>
          </cell>
          <cell r="D11" t="str">
            <v>Eccles</v>
          </cell>
        </row>
        <row r="12">
          <cell r="C12">
            <v>9</v>
          </cell>
          <cell r="D12" t="str">
            <v>Wigan &amp; Bolton</v>
          </cell>
        </row>
        <row r="13">
          <cell r="C13">
            <v>10</v>
          </cell>
          <cell r="D13" t="str">
            <v>Bury ML</v>
          </cell>
        </row>
        <row r="14">
          <cell r="C14">
            <v>11</v>
          </cell>
          <cell r="D14" t="str">
            <v>Stalybridge</v>
          </cell>
        </row>
        <row r="15">
          <cell r="C15">
            <v>12</v>
          </cell>
          <cell r="D15" t="str">
            <v>Eccles ML</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Chorlton&amp;EDidsbury ML"/>
      <sheetName val="Oldham&amp;Rochdale ML"/>
      <sheetName val="Eccles ML"/>
      <sheetName val="Bury ML"/>
      <sheetName val="Altrincham ML"/>
      <sheetName val="Lookup tables"/>
      <sheetName val="Totals"/>
      <sheetName val="Total Comp"/>
    </sheetNames>
    <sheetDataSet>
      <sheetData sheetId="0"/>
      <sheetData sheetId="1"/>
      <sheetData sheetId="2"/>
      <sheetData sheetId="3"/>
      <sheetData sheetId="4"/>
      <sheetData sheetId="5"/>
      <sheetData sheetId="6">
        <row r="3">
          <cell r="A3">
            <v>11</v>
          </cell>
          <cell r="B3" t="str">
            <v>PICCADILLY</v>
          </cell>
          <cell r="C3">
            <v>0</v>
          </cell>
          <cell r="D3" t="str">
            <v>City Centre</v>
          </cell>
          <cell r="M3">
            <v>1</v>
          </cell>
          <cell r="N3" t="str">
            <v>Monday</v>
          </cell>
          <cell r="P3">
            <v>1</v>
          </cell>
          <cell r="Q3" t="str">
            <v>Inbound to Manchester</v>
          </cell>
        </row>
        <row r="4">
          <cell r="A4">
            <v>12</v>
          </cell>
          <cell r="B4" t="str">
            <v>VICTORIA</v>
          </cell>
          <cell r="C4">
            <v>1</v>
          </cell>
          <cell r="D4" t="str">
            <v>Rochdale &amp; Oldham</v>
          </cell>
          <cell r="M4">
            <v>2</v>
          </cell>
          <cell r="N4" t="str">
            <v>Tuesday</v>
          </cell>
          <cell r="P4">
            <v>2</v>
          </cell>
          <cell r="Q4" t="str">
            <v>Outbound from Manchester</v>
          </cell>
        </row>
        <row r="5">
          <cell r="A5">
            <v>13</v>
          </cell>
          <cell r="B5" t="str">
            <v>DEANSGATE</v>
          </cell>
          <cell r="C5">
            <v>2</v>
          </cell>
          <cell r="D5" t="str">
            <v>Ashton</v>
          </cell>
          <cell r="M5">
            <v>3</v>
          </cell>
          <cell r="N5" t="str">
            <v>Wednesday</v>
          </cell>
          <cell r="P5">
            <v>3</v>
          </cell>
          <cell r="Q5" t="str">
            <v>To Stalybridge</v>
          </cell>
        </row>
        <row r="6">
          <cell r="A6">
            <v>14</v>
          </cell>
          <cell r="B6" t="str">
            <v>OXFORD ROAD</v>
          </cell>
          <cell r="C6">
            <v>3</v>
          </cell>
          <cell r="D6" t="str">
            <v>Marple &amp; Glossop</v>
          </cell>
          <cell r="M6">
            <v>4</v>
          </cell>
          <cell r="N6" t="str">
            <v>Thursday</v>
          </cell>
          <cell r="P6">
            <v>4</v>
          </cell>
          <cell r="Q6" t="str">
            <v>To Stockport</v>
          </cell>
        </row>
        <row r="7">
          <cell r="A7">
            <v>15</v>
          </cell>
          <cell r="B7" t="str">
            <v>SALFORD</v>
          </cell>
          <cell r="C7">
            <v>4</v>
          </cell>
          <cell r="D7" t="str">
            <v>Stockport &amp; Styal</v>
          </cell>
          <cell r="M7">
            <v>5</v>
          </cell>
          <cell r="N7" t="str">
            <v>Friday</v>
          </cell>
          <cell r="P7">
            <v>5</v>
          </cell>
          <cell r="Q7" t="str">
            <v>Cross-Boundary Inbound</v>
          </cell>
        </row>
        <row r="8">
          <cell r="A8">
            <v>16</v>
          </cell>
          <cell r="B8" t="str">
            <v>AIRPORT RAIL</v>
          </cell>
          <cell r="C8">
            <v>5</v>
          </cell>
          <cell r="D8" t="str">
            <v>Styal</v>
          </cell>
          <cell r="M8">
            <v>6</v>
          </cell>
          <cell r="N8" t="str">
            <v>Saturday</v>
          </cell>
          <cell r="P8">
            <v>6</v>
          </cell>
          <cell r="Q8" t="str">
            <v>Cross-Boundary Outbound</v>
          </cell>
        </row>
        <row r="9">
          <cell r="A9">
            <v>17</v>
          </cell>
          <cell r="B9" t="str">
            <v>SHUDEHILL ML</v>
          </cell>
          <cell r="C9">
            <v>6</v>
          </cell>
          <cell r="D9" t="str">
            <v>Altrincham ML</v>
          </cell>
          <cell r="M9">
            <v>7</v>
          </cell>
          <cell r="N9" t="str">
            <v>Sunday</v>
          </cell>
        </row>
        <row r="10">
          <cell r="A10">
            <v>18</v>
          </cell>
          <cell r="B10" t="str">
            <v>MARKET ST ML</v>
          </cell>
          <cell r="C10">
            <v>7</v>
          </cell>
          <cell r="D10" t="str">
            <v>Irlam</v>
          </cell>
        </row>
        <row r="11">
          <cell r="A11">
            <v>19</v>
          </cell>
          <cell r="B11" t="str">
            <v>PICCADILLY GDNS ML</v>
          </cell>
          <cell r="C11">
            <v>8</v>
          </cell>
          <cell r="D11" t="str">
            <v>Eccles</v>
          </cell>
        </row>
        <row r="12">
          <cell r="A12">
            <v>20</v>
          </cell>
          <cell r="B12" t="str">
            <v>PICCDILLY UNDERCROFT ML</v>
          </cell>
          <cell r="C12">
            <v>9</v>
          </cell>
          <cell r="D12" t="str">
            <v>Wigan &amp; Bolton</v>
          </cell>
        </row>
        <row r="13">
          <cell r="A13">
            <v>21</v>
          </cell>
          <cell r="B13" t="str">
            <v>ST PETER'S SQ ML</v>
          </cell>
          <cell r="C13">
            <v>10</v>
          </cell>
          <cell r="D13" t="str">
            <v>Bury ML</v>
          </cell>
          <cell r="P13">
            <v>1</v>
          </cell>
          <cell r="Q13" t="str">
            <v>Fine</v>
          </cell>
        </row>
        <row r="14">
          <cell r="A14">
            <v>22</v>
          </cell>
          <cell r="B14" t="str">
            <v>DEANSGATE-CASTLEFIELD ST ML</v>
          </cell>
          <cell r="C14">
            <v>11</v>
          </cell>
          <cell r="D14" t="str">
            <v>Stalybridge</v>
          </cell>
          <cell r="P14">
            <v>2</v>
          </cell>
          <cell r="Q14" t="str">
            <v>Raining</v>
          </cell>
        </row>
        <row r="15">
          <cell r="A15">
            <v>23</v>
          </cell>
          <cell r="B15" t="str">
            <v>VICTORIA ML</v>
          </cell>
          <cell r="C15">
            <v>12</v>
          </cell>
          <cell r="D15" t="str">
            <v>Eccles ML</v>
          </cell>
          <cell r="P15">
            <v>3</v>
          </cell>
          <cell r="Q15" t="str">
            <v>Snowing</v>
          </cell>
        </row>
        <row r="16">
          <cell r="A16">
            <v>24</v>
          </cell>
          <cell r="B16" t="str">
            <v>MOSELEY ST ML</v>
          </cell>
          <cell r="C16">
            <v>13</v>
          </cell>
          <cell r="D16" t="str">
            <v>Oldham&amp;Rochdale ML</v>
          </cell>
          <cell r="P16">
            <v>4</v>
          </cell>
          <cell r="Q16" t="str">
            <v>Foggy</v>
          </cell>
        </row>
        <row r="17">
          <cell r="A17">
            <v>600</v>
          </cell>
          <cell r="B17" t="str">
            <v>BLACKBURN</v>
          </cell>
          <cell r="C17">
            <v>14</v>
          </cell>
          <cell r="D17" t="str">
            <v>Chorlton&amp;EDidsbury ML</v>
          </cell>
          <cell r="P17">
            <v>5</v>
          </cell>
          <cell r="Q17" t="str">
            <v>Windy</v>
          </cell>
        </row>
        <row r="18">
          <cell r="A18">
            <v>601</v>
          </cell>
          <cell r="B18" t="str">
            <v>MACCLESFIELD</v>
          </cell>
          <cell r="C18">
            <v>15</v>
          </cell>
          <cell r="D18" t="str">
            <v>Droylsden&amp;Ashton ML</v>
          </cell>
          <cell r="P18">
            <v>6</v>
          </cell>
          <cell r="Q18" t="str">
            <v>Very Cold</v>
          </cell>
        </row>
        <row r="19">
          <cell r="A19">
            <v>700</v>
          </cell>
          <cell r="B19" t="str">
            <v>WIGAN NORTH WESTERN</v>
          </cell>
          <cell r="C19">
            <v>16</v>
          </cell>
          <cell r="D19" t="str">
            <v>Airport ML</v>
          </cell>
          <cell r="P19">
            <v>7</v>
          </cell>
          <cell r="Q19" t="str">
            <v>Unknown</v>
          </cell>
        </row>
        <row r="20">
          <cell r="A20">
            <v>701</v>
          </cell>
          <cell r="B20" t="str">
            <v>LITTLEBOROUGH</v>
          </cell>
        </row>
        <row r="21">
          <cell r="A21">
            <v>702</v>
          </cell>
          <cell r="B21" t="str">
            <v>ROCHDALE</v>
          </cell>
        </row>
        <row r="22">
          <cell r="A22">
            <v>703</v>
          </cell>
          <cell r="B22" t="str">
            <v>CASTLETON</v>
          </cell>
        </row>
        <row r="23">
          <cell r="A23">
            <v>704</v>
          </cell>
          <cell r="B23" t="str">
            <v>MOSTON</v>
          </cell>
        </row>
        <row r="24">
          <cell r="A24">
            <v>705</v>
          </cell>
          <cell r="B24" t="str">
            <v>MILES PLATTING</v>
          </cell>
        </row>
        <row r="25">
          <cell r="A25">
            <v>706</v>
          </cell>
          <cell r="B25" t="str">
            <v>MILNROW</v>
          </cell>
        </row>
        <row r="26">
          <cell r="A26">
            <v>707</v>
          </cell>
          <cell r="B26" t="str">
            <v>NEW HEY</v>
          </cell>
        </row>
        <row r="27">
          <cell r="A27">
            <v>708</v>
          </cell>
          <cell r="B27" t="str">
            <v>SHAW</v>
          </cell>
        </row>
        <row r="28">
          <cell r="A28">
            <v>710</v>
          </cell>
          <cell r="B28" t="str">
            <v>OLDHAM MUMPS</v>
          </cell>
        </row>
        <row r="29">
          <cell r="A29">
            <v>711</v>
          </cell>
          <cell r="B29" t="str">
            <v>OLDHAM WERNETH</v>
          </cell>
        </row>
        <row r="30">
          <cell r="A30">
            <v>712</v>
          </cell>
          <cell r="B30" t="str">
            <v>HOLLINWOOD</v>
          </cell>
        </row>
        <row r="31">
          <cell r="A31">
            <v>713</v>
          </cell>
          <cell r="B31" t="str">
            <v>FAILSWORTH</v>
          </cell>
        </row>
        <row r="32">
          <cell r="A32">
            <v>714</v>
          </cell>
          <cell r="B32" t="str">
            <v>DEAN LANE</v>
          </cell>
        </row>
        <row r="33">
          <cell r="A33">
            <v>715</v>
          </cell>
          <cell r="B33" t="str">
            <v>GREENFIELD</v>
          </cell>
        </row>
        <row r="34">
          <cell r="A34">
            <v>716</v>
          </cell>
          <cell r="B34" t="str">
            <v>MOSSLEY</v>
          </cell>
        </row>
        <row r="35">
          <cell r="A35">
            <v>717</v>
          </cell>
          <cell r="B35" t="str">
            <v>STALYBRIDGE</v>
          </cell>
        </row>
        <row r="36">
          <cell r="A36">
            <v>718</v>
          </cell>
          <cell r="B36" t="str">
            <v>ASHTON</v>
          </cell>
        </row>
        <row r="37">
          <cell r="A37">
            <v>719</v>
          </cell>
          <cell r="B37" t="str">
            <v>PARK</v>
          </cell>
        </row>
        <row r="38">
          <cell r="A38">
            <v>720</v>
          </cell>
          <cell r="B38" t="str">
            <v>BRINNINGTON</v>
          </cell>
        </row>
        <row r="39">
          <cell r="A39">
            <v>721</v>
          </cell>
          <cell r="B39" t="str">
            <v>ARDWICK</v>
          </cell>
        </row>
        <row r="40">
          <cell r="A40">
            <v>722</v>
          </cell>
          <cell r="B40" t="str">
            <v>HATTERSLEY</v>
          </cell>
        </row>
        <row r="41">
          <cell r="A41">
            <v>723</v>
          </cell>
          <cell r="B41" t="str">
            <v>BROADBOTTOM</v>
          </cell>
        </row>
        <row r="42">
          <cell r="A42">
            <v>725</v>
          </cell>
          <cell r="B42" t="str">
            <v>NEWTON</v>
          </cell>
        </row>
        <row r="43">
          <cell r="A43">
            <v>726</v>
          </cell>
          <cell r="B43" t="str">
            <v>GUIDE BRIDGE</v>
          </cell>
        </row>
        <row r="44">
          <cell r="A44">
            <v>727</v>
          </cell>
          <cell r="B44" t="str">
            <v>FAIRFIELD</v>
          </cell>
        </row>
        <row r="45">
          <cell r="A45">
            <v>728</v>
          </cell>
          <cell r="B45" t="str">
            <v>GORTON</v>
          </cell>
        </row>
        <row r="46">
          <cell r="A46">
            <v>729</v>
          </cell>
          <cell r="B46" t="str">
            <v>MARPLE</v>
          </cell>
        </row>
        <row r="47">
          <cell r="A47">
            <v>730</v>
          </cell>
          <cell r="B47" t="str">
            <v>ROSE HILL</v>
          </cell>
        </row>
        <row r="48">
          <cell r="A48">
            <v>731</v>
          </cell>
          <cell r="B48" t="str">
            <v>ROMILEY</v>
          </cell>
        </row>
        <row r="49">
          <cell r="A49">
            <v>732</v>
          </cell>
          <cell r="B49" t="str">
            <v>BREDBURY</v>
          </cell>
        </row>
        <row r="50">
          <cell r="A50">
            <v>733</v>
          </cell>
          <cell r="B50" t="str">
            <v>REDDISH NORTH</v>
          </cell>
        </row>
        <row r="51">
          <cell r="A51">
            <v>734</v>
          </cell>
          <cell r="B51" t="str">
            <v>BELLE VUE</v>
          </cell>
        </row>
        <row r="52">
          <cell r="A52">
            <v>735</v>
          </cell>
          <cell r="B52" t="str">
            <v>ASHBURYS</v>
          </cell>
        </row>
        <row r="53">
          <cell r="A53">
            <v>736</v>
          </cell>
          <cell r="B53" t="str">
            <v>WOODLEY</v>
          </cell>
        </row>
        <row r="54">
          <cell r="A54">
            <v>737</v>
          </cell>
          <cell r="B54" t="str">
            <v>HYDE CENTRAL</v>
          </cell>
        </row>
        <row r="55">
          <cell r="A55">
            <v>738</v>
          </cell>
          <cell r="B55" t="str">
            <v>HYDE NORTH</v>
          </cell>
        </row>
        <row r="56">
          <cell r="A56">
            <v>739</v>
          </cell>
          <cell r="B56" t="str">
            <v>MIDDLEWOOD</v>
          </cell>
        </row>
        <row r="57">
          <cell r="A57">
            <v>740</v>
          </cell>
          <cell r="B57" t="str">
            <v>HAZEL GROVE</v>
          </cell>
        </row>
        <row r="58">
          <cell r="A58">
            <v>741</v>
          </cell>
          <cell r="B58" t="str">
            <v>DAVENPORT</v>
          </cell>
        </row>
        <row r="59">
          <cell r="A59">
            <v>742</v>
          </cell>
          <cell r="B59" t="str">
            <v>BRAMHALL</v>
          </cell>
        </row>
        <row r="60">
          <cell r="A60">
            <v>743</v>
          </cell>
          <cell r="B60" t="str">
            <v>CHEADLE HULME</v>
          </cell>
        </row>
        <row r="61">
          <cell r="A61">
            <v>744</v>
          </cell>
          <cell r="B61" t="str">
            <v>STOCKPORT</v>
          </cell>
        </row>
        <row r="62">
          <cell r="A62">
            <v>745</v>
          </cell>
          <cell r="B62" t="str">
            <v>HEATON CHAPEL</v>
          </cell>
        </row>
        <row r="63">
          <cell r="A63">
            <v>746</v>
          </cell>
          <cell r="B63" t="str">
            <v>LEVENSHULME</v>
          </cell>
        </row>
        <row r="64">
          <cell r="A64">
            <v>747</v>
          </cell>
          <cell r="B64" t="str">
            <v>HEALD GREEN</v>
          </cell>
        </row>
        <row r="65">
          <cell r="A65">
            <v>748</v>
          </cell>
          <cell r="B65" t="str">
            <v>GATLEY</v>
          </cell>
        </row>
        <row r="66">
          <cell r="A66">
            <v>749</v>
          </cell>
          <cell r="B66" t="str">
            <v>EAST DIDSBURY</v>
          </cell>
        </row>
        <row r="67">
          <cell r="A67">
            <v>750</v>
          </cell>
          <cell r="B67" t="str">
            <v>BURNAGE</v>
          </cell>
        </row>
        <row r="68">
          <cell r="A68">
            <v>751</v>
          </cell>
          <cell r="B68" t="str">
            <v>MAULDETH ROAD</v>
          </cell>
        </row>
        <row r="69">
          <cell r="A69">
            <v>752</v>
          </cell>
          <cell r="B69" t="str">
            <v>HALE</v>
          </cell>
        </row>
        <row r="70">
          <cell r="A70">
            <v>753</v>
          </cell>
          <cell r="B70" t="str">
            <v>ALTRINCHAM</v>
          </cell>
        </row>
        <row r="71">
          <cell r="A71">
            <v>754</v>
          </cell>
          <cell r="B71" t="str">
            <v>NAVIGATION ROAD</v>
          </cell>
        </row>
        <row r="72">
          <cell r="A72">
            <v>755</v>
          </cell>
          <cell r="B72" t="str">
            <v>TIMPERLEY</v>
          </cell>
        </row>
        <row r="73">
          <cell r="A73">
            <v>756</v>
          </cell>
          <cell r="B73" t="str">
            <v>BROOKLANDS</v>
          </cell>
        </row>
        <row r="74">
          <cell r="A74">
            <v>757</v>
          </cell>
          <cell r="B74" t="str">
            <v>ECCLES</v>
          </cell>
        </row>
        <row r="75">
          <cell r="A75">
            <v>758</v>
          </cell>
          <cell r="B75" t="str">
            <v>SALE</v>
          </cell>
        </row>
        <row r="76">
          <cell r="A76">
            <v>759</v>
          </cell>
          <cell r="B76" t="str">
            <v>DANE ROAD</v>
          </cell>
        </row>
        <row r="77">
          <cell r="A77">
            <v>760</v>
          </cell>
          <cell r="B77" t="str">
            <v>STRETFORD</v>
          </cell>
        </row>
        <row r="78">
          <cell r="A78">
            <v>761</v>
          </cell>
          <cell r="B78" t="str">
            <v>OLD TRAFFORD</v>
          </cell>
        </row>
        <row r="79">
          <cell r="A79">
            <v>762</v>
          </cell>
          <cell r="B79" t="str">
            <v>TRAFFORD BAR</v>
          </cell>
        </row>
        <row r="80">
          <cell r="A80">
            <v>763</v>
          </cell>
          <cell r="B80" t="str">
            <v>IRLAM</v>
          </cell>
        </row>
        <row r="81">
          <cell r="A81">
            <v>764</v>
          </cell>
          <cell r="B81" t="str">
            <v>FLIXTON</v>
          </cell>
        </row>
        <row r="82">
          <cell r="A82">
            <v>765</v>
          </cell>
          <cell r="B82" t="str">
            <v>CHASSEN ROAD</v>
          </cell>
        </row>
        <row r="83">
          <cell r="A83">
            <v>766</v>
          </cell>
          <cell r="B83" t="str">
            <v>URMSTON</v>
          </cell>
        </row>
        <row r="84">
          <cell r="A84">
            <v>767</v>
          </cell>
          <cell r="B84" t="str">
            <v>HUMPHREY PARK</v>
          </cell>
        </row>
        <row r="85">
          <cell r="A85">
            <v>768</v>
          </cell>
          <cell r="B85" t="str">
            <v>TRAFFORD PARK</v>
          </cell>
        </row>
        <row r="86">
          <cell r="A86">
            <v>769</v>
          </cell>
          <cell r="B86" t="str">
            <v>PATRICROFT</v>
          </cell>
        </row>
        <row r="87">
          <cell r="A87">
            <v>770</v>
          </cell>
          <cell r="B87" t="str">
            <v>ORRELL</v>
          </cell>
        </row>
        <row r="88">
          <cell r="A88">
            <v>771</v>
          </cell>
          <cell r="B88" t="str">
            <v>PEMBERTON</v>
          </cell>
        </row>
        <row r="89">
          <cell r="A89">
            <v>772</v>
          </cell>
          <cell r="B89" t="str">
            <v>GATHURST</v>
          </cell>
        </row>
        <row r="90">
          <cell r="A90">
            <v>773</v>
          </cell>
          <cell r="B90" t="str">
            <v>WIGAN WALLGATE</v>
          </cell>
        </row>
        <row r="91">
          <cell r="A91">
            <v>774</v>
          </cell>
          <cell r="B91" t="str">
            <v>INCE</v>
          </cell>
        </row>
        <row r="92">
          <cell r="A92">
            <v>775</v>
          </cell>
          <cell r="B92" t="str">
            <v>HINDLEY</v>
          </cell>
        </row>
        <row r="93">
          <cell r="A93">
            <v>776</v>
          </cell>
          <cell r="B93" t="str">
            <v>DAISY HILL</v>
          </cell>
        </row>
        <row r="94">
          <cell r="A94">
            <v>777</v>
          </cell>
          <cell r="B94" t="str">
            <v>ATHERTON</v>
          </cell>
        </row>
        <row r="95">
          <cell r="A95">
            <v>778</v>
          </cell>
          <cell r="B95" t="str">
            <v>WALKDEN</v>
          </cell>
        </row>
        <row r="96">
          <cell r="A96">
            <v>779</v>
          </cell>
          <cell r="B96" t="str">
            <v>MOORSIDE</v>
          </cell>
        </row>
        <row r="97">
          <cell r="A97">
            <v>780</v>
          </cell>
          <cell r="B97" t="str">
            <v>SWINTON</v>
          </cell>
        </row>
        <row r="98">
          <cell r="A98">
            <v>781</v>
          </cell>
          <cell r="B98" t="str">
            <v>BROMLEY CROSS</v>
          </cell>
        </row>
        <row r="99">
          <cell r="A99">
            <v>782</v>
          </cell>
          <cell r="B99" t="str">
            <v>BOLTON</v>
          </cell>
        </row>
        <row r="100">
          <cell r="A100">
            <v>783</v>
          </cell>
          <cell r="B100" t="str">
            <v>MOSES GATE</v>
          </cell>
        </row>
        <row r="101">
          <cell r="A101">
            <v>784</v>
          </cell>
          <cell r="B101" t="str">
            <v>FARNWORTH</v>
          </cell>
        </row>
        <row r="102">
          <cell r="A102">
            <v>785</v>
          </cell>
          <cell r="B102" t="str">
            <v>KEARSLEY</v>
          </cell>
        </row>
        <row r="103">
          <cell r="A103">
            <v>786</v>
          </cell>
          <cell r="B103" t="str">
            <v>CLIFTON</v>
          </cell>
        </row>
        <row r="104">
          <cell r="A104">
            <v>787</v>
          </cell>
          <cell r="B104" t="str">
            <v>WESTHOUGHTON</v>
          </cell>
        </row>
        <row r="105">
          <cell r="A105">
            <v>788</v>
          </cell>
          <cell r="B105" t="str">
            <v>BLACKROD</v>
          </cell>
        </row>
        <row r="106">
          <cell r="A106">
            <v>789</v>
          </cell>
          <cell r="B106" t="str">
            <v>BURY INTERCHANGE</v>
          </cell>
        </row>
        <row r="107">
          <cell r="A107">
            <v>790</v>
          </cell>
          <cell r="B107" t="str">
            <v>RADCLIFFE</v>
          </cell>
        </row>
        <row r="108">
          <cell r="A108">
            <v>791</v>
          </cell>
          <cell r="B108" t="str">
            <v>WHITEFIELD</v>
          </cell>
        </row>
        <row r="109">
          <cell r="A109">
            <v>792</v>
          </cell>
          <cell r="B109" t="str">
            <v>BESSES O'TH'BARN</v>
          </cell>
        </row>
        <row r="110">
          <cell r="A110">
            <v>793</v>
          </cell>
          <cell r="B110" t="str">
            <v>PRESTWICH</v>
          </cell>
        </row>
        <row r="111">
          <cell r="A111">
            <v>794</v>
          </cell>
          <cell r="B111" t="str">
            <v>HEATON PARK</v>
          </cell>
        </row>
        <row r="112">
          <cell r="A112">
            <v>795</v>
          </cell>
          <cell r="B112" t="str">
            <v>BOWKER VALE</v>
          </cell>
        </row>
        <row r="113">
          <cell r="A113">
            <v>796</v>
          </cell>
          <cell r="B113" t="str">
            <v>CRUMPSALL</v>
          </cell>
        </row>
        <row r="114">
          <cell r="A114">
            <v>797</v>
          </cell>
          <cell r="B114" t="str">
            <v>WOODLANDS ROAD</v>
          </cell>
        </row>
        <row r="115">
          <cell r="A115">
            <v>798</v>
          </cell>
          <cell r="B115" t="str">
            <v>HORWICH PARKWAY</v>
          </cell>
        </row>
        <row r="116">
          <cell r="A116">
            <v>801</v>
          </cell>
          <cell r="B116" t="str">
            <v>GLOSSOP</v>
          </cell>
        </row>
        <row r="117">
          <cell r="A117">
            <v>802</v>
          </cell>
          <cell r="B117" t="str">
            <v>HADFIELD</v>
          </cell>
        </row>
        <row r="118">
          <cell r="A118">
            <v>803</v>
          </cell>
          <cell r="B118" t="str">
            <v>DINTING</v>
          </cell>
        </row>
        <row r="119">
          <cell r="A119">
            <v>804</v>
          </cell>
          <cell r="B119" t="str">
            <v>NEW MILLS CENTRAL</v>
          </cell>
        </row>
        <row r="120">
          <cell r="A120">
            <v>805</v>
          </cell>
          <cell r="B120" t="str">
            <v>STRINES</v>
          </cell>
        </row>
        <row r="121">
          <cell r="A121">
            <v>806</v>
          </cell>
          <cell r="B121" t="str">
            <v>BUXTON</v>
          </cell>
        </row>
        <row r="122">
          <cell r="A122">
            <v>807</v>
          </cell>
          <cell r="B122" t="str">
            <v>DOVE HOLES</v>
          </cell>
        </row>
        <row r="123">
          <cell r="A123">
            <v>808</v>
          </cell>
          <cell r="B123" t="str">
            <v>CHAPEL-EN-LE-FRITH</v>
          </cell>
        </row>
        <row r="124">
          <cell r="A124">
            <v>809</v>
          </cell>
          <cell r="B124" t="str">
            <v>WHALEY BRIDGE</v>
          </cell>
        </row>
        <row r="125">
          <cell r="A125">
            <v>810</v>
          </cell>
          <cell r="B125" t="str">
            <v>FURNESS VALE</v>
          </cell>
        </row>
        <row r="126">
          <cell r="A126">
            <v>811</v>
          </cell>
          <cell r="B126" t="str">
            <v>NEW MILLS NORTH</v>
          </cell>
        </row>
        <row r="127">
          <cell r="A127">
            <v>812</v>
          </cell>
          <cell r="B127" t="str">
            <v>DISLEY</v>
          </cell>
        </row>
        <row r="128">
          <cell r="A128">
            <v>819</v>
          </cell>
          <cell r="B128" t="str">
            <v>PRESTBURY</v>
          </cell>
        </row>
        <row r="129">
          <cell r="A129">
            <v>820</v>
          </cell>
          <cell r="B129" t="str">
            <v>ADLINGTON</v>
          </cell>
        </row>
        <row r="130">
          <cell r="A130">
            <v>821</v>
          </cell>
          <cell r="B130" t="str">
            <v>POYNTON</v>
          </cell>
        </row>
        <row r="131">
          <cell r="A131">
            <v>827</v>
          </cell>
          <cell r="B131" t="str">
            <v>ALDERLEY EDGE</v>
          </cell>
        </row>
        <row r="132">
          <cell r="A132">
            <v>828</v>
          </cell>
          <cell r="B132" t="str">
            <v>WILMSLOW</v>
          </cell>
        </row>
        <row r="133">
          <cell r="A133">
            <v>829</v>
          </cell>
          <cell r="B133" t="str">
            <v>HANDFORTH</v>
          </cell>
        </row>
        <row r="134">
          <cell r="A134">
            <v>837</v>
          </cell>
          <cell r="B134" t="str">
            <v>STYAL</v>
          </cell>
        </row>
        <row r="135">
          <cell r="A135">
            <v>838</v>
          </cell>
          <cell r="B135" t="str">
            <v>BIRCHWOOD</v>
          </cell>
        </row>
        <row r="136">
          <cell r="A136">
            <v>839</v>
          </cell>
          <cell r="B136" t="str">
            <v>GLAZEBROOK</v>
          </cell>
        </row>
        <row r="137">
          <cell r="A137">
            <v>864</v>
          </cell>
          <cell r="B137" t="str">
            <v>DERKER</v>
          </cell>
        </row>
        <row r="138">
          <cell r="A138">
            <v>865</v>
          </cell>
          <cell r="B138" t="str">
            <v>SMITHY BRIDGE</v>
          </cell>
        </row>
        <row r="139">
          <cell r="A139">
            <v>866</v>
          </cell>
          <cell r="B139" t="str">
            <v>MILLS HILL</v>
          </cell>
        </row>
        <row r="140">
          <cell r="A140">
            <v>867</v>
          </cell>
          <cell r="B140" t="str">
            <v>FLOWERY FIELD</v>
          </cell>
        </row>
        <row r="141">
          <cell r="A141">
            <v>868</v>
          </cell>
          <cell r="B141" t="str">
            <v>RYDER BROW</v>
          </cell>
        </row>
        <row r="142">
          <cell r="A142">
            <v>869</v>
          </cell>
          <cell r="B142" t="str">
            <v>HALL I'TH'WOOD</v>
          </cell>
        </row>
        <row r="143">
          <cell r="A143">
            <v>870</v>
          </cell>
          <cell r="B143" t="str">
            <v>HAG FOLD</v>
          </cell>
        </row>
        <row r="144">
          <cell r="A144">
            <v>871</v>
          </cell>
          <cell r="B144" t="str">
            <v>SALFORD CRESCENT</v>
          </cell>
        </row>
        <row r="145">
          <cell r="A145">
            <v>872</v>
          </cell>
          <cell r="B145" t="str">
            <v>LOSTOCK JUNCTION</v>
          </cell>
        </row>
        <row r="146">
          <cell r="A146">
            <v>873</v>
          </cell>
          <cell r="B146" t="str">
            <v>DENTON</v>
          </cell>
        </row>
        <row r="147">
          <cell r="A147">
            <v>874</v>
          </cell>
          <cell r="B147" t="str">
            <v>REDDISH SOUTH</v>
          </cell>
        </row>
        <row r="148">
          <cell r="A148">
            <v>875</v>
          </cell>
          <cell r="B148" t="str">
            <v>GODLEY</v>
          </cell>
        </row>
        <row r="149">
          <cell r="A149">
            <v>881</v>
          </cell>
          <cell r="B149" t="str">
            <v>WOODSMOOR</v>
          </cell>
        </row>
        <row r="150">
          <cell r="A150">
            <v>973</v>
          </cell>
          <cell r="B150" t="str">
            <v>CORNBROOK ECC</v>
          </cell>
        </row>
        <row r="151">
          <cell r="A151">
            <v>974</v>
          </cell>
          <cell r="B151" t="str">
            <v>POMONA</v>
          </cell>
        </row>
        <row r="152">
          <cell r="A152">
            <v>975</v>
          </cell>
          <cell r="B152" t="str">
            <v>EXCHANGE QUAY</v>
          </cell>
        </row>
        <row r="153">
          <cell r="A153">
            <v>976</v>
          </cell>
          <cell r="B153" t="str">
            <v>SALFORD QUAYS</v>
          </cell>
        </row>
        <row r="154">
          <cell r="A154">
            <v>977</v>
          </cell>
          <cell r="B154" t="str">
            <v>ANCHORAGE</v>
          </cell>
        </row>
        <row r="155">
          <cell r="A155">
            <v>978</v>
          </cell>
          <cell r="B155" t="str">
            <v>HARBOUR CITY</v>
          </cell>
        </row>
        <row r="156">
          <cell r="A156">
            <v>979</v>
          </cell>
          <cell r="B156" t="str">
            <v>BROADWAY</v>
          </cell>
        </row>
        <row r="157">
          <cell r="A157">
            <v>980</v>
          </cell>
          <cell r="B157" t="str">
            <v>LANGWORTHY</v>
          </cell>
        </row>
        <row r="158">
          <cell r="A158">
            <v>981</v>
          </cell>
          <cell r="B158" t="str">
            <v>WEASTE</v>
          </cell>
        </row>
        <row r="159">
          <cell r="A159">
            <v>982</v>
          </cell>
          <cell r="B159" t="str">
            <v>LADYWELL</v>
          </cell>
        </row>
        <row r="160">
          <cell r="A160">
            <v>983</v>
          </cell>
          <cell r="B160" t="str">
            <v>ECCLES ML</v>
          </cell>
        </row>
        <row r="161">
          <cell r="A161">
            <v>984</v>
          </cell>
          <cell r="B161" t="str">
            <v>APPLEY BRIDGE</v>
          </cell>
        </row>
        <row r="162">
          <cell r="A162">
            <v>985</v>
          </cell>
          <cell r="B162" t="str">
            <v>ALTRINCHAM BR</v>
          </cell>
        </row>
        <row r="163">
          <cell r="A163">
            <v>986</v>
          </cell>
          <cell r="B163" t="str">
            <v>BRYN</v>
          </cell>
        </row>
        <row r="164">
          <cell r="A164">
            <v>987</v>
          </cell>
          <cell r="B164" t="str">
            <v>CORNBROOK ALT</v>
          </cell>
        </row>
        <row r="165">
          <cell r="A165">
            <v>988</v>
          </cell>
          <cell r="B165" t="str">
            <v>NAVIGATION ROAD BR</v>
          </cell>
        </row>
        <row r="166">
          <cell r="A166">
            <v>989</v>
          </cell>
          <cell r="B166" t="str">
            <v>MEDIACITYUK</v>
          </cell>
        </row>
        <row r="167">
          <cell r="A167">
            <v>990</v>
          </cell>
          <cell r="B167" t="str">
            <v>ABRAHAM MOSS</v>
          </cell>
        </row>
        <row r="168">
          <cell r="A168">
            <v>991</v>
          </cell>
          <cell r="B168" t="str">
            <v>QUEENS RD</v>
          </cell>
        </row>
        <row r="169">
          <cell r="A169">
            <v>992</v>
          </cell>
          <cell r="B169" t="str">
            <v>Unallocated</v>
          </cell>
        </row>
        <row r="170">
          <cell r="A170">
            <v>993</v>
          </cell>
          <cell r="B170" t="str">
            <v>Unallocated</v>
          </cell>
        </row>
        <row r="171">
          <cell r="A171">
            <v>994</v>
          </cell>
          <cell r="B171" t="str">
            <v>Unallocated</v>
          </cell>
        </row>
        <row r="172">
          <cell r="A172">
            <v>995</v>
          </cell>
          <cell r="B172" t="str">
            <v>Unallocated</v>
          </cell>
        </row>
        <row r="173">
          <cell r="A173">
            <v>996</v>
          </cell>
          <cell r="B173" t="str">
            <v>Unallocated</v>
          </cell>
        </row>
        <row r="174">
          <cell r="A174">
            <v>997</v>
          </cell>
          <cell r="B174" t="str">
            <v>Unallocated</v>
          </cell>
        </row>
        <row r="175">
          <cell r="A175">
            <v>998</v>
          </cell>
          <cell r="B175" t="str">
            <v>Unallocated</v>
          </cell>
        </row>
        <row r="176">
          <cell r="A176">
            <v>1300</v>
          </cell>
          <cell r="B176" t="str">
            <v>MONSALL</v>
          </cell>
        </row>
        <row r="177">
          <cell r="A177">
            <v>1301</v>
          </cell>
          <cell r="B177" t="str">
            <v>CENTRAL PARK</v>
          </cell>
        </row>
        <row r="178">
          <cell r="A178">
            <v>1302</v>
          </cell>
          <cell r="B178" t="str">
            <v>NEWTON HEATH &amp; MOSTON</v>
          </cell>
        </row>
        <row r="179">
          <cell r="A179">
            <v>1304</v>
          </cell>
          <cell r="B179" t="str">
            <v>FAILSWORTH</v>
          </cell>
        </row>
        <row r="180">
          <cell r="A180">
            <v>1305</v>
          </cell>
          <cell r="B180" t="str">
            <v>HOLLINWOOD</v>
          </cell>
        </row>
        <row r="181">
          <cell r="A181">
            <v>1306</v>
          </cell>
          <cell r="B181" t="str">
            <v>SOUTH CHADDERTON</v>
          </cell>
        </row>
        <row r="182">
          <cell r="A182">
            <v>1307</v>
          </cell>
          <cell r="B182" t="str">
            <v>FREEHOLD</v>
          </cell>
        </row>
        <row r="183">
          <cell r="A183">
            <v>1308</v>
          </cell>
          <cell r="B183" t="str">
            <v>Unallocated</v>
          </cell>
        </row>
        <row r="184">
          <cell r="A184">
            <v>1309</v>
          </cell>
          <cell r="B184" t="str">
            <v>OLDHAM MUMPS</v>
          </cell>
        </row>
        <row r="185">
          <cell r="A185">
            <v>1310</v>
          </cell>
          <cell r="B185" t="str">
            <v>WESTWOOD</v>
          </cell>
        </row>
        <row r="186">
          <cell r="A186">
            <v>1311</v>
          </cell>
          <cell r="B186" t="str">
            <v>OLDHAM KING ST</v>
          </cell>
        </row>
        <row r="187">
          <cell r="A187">
            <v>1312</v>
          </cell>
          <cell r="B187" t="str">
            <v>OLDHAM CENTRAL</v>
          </cell>
        </row>
        <row r="188">
          <cell r="A188">
            <v>1313</v>
          </cell>
          <cell r="B188" t="str">
            <v>DERKER</v>
          </cell>
        </row>
        <row r="189">
          <cell r="A189">
            <v>1314</v>
          </cell>
          <cell r="B189" t="str">
            <v>SHAW &amp; CROMPTON</v>
          </cell>
        </row>
        <row r="190">
          <cell r="A190">
            <v>1315</v>
          </cell>
          <cell r="B190" t="str">
            <v>NEWHEY</v>
          </cell>
        </row>
        <row r="191">
          <cell r="A191">
            <v>1316</v>
          </cell>
          <cell r="B191" t="str">
            <v>MILNROW</v>
          </cell>
        </row>
        <row r="192">
          <cell r="A192">
            <v>1317</v>
          </cell>
          <cell r="B192" t="str">
            <v>KINGSWAY BUSINESS PARK</v>
          </cell>
        </row>
        <row r="193">
          <cell r="A193">
            <v>1318</v>
          </cell>
          <cell r="B193" t="str">
            <v>NEWBOLD</v>
          </cell>
        </row>
        <row r="194">
          <cell r="A194">
            <v>1319</v>
          </cell>
          <cell r="B194" t="str">
            <v>ROCHDALE ML STN</v>
          </cell>
        </row>
        <row r="195">
          <cell r="A195">
            <v>1320</v>
          </cell>
          <cell r="B195" t="str">
            <v>Unallocated</v>
          </cell>
        </row>
        <row r="196">
          <cell r="A196">
            <v>1321</v>
          </cell>
          <cell r="B196" t="str">
            <v>ROCHDALE TC</v>
          </cell>
        </row>
        <row r="197">
          <cell r="A197">
            <v>1400</v>
          </cell>
          <cell r="B197" t="str">
            <v>FIRSWOOD</v>
          </cell>
        </row>
        <row r="198">
          <cell r="A198">
            <v>1401</v>
          </cell>
          <cell r="B198" t="str">
            <v>CHORLTON</v>
          </cell>
        </row>
        <row r="199">
          <cell r="A199">
            <v>1402</v>
          </cell>
          <cell r="B199" t="str">
            <v>ST WERBURGH'S RD</v>
          </cell>
        </row>
        <row r="200">
          <cell r="A200">
            <v>1404</v>
          </cell>
          <cell r="B200" t="str">
            <v>WITHINGTON</v>
          </cell>
        </row>
        <row r="201">
          <cell r="A201">
            <v>1405</v>
          </cell>
          <cell r="B201" t="str">
            <v>BURTON RD</v>
          </cell>
        </row>
        <row r="202">
          <cell r="A202">
            <v>1406</v>
          </cell>
          <cell r="B202" t="str">
            <v>WEST DIDSBURY</v>
          </cell>
        </row>
        <row r="203">
          <cell r="A203">
            <v>1407</v>
          </cell>
          <cell r="B203" t="str">
            <v>DIDSBURY VILLAGE</v>
          </cell>
        </row>
        <row r="204">
          <cell r="A204">
            <v>1408</v>
          </cell>
          <cell r="B204" t="str">
            <v>EAST DIDSBURY</v>
          </cell>
        </row>
        <row r="205">
          <cell r="A205">
            <v>1409</v>
          </cell>
          <cell r="B205" t="str">
            <v>CORNBROOK DIDS</v>
          </cell>
        </row>
        <row r="206">
          <cell r="A206">
            <v>1500</v>
          </cell>
          <cell r="B206" t="str">
            <v>NEW ISLINGTON</v>
          </cell>
        </row>
        <row r="207">
          <cell r="A207">
            <v>1501</v>
          </cell>
          <cell r="B207" t="str">
            <v>HOLT TOWN</v>
          </cell>
        </row>
        <row r="208">
          <cell r="A208">
            <v>1502</v>
          </cell>
          <cell r="B208" t="str">
            <v>ETIHAD CAMPUS</v>
          </cell>
        </row>
        <row r="209">
          <cell r="A209">
            <v>1504</v>
          </cell>
          <cell r="B209" t="str">
            <v>VELOCITY</v>
          </cell>
        </row>
        <row r="210">
          <cell r="A210">
            <v>1505</v>
          </cell>
          <cell r="B210" t="str">
            <v>CLAYTON</v>
          </cell>
        </row>
        <row r="211">
          <cell r="A211">
            <v>1506</v>
          </cell>
          <cell r="B211" t="str">
            <v>EDGE LANE</v>
          </cell>
        </row>
        <row r="212">
          <cell r="A212">
            <v>1507</v>
          </cell>
          <cell r="B212" t="str">
            <v>CEMETERY ROAD</v>
          </cell>
        </row>
        <row r="213">
          <cell r="A213">
            <v>1508</v>
          </cell>
          <cell r="B213" t="str">
            <v>DROYLSDEN</v>
          </cell>
        </row>
        <row r="214">
          <cell r="A214">
            <v>1509</v>
          </cell>
          <cell r="B214" t="str">
            <v>AUDENSHAW</v>
          </cell>
        </row>
        <row r="215">
          <cell r="A215">
            <v>1510</v>
          </cell>
          <cell r="B215" t="str">
            <v>ASHTON MOSS</v>
          </cell>
        </row>
        <row r="216">
          <cell r="A216">
            <v>1511</v>
          </cell>
          <cell r="B216" t="str">
            <v>ASHTON WEST</v>
          </cell>
        </row>
        <row r="217">
          <cell r="A217">
            <v>1512</v>
          </cell>
          <cell r="B217" t="str">
            <v>ASHTON-UNDER-LYNE</v>
          </cell>
        </row>
        <row r="218">
          <cell r="A218">
            <v>1600</v>
          </cell>
          <cell r="B218" t="str">
            <v>ST WERBURGH'S RD (Airport)</v>
          </cell>
        </row>
        <row r="219">
          <cell r="A219">
            <v>1601</v>
          </cell>
          <cell r="B219" t="str">
            <v>BARLOW MOOR RD</v>
          </cell>
        </row>
        <row r="220">
          <cell r="A220">
            <v>1602</v>
          </cell>
          <cell r="B220" t="str">
            <v>SALE WATER PARK</v>
          </cell>
        </row>
        <row r="221">
          <cell r="A221">
            <v>1603</v>
          </cell>
          <cell r="B221" t="str">
            <v>NORTHERN MOOR</v>
          </cell>
        </row>
        <row r="222">
          <cell r="A222">
            <v>1604</v>
          </cell>
          <cell r="B222" t="str">
            <v>WYTHENSHAWE PARK</v>
          </cell>
        </row>
        <row r="223">
          <cell r="A223">
            <v>1605</v>
          </cell>
          <cell r="B223" t="str">
            <v>MOOR RD</v>
          </cell>
        </row>
        <row r="224">
          <cell r="A224">
            <v>1606</v>
          </cell>
          <cell r="B224" t="str">
            <v>BAGULEY</v>
          </cell>
        </row>
        <row r="225">
          <cell r="A225">
            <v>1607</v>
          </cell>
          <cell r="B225" t="str">
            <v>ROUNDTHORN</v>
          </cell>
        </row>
        <row r="226">
          <cell r="A226">
            <v>1608</v>
          </cell>
          <cell r="B226" t="str">
            <v>HAVELEY</v>
          </cell>
        </row>
        <row r="227">
          <cell r="A227">
            <v>1609</v>
          </cell>
          <cell r="B227" t="str">
            <v>BENCHILL</v>
          </cell>
        </row>
        <row r="228">
          <cell r="A228">
            <v>1610</v>
          </cell>
          <cell r="B228" t="str">
            <v>CROSSACRES</v>
          </cell>
        </row>
        <row r="229">
          <cell r="A229">
            <v>1611</v>
          </cell>
          <cell r="B229" t="str">
            <v>WYTHENSHAWE TC</v>
          </cell>
        </row>
        <row r="230">
          <cell r="A230">
            <v>1612</v>
          </cell>
          <cell r="B230" t="str">
            <v>ROBINSWOOD RD</v>
          </cell>
        </row>
        <row r="231">
          <cell r="A231">
            <v>1613</v>
          </cell>
          <cell r="B231" t="str">
            <v>PEEL HALL</v>
          </cell>
        </row>
        <row r="232">
          <cell r="A232">
            <v>1614</v>
          </cell>
          <cell r="B232" t="str">
            <v>SHADOWMOSS</v>
          </cell>
        </row>
        <row r="233">
          <cell r="A233">
            <v>1615</v>
          </cell>
          <cell r="B233" t="str">
            <v>MCR AIRPORT ML</v>
          </cell>
        </row>
        <row r="234">
          <cell r="A234">
            <v>0</v>
          </cell>
          <cell r="B234">
            <v>0</v>
          </cell>
        </row>
        <row r="235">
          <cell r="A235">
            <v>0</v>
          </cell>
          <cell r="B235">
            <v>0</v>
          </cell>
        </row>
        <row r="236">
          <cell r="A236">
            <v>0</v>
          </cell>
          <cell r="B236">
            <v>0</v>
          </cell>
        </row>
        <row r="237">
          <cell r="A237">
            <v>0</v>
          </cell>
          <cell r="B237">
            <v>0</v>
          </cell>
        </row>
        <row r="238">
          <cell r="A238">
            <v>0</v>
          </cell>
          <cell r="B238">
            <v>0</v>
          </cell>
        </row>
        <row r="239">
          <cell r="A239">
            <v>0</v>
          </cell>
          <cell r="B239">
            <v>0</v>
          </cell>
        </row>
        <row r="240">
          <cell r="A240">
            <v>0</v>
          </cell>
          <cell r="B240">
            <v>0</v>
          </cell>
        </row>
        <row r="241">
          <cell r="A241">
            <v>0</v>
          </cell>
          <cell r="B241">
            <v>0</v>
          </cell>
        </row>
        <row r="242">
          <cell r="A242">
            <v>0</v>
          </cell>
          <cell r="B242">
            <v>0</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BB5A1-EDEF-4B73-B222-DDD0117F6408}">
  <sheetPr>
    <pageSetUpPr fitToPage="1"/>
  </sheetPr>
  <dimension ref="A1:K36"/>
  <sheetViews>
    <sheetView tabSelected="1" zoomScaleNormal="100" workbookViewId="0">
      <selection activeCell="A15" sqref="A15:I30"/>
    </sheetView>
  </sheetViews>
  <sheetFormatPr defaultColWidth="9.1796875" defaultRowHeight="12.5" x14ac:dyDescent="0.25"/>
  <cols>
    <col min="1" max="8" width="9.1796875" style="144"/>
    <col min="9" max="9" width="9" style="144" customWidth="1"/>
    <col min="10" max="11" width="9.1796875" style="144" hidden="1" customWidth="1"/>
    <col min="12" max="16384" width="9.1796875" style="144"/>
  </cols>
  <sheetData>
    <row r="1" spans="1:11" ht="14.5" x14ac:dyDescent="0.35">
      <c r="A1" s="143" t="s">
        <v>0</v>
      </c>
    </row>
    <row r="2" spans="1:11" ht="87" customHeight="1" x14ac:dyDescent="0.3">
      <c r="A2" s="172" t="s">
        <v>1</v>
      </c>
      <c r="B2" s="173"/>
      <c r="C2" s="173"/>
      <c r="D2" s="173"/>
      <c r="E2" s="173"/>
      <c r="F2" s="173"/>
      <c r="G2" s="173"/>
      <c r="H2" s="173"/>
      <c r="I2" s="173"/>
      <c r="J2" s="173"/>
      <c r="K2" s="173"/>
    </row>
    <row r="3" spans="1:11" ht="14.5" x14ac:dyDescent="0.35">
      <c r="A3" s="145" t="s">
        <v>2</v>
      </c>
    </row>
    <row r="4" spans="1:11" ht="70" customHeight="1" x14ac:dyDescent="0.3">
      <c r="A4" s="172" t="s">
        <v>3</v>
      </c>
      <c r="B4" s="173"/>
      <c r="C4" s="173"/>
      <c r="D4" s="173"/>
      <c r="E4" s="173"/>
      <c r="F4" s="173"/>
      <c r="G4" s="173"/>
      <c r="H4" s="173"/>
      <c r="I4" s="173"/>
      <c r="J4" s="173"/>
      <c r="K4" s="173"/>
    </row>
    <row r="5" spans="1:11" ht="14.5" x14ac:dyDescent="0.35">
      <c r="A5" s="145" t="s">
        <v>4</v>
      </c>
    </row>
    <row r="7" spans="1:11" ht="18.5" x14ac:dyDescent="0.45">
      <c r="A7" s="146" t="s">
        <v>80</v>
      </c>
      <c r="B7" s="147"/>
      <c r="C7" s="147"/>
      <c r="D7" s="147"/>
      <c r="E7" s="147"/>
      <c r="F7" s="147"/>
      <c r="G7" s="147"/>
      <c r="H7" s="147"/>
      <c r="I7" s="148"/>
    </row>
    <row r="8" spans="1:11" x14ac:dyDescent="0.25">
      <c r="A8" s="174" t="s">
        <v>95</v>
      </c>
      <c r="B8" s="175"/>
      <c r="C8" s="175"/>
      <c r="D8" s="175"/>
      <c r="E8" s="175"/>
      <c r="F8" s="175"/>
      <c r="G8" s="175"/>
      <c r="H8" s="175"/>
      <c r="I8" s="176"/>
    </row>
    <row r="9" spans="1:11" x14ac:dyDescent="0.25">
      <c r="A9" s="174"/>
      <c r="B9" s="175"/>
      <c r="C9" s="175"/>
      <c r="D9" s="175"/>
      <c r="E9" s="175"/>
      <c r="F9" s="175"/>
      <c r="G9" s="175"/>
      <c r="H9" s="175"/>
      <c r="I9" s="176"/>
    </row>
    <row r="10" spans="1:11" x14ac:dyDescent="0.25">
      <c r="A10" s="174"/>
      <c r="B10" s="175"/>
      <c r="C10" s="175"/>
      <c r="D10" s="175"/>
      <c r="E10" s="175"/>
      <c r="F10" s="175"/>
      <c r="G10" s="175"/>
      <c r="H10" s="175"/>
      <c r="I10" s="176"/>
    </row>
    <row r="11" spans="1:11" x14ac:dyDescent="0.25">
      <c r="A11" s="174"/>
      <c r="B11" s="175"/>
      <c r="C11" s="175"/>
      <c r="D11" s="175"/>
      <c r="E11" s="175"/>
      <c r="F11" s="175"/>
      <c r="G11" s="175"/>
      <c r="H11" s="175"/>
      <c r="I11" s="176"/>
    </row>
    <row r="12" spans="1:11" x14ac:dyDescent="0.25">
      <c r="A12" s="174"/>
      <c r="B12" s="175"/>
      <c r="C12" s="175"/>
      <c r="D12" s="175"/>
      <c r="E12" s="175"/>
      <c r="F12" s="175"/>
      <c r="G12" s="175"/>
      <c r="H12" s="175"/>
      <c r="I12" s="176"/>
    </row>
    <row r="13" spans="1:11" x14ac:dyDescent="0.25">
      <c r="A13" s="177"/>
      <c r="B13" s="178"/>
      <c r="C13" s="178"/>
      <c r="D13" s="178"/>
      <c r="E13" s="178"/>
      <c r="F13" s="178"/>
      <c r="G13" s="178"/>
      <c r="H13" s="178"/>
      <c r="I13" s="179"/>
    </row>
    <row r="14" spans="1:11" ht="32.5" customHeight="1" x14ac:dyDescent="0.25">
      <c r="A14" s="180"/>
      <c r="B14" s="181"/>
      <c r="C14" s="181"/>
      <c r="D14" s="181"/>
      <c r="E14" s="181"/>
      <c r="F14" s="181"/>
      <c r="G14" s="181"/>
      <c r="H14" s="181"/>
      <c r="I14" s="182"/>
    </row>
    <row r="15" spans="1:11" x14ac:dyDescent="0.25">
      <c r="A15" s="183" t="s">
        <v>96</v>
      </c>
      <c r="B15" s="184"/>
      <c r="C15" s="184"/>
      <c r="D15" s="184"/>
      <c r="E15" s="184"/>
      <c r="F15" s="184"/>
      <c r="G15" s="184"/>
      <c r="H15" s="184"/>
      <c r="I15" s="185"/>
    </row>
    <row r="16" spans="1:11" x14ac:dyDescent="0.25">
      <c r="A16" s="183"/>
      <c r="B16" s="184"/>
      <c r="C16" s="184"/>
      <c r="D16" s="184"/>
      <c r="E16" s="184"/>
      <c r="F16" s="184"/>
      <c r="G16" s="184"/>
      <c r="H16" s="184"/>
      <c r="I16" s="185"/>
    </row>
    <row r="17" spans="1:9" x14ac:dyDescent="0.25">
      <c r="A17" s="183"/>
      <c r="B17" s="184"/>
      <c r="C17" s="184"/>
      <c r="D17" s="184"/>
      <c r="E17" s="184"/>
      <c r="F17" s="184"/>
      <c r="G17" s="184"/>
      <c r="H17" s="184"/>
      <c r="I17" s="185"/>
    </row>
    <row r="18" spans="1:9" x14ac:dyDescent="0.25">
      <c r="A18" s="183"/>
      <c r="B18" s="184"/>
      <c r="C18" s="184"/>
      <c r="D18" s="184"/>
      <c r="E18" s="184"/>
      <c r="F18" s="184"/>
      <c r="G18" s="184"/>
      <c r="H18" s="184"/>
      <c r="I18" s="185"/>
    </row>
    <row r="19" spans="1:9" x14ac:dyDescent="0.25">
      <c r="A19" s="183"/>
      <c r="B19" s="184"/>
      <c r="C19" s="184"/>
      <c r="D19" s="184"/>
      <c r="E19" s="184"/>
      <c r="F19" s="184"/>
      <c r="G19" s="184"/>
      <c r="H19" s="184"/>
      <c r="I19" s="185"/>
    </row>
    <row r="20" spans="1:9" x14ac:dyDescent="0.25">
      <c r="A20" s="183"/>
      <c r="B20" s="184"/>
      <c r="C20" s="184"/>
      <c r="D20" s="184"/>
      <c r="E20" s="184"/>
      <c r="F20" s="184"/>
      <c r="G20" s="184"/>
      <c r="H20" s="184"/>
      <c r="I20" s="185"/>
    </row>
    <row r="21" spans="1:9" x14ac:dyDescent="0.25">
      <c r="A21" s="186"/>
      <c r="B21" s="171"/>
      <c r="C21" s="171"/>
      <c r="D21" s="171"/>
      <c r="E21" s="171"/>
      <c r="F21" s="171"/>
      <c r="G21" s="171"/>
      <c r="H21" s="171"/>
      <c r="I21" s="187"/>
    </row>
    <row r="22" spans="1:9" x14ac:dyDescent="0.25">
      <c r="A22" s="186"/>
      <c r="B22" s="171"/>
      <c r="C22" s="171"/>
      <c r="D22" s="171"/>
      <c r="E22" s="171"/>
      <c r="F22" s="171"/>
      <c r="G22" s="171"/>
      <c r="H22" s="171"/>
      <c r="I22" s="187"/>
    </row>
    <row r="23" spans="1:9" x14ac:dyDescent="0.25">
      <c r="A23" s="186"/>
      <c r="B23" s="171"/>
      <c r="C23" s="171"/>
      <c r="D23" s="171"/>
      <c r="E23" s="171"/>
      <c r="F23" s="171"/>
      <c r="G23" s="171"/>
      <c r="H23" s="171"/>
      <c r="I23" s="187"/>
    </row>
    <row r="24" spans="1:9" x14ac:dyDescent="0.25">
      <c r="A24" s="186"/>
      <c r="B24" s="171"/>
      <c r="C24" s="171"/>
      <c r="D24" s="171"/>
      <c r="E24" s="171"/>
      <c r="F24" s="171"/>
      <c r="G24" s="171"/>
      <c r="H24" s="171"/>
      <c r="I24" s="187"/>
    </row>
    <row r="25" spans="1:9" x14ac:dyDescent="0.25">
      <c r="A25" s="186"/>
      <c r="B25" s="171"/>
      <c r="C25" s="171"/>
      <c r="D25" s="171"/>
      <c r="E25" s="171"/>
      <c r="F25" s="171"/>
      <c r="G25" s="171"/>
      <c r="H25" s="171"/>
      <c r="I25" s="187"/>
    </row>
    <row r="26" spans="1:9" x14ac:dyDescent="0.25">
      <c r="A26" s="186"/>
      <c r="B26" s="171"/>
      <c r="C26" s="171"/>
      <c r="D26" s="171"/>
      <c r="E26" s="171"/>
      <c r="F26" s="171"/>
      <c r="G26" s="171"/>
      <c r="H26" s="171"/>
      <c r="I26" s="187"/>
    </row>
    <row r="27" spans="1:9" x14ac:dyDescent="0.25">
      <c r="A27" s="186"/>
      <c r="B27" s="171"/>
      <c r="C27" s="171"/>
      <c r="D27" s="171"/>
      <c r="E27" s="171"/>
      <c r="F27" s="171"/>
      <c r="G27" s="171"/>
      <c r="H27" s="171"/>
      <c r="I27" s="187"/>
    </row>
    <row r="28" spans="1:9" x14ac:dyDescent="0.25">
      <c r="A28" s="186"/>
      <c r="B28" s="171"/>
      <c r="C28" s="171"/>
      <c r="D28" s="171"/>
      <c r="E28" s="171"/>
      <c r="F28" s="171"/>
      <c r="G28" s="171"/>
      <c r="H28" s="171"/>
      <c r="I28" s="187"/>
    </row>
    <row r="29" spans="1:9" x14ac:dyDescent="0.25">
      <c r="A29" s="186"/>
      <c r="B29" s="171"/>
      <c r="C29" s="171"/>
      <c r="D29" s="171"/>
      <c r="E29" s="171"/>
      <c r="F29" s="171"/>
      <c r="G29" s="171"/>
      <c r="H29" s="171"/>
      <c r="I29" s="187"/>
    </row>
    <row r="30" spans="1:9" ht="24.5" customHeight="1" x14ac:dyDescent="0.25">
      <c r="A30" s="188"/>
      <c r="B30" s="189"/>
      <c r="C30" s="189"/>
      <c r="D30" s="189"/>
      <c r="E30" s="189"/>
      <c r="F30" s="189"/>
      <c r="G30" s="189"/>
      <c r="H30" s="189"/>
      <c r="I30" s="190"/>
    </row>
    <row r="31" spans="1:9" ht="14.5" x14ac:dyDescent="0.35">
      <c r="A31" s="143" t="s">
        <v>88</v>
      </c>
    </row>
    <row r="32" spans="1:9" x14ac:dyDescent="0.25">
      <c r="A32" s="170" t="s">
        <v>97</v>
      </c>
      <c r="B32" s="171"/>
      <c r="C32" s="171"/>
      <c r="D32" s="171"/>
      <c r="E32" s="171"/>
      <c r="F32" s="171"/>
      <c r="G32" s="171"/>
      <c r="H32" s="171"/>
      <c r="I32" s="171"/>
    </row>
    <row r="33" spans="1:9" x14ac:dyDescent="0.25">
      <c r="A33" s="171"/>
      <c r="B33" s="171"/>
      <c r="C33" s="171"/>
      <c r="D33" s="171"/>
      <c r="E33" s="171"/>
      <c r="F33" s="171"/>
      <c r="G33" s="171"/>
      <c r="H33" s="171"/>
      <c r="I33" s="171"/>
    </row>
    <row r="34" spans="1:9" x14ac:dyDescent="0.25">
      <c r="A34" s="170" t="s">
        <v>98</v>
      </c>
      <c r="B34" s="171"/>
      <c r="C34" s="171"/>
      <c r="D34" s="171"/>
      <c r="E34" s="171"/>
      <c r="F34" s="171"/>
      <c r="G34" s="171"/>
      <c r="H34" s="171"/>
      <c r="I34" s="171"/>
    </row>
    <row r="35" spans="1:9" x14ac:dyDescent="0.25">
      <c r="A35" s="171"/>
      <c r="B35" s="171"/>
      <c r="C35" s="171"/>
      <c r="D35" s="171"/>
      <c r="E35" s="171"/>
      <c r="F35" s="171"/>
      <c r="G35" s="171"/>
      <c r="H35" s="171"/>
      <c r="I35" s="171"/>
    </row>
    <row r="36" spans="1:9" x14ac:dyDescent="0.25">
      <c r="A36" s="149" t="s">
        <v>99</v>
      </c>
    </row>
  </sheetData>
  <mergeCells count="6">
    <mergeCell ref="A34:I35"/>
    <mergeCell ref="A2:K2"/>
    <mergeCell ref="A4:K4"/>
    <mergeCell ref="A8:I14"/>
    <mergeCell ref="A15:I30"/>
    <mergeCell ref="A32:I33"/>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No.2096 Transport Statistics Trafford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E1BE-D25A-484B-972B-75E21C8068AD}">
  <sheetPr>
    <pageSetUpPr fitToPage="1"/>
  </sheetPr>
  <dimension ref="A1:V100"/>
  <sheetViews>
    <sheetView zoomScale="75" zoomScaleNormal="75" zoomScalePageLayoutView="60" workbookViewId="0">
      <selection sqref="A1:J1"/>
    </sheetView>
  </sheetViews>
  <sheetFormatPr defaultColWidth="8.81640625" defaultRowHeight="14.5" x14ac:dyDescent="0.35"/>
  <cols>
    <col min="1" max="1" width="13.26953125" style="105" customWidth="1"/>
    <col min="2" max="3" width="13.81640625" style="105" customWidth="1"/>
    <col min="4" max="4" width="8.81640625" style="105" customWidth="1"/>
    <col min="5" max="5" width="10.81640625" style="105" customWidth="1"/>
    <col min="6" max="8" width="8.81640625" style="105" customWidth="1"/>
    <col min="9" max="9" width="8.453125" style="105" customWidth="1"/>
    <col min="10" max="10" width="9.1796875" style="105" customWidth="1"/>
    <col min="11" max="11" width="8.81640625" style="105"/>
    <col min="12" max="12" width="10.54296875" style="105" bestFit="1" customWidth="1"/>
    <col min="13" max="16384" width="8.81640625" style="105"/>
  </cols>
  <sheetData>
    <row r="1" spans="1:13" ht="16.5" customHeight="1" thickTop="1" thickBot="1" x14ac:dyDescent="0.4">
      <c r="A1" s="236" t="s">
        <v>73</v>
      </c>
      <c r="B1" s="237"/>
      <c r="C1" s="237"/>
      <c r="D1" s="237"/>
      <c r="E1" s="237"/>
      <c r="F1" s="237"/>
      <c r="G1" s="237"/>
      <c r="H1" s="237"/>
      <c r="I1" s="237"/>
      <c r="J1" s="238"/>
    </row>
    <row r="2" spans="1:13" ht="29.5" thickBot="1" x14ac:dyDescent="0.4">
      <c r="A2" s="106" t="s">
        <v>36</v>
      </c>
      <c r="B2" s="107" t="s">
        <v>37</v>
      </c>
      <c r="C2" s="108" t="s">
        <v>74</v>
      </c>
      <c r="D2" s="107" t="s">
        <v>75</v>
      </c>
      <c r="E2" s="108" t="s">
        <v>76</v>
      </c>
      <c r="F2" s="107" t="s">
        <v>77</v>
      </c>
      <c r="G2" s="108" t="s">
        <v>15</v>
      </c>
      <c r="H2" s="109" t="s">
        <v>32</v>
      </c>
      <c r="I2" s="110" t="s">
        <v>78</v>
      </c>
      <c r="J2" s="111" t="s">
        <v>79</v>
      </c>
    </row>
    <row r="3" spans="1:13" x14ac:dyDescent="0.35">
      <c r="A3" s="239" t="s">
        <v>43</v>
      </c>
      <c r="B3" s="112">
        <v>2002</v>
      </c>
      <c r="C3" s="113">
        <v>5703.57</v>
      </c>
      <c r="D3" s="114">
        <v>1233</v>
      </c>
      <c r="E3" s="114">
        <v>1443.5385444743936</v>
      </c>
      <c r="F3" s="114">
        <v>71</v>
      </c>
      <c r="G3" s="113">
        <v>1658</v>
      </c>
      <c r="H3" s="115">
        <f>SUM(C3:G3)</f>
        <v>10109.108544474393</v>
      </c>
      <c r="I3" s="116">
        <f>(C3/H3)*100</f>
        <v>56.420108409238054</v>
      </c>
      <c r="J3" s="117">
        <f>((H3-C3)/H3)*100</f>
        <v>43.579891590761946</v>
      </c>
      <c r="L3" s="118"/>
      <c r="M3" s="119"/>
    </row>
    <row r="4" spans="1:13" x14ac:dyDescent="0.35">
      <c r="A4" s="240"/>
      <c r="B4" s="120">
        <v>2003</v>
      </c>
      <c r="C4" s="121"/>
      <c r="D4" s="115"/>
      <c r="E4" s="115"/>
      <c r="F4" s="115"/>
      <c r="G4" s="121"/>
      <c r="H4" s="115"/>
      <c r="I4" s="116"/>
      <c r="J4" s="117"/>
      <c r="L4" s="118"/>
      <c r="M4" s="119"/>
    </row>
    <row r="5" spans="1:13" x14ac:dyDescent="0.35">
      <c r="A5" s="240"/>
      <c r="B5" s="120">
        <v>2004</v>
      </c>
      <c r="C5" s="121"/>
      <c r="D5" s="115"/>
      <c r="E5" s="115"/>
      <c r="F5" s="115"/>
      <c r="G5" s="121"/>
      <c r="H5" s="115"/>
      <c r="I5" s="116"/>
      <c r="J5" s="117"/>
      <c r="L5" s="118"/>
      <c r="M5" s="119"/>
    </row>
    <row r="6" spans="1:13" x14ac:dyDescent="0.35">
      <c r="A6" s="241"/>
      <c r="B6" s="122">
        <v>2005</v>
      </c>
      <c r="C6" s="123">
        <v>4170.12</v>
      </c>
      <c r="D6" s="124">
        <v>810</v>
      </c>
      <c r="E6" s="124">
        <v>1303</v>
      </c>
      <c r="F6" s="124">
        <v>79</v>
      </c>
      <c r="G6" s="123">
        <v>2224.8814432989689</v>
      </c>
      <c r="H6" s="124">
        <f>SUM(C6:G6)</f>
        <v>8587.0014432989683</v>
      </c>
      <c r="I6" s="125">
        <f>(C6/H6)*100</f>
        <v>48.563168732832033</v>
      </c>
      <c r="J6" s="126">
        <f>((H6-C6)/H6)*100</f>
        <v>51.436831267167967</v>
      </c>
      <c r="L6" s="127"/>
      <c r="M6" s="119"/>
    </row>
    <row r="7" spans="1:13" x14ac:dyDescent="0.35">
      <c r="A7" s="241"/>
      <c r="B7" s="122">
        <v>2006</v>
      </c>
      <c r="C7" s="123"/>
      <c r="D7" s="124"/>
      <c r="E7" s="124"/>
      <c r="F7" s="124"/>
      <c r="G7" s="123"/>
      <c r="H7" s="124"/>
      <c r="I7" s="125"/>
      <c r="J7" s="126"/>
      <c r="L7" s="127"/>
      <c r="M7" s="119"/>
    </row>
    <row r="8" spans="1:13" x14ac:dyDescent="0.35">
      <c r="A8" s="241"/>
      <c r="B8" s="122">
        <v>2007</v>
      </c>
      <c r="C8" s="123"/>
      <c r="D8" s="124"/>
      <c r="E8" s="124"/>
      <c r="F8" s="124"/>
      <c r="G8" s="123"/>
      <c r="H8" s="124"/>
      <c r="I8" s="125"/>
      <c r="J8" s="126"/>
      <c r="L8" s="127"/>
      <c r="M8" s="119"/>
    </row>
    <row r="9" spans="1:13" x14ac:dyDescent="0.35">
      <c r="A9" s="241"/>
      <c r="B9" s="122">
        <v>2008</v>
      </c>
      <c r="C9" s="123">
        <v>4543.28</v>
      </c>
      <c r="D9" s="124">
        <v>943</v>
      </c>
      <c r="E9" s="124">
        <v>1378.1392174704276</v>
      </c>
      <c r="F9" s="124">
        <v>89</v>
      </c>
      <c r="G9" s="123">
        <v>2292.7199999999998</v>
      </c>
      <c r="H9" s="124">
        <f t="shared" ref="H9:H19" si="0">SUM(C9:G9)</f>
        <v>9246.139217470427</v>
      </c>
      <c r="I9" s="125">
        <f t="shared" ref="I9:I19" si="1">(C9/H9)*100</f>
        <v>49.1370494553613</v>
      </c>
      <c r="J9" s="126">
        <f t="shared" ref="J9:J19" si="2">((H9-C9)/H9)*100</f>
        <v>50.862950544638707</v>
      </c>
      <c r="L9" s="127"/>
      <c r="M9" s="119"/>
    </row>
    <row r="10" spans="1:13" x14ac:dyDescent="0.35">
      <c r="A10" s="241"/>
      <c r="B10" s="122">
        <v>2009</v>
      </c>
      <c r="C10" s="123">
        <v>4873.4399999999996</v>
      </c>
      <c r="D10" s="124">
        <v>1124.8202691867125</v>
      </c>
      <c r="E10" s="124">
        <v>1325</v>
      </c>
      <c r="F10" s="124">
        <v>94</v>
      </c>
      <c r="G10" s="123">
        <v>2289</v>
      </c>
      <c r="H10" s="124">
        <f t="shared" si="0"/>
        <v>9706.2602691867123</v>
      </c>
      <c r="I10" s="125">
        <f t="shared" si="1"/>
        <v>50.209245011398664</v>
      </c>
      <c r="J10" s="126">
        <f t="shared" si="2"/>
        <v>49.790754988601336</v>
      </c>
      <c r="L10" s="127"/>
      <c r="M10" s="119"/>
    </row>
    <row r="11" spans="1:13" x14ac:dyDescent="0.35">
      <c r="A11" s="241"/>
      <c r="B11" s="122">
        <v>2010</v>
      </c>
      <c r="C11" s="123">
        <v>4809.01</v>
      </c>
      <c r="D11" s="124">
        <v>972.78255528255522</v>
      </c>
      <c r="E11" s="124">
        <v>1360</v>
      </c>
      <c r="F11" s="124">
        <v>96</v>
      </c>
      <c r="G11" s="123">
        <v>2171</v>
      </c>
      <c r="H11" s="124">
        <f t="shared" si="0"/>
        <v>9408.7925552825545</v>
      </c>
      <c r="I11" s="125">
        <f t="shared" si="1"/>
        <v>51.111871919208042</v>
      </c>
      <c r="J11" s="126">
        <f t="shared" si="2"/>
        <v>48.888128080791965</v>
      </c>
      <c r="L11" s="127"/>
      <c r="M11" s="119"/>
    </row>
    <row r="12" spans="1:13" x14ac:dyDescent="0.35">
      <c r="A12" s="242"/>
      <c r="B12" s="128">
        <v>2011</v>
      </c>
      <c r="C12" s="129">
        <v>4473</v>
      </c>
      <c r="D12" s="130">
        <v>858.77419354838707</v>
      </c>
      <c r="E12" s="130">
        <v>1531</v>
      </c>
      <c r="F12" s="130">
        <v>81</v>
      </c>
      <c r="G12" s="129">
        <v>2294</v>
      </c>
      <c r="H12" s="130">
        <f t="shared" si="0"/>
        <v>9237.7741935483864</v>
      </c>
      <c r="I12" s="131">
        <f t="shared" si="1"/>
        <v>48.420754894874136</v>
      </c>
      <c r="J12" s="132">
        <f t="shared" si="2"/>
        <v>51.579245105125857</v>
      </c>
      <c r="L12" s="127"/>
      <c r="M12" s="119"/>
    </row>
    <row r="13" spans="1:13" x14ac:dyDescent="0.35">
      <c r="A13" s="242"/>
      <c r="B13" s="128">
        <v>2012</v>
      </c>
      <c r="C13" s="129">
        <v>4858.1000000000004</v>
      </c>
      <c r="D13" s="130">
        <v>988.86597938144325</v>
      </c>
      <c r="E13" s="130">
        <v>1498</v>
      </c>
      <c r="F13" s="130">
        <v>116</v>
      </c>
      <c r="G13" s="129">
        <v>2120</v>
      </c>
      <c r="H13" s="130">
        <f t="shared" si="0"/>
        <v>9580.9659793814426</v>
      </c>
      <c r="I13" s="131">
        <f t="shared" si="1"/>
        <v>50.705743141712354</v>
      </c>
      <c r="J13" s="132">
        <f t="shared" si="2"/>
        <v>49.294256858287639</v>
      </c>
      <c r="L13" s="127"/>
      <c r="M13" s="119"/>
    </row>
    <row r="14" spans="1:13" x14ac:dyDescent="0.35">
      <c r="A14" s="242"/>
      <c r="B14" s="128">
        <v>2013</v>
      </c>
      <c r="C14" s="129">
        <v>5118.96</v>
      </c>
      <c r="D14" s="130">
        <v>857.93333333333339</v>
      </c>
      <c r="E14" s="129">
        <v>1673</v>
      </c>
      <c r="F14" s="130">
        <v>106</v>
      </c>
      <c r="G14" s="129">
        <v>2121</v>
      </c>
      <c r="H14" s="130">
        <f t="shared" si="0"/>
        <v>9876.8933333333334</v>
      </c>
      <c r="I14" s="131">
        <f t="shared" si="1"/>
        <v>51.82763271042041</v>
      </c>
      <c r="J14" s="132">
        <f t="shared" si="2"/>
        <v>48.172367289579583</v>
      </c>
      <c r="L14" s="127"/>
      <c r="M14" s="119"/>
    </row>
    <row r="15" spans="1:13" x14ac:dyDescent="0.35">
      <c r="A15" s="242"/>
      <c r="B15" s="128">
        <v>2014</v>
      </c>
      <c r="C15" s="129">
        <v>5175.0300000000007</v>
      </c>
      <c r="D15" s="130">
        <v>789.87764705882341</v>
      </c>
      <c r="E15" s="129">
        <v>1539</v>
      </c>
      <c r="F15" s="130">
        <v>124</v>
      </c>
      <c r="G15" s="129">
        <v>2385</v>
      </c>
      <c r="H15" s="130">
        <f t="shared" si="0"/>
        <v>10012.907647058824</v>
      </c>
      <c r="I15" s="131">
        <f t="shared" si="1"/>
        <v>51.683588647899946</v>
      </c>
      <c r="J15" s="132">
        <f t="shared" si="2"/>
        <v>48.316411352100047</v>
      </c>
      <c r="L15" s="127"/>
      <c r="M15" s="119"/>
    </row>
    <row r="16" spans="1:13" x14ac:dyDescent="0.35">
      <c r="A16" s="242"/>
      <c r="B16" s="128">
        <v>2015</v>
      </c>
      <c r="C16" s="129">
        <v>4825.1971277522043</v>
      </c>
      <c r="D16" s="130">
        <v>727.50588235294117</v>
      </c>
      <c r="E16" s="129">
        <v>1755</v>
      </c>
      <c r="F16" s="130">
        <v>151</v>
      </c>
      <c r="G16" s="129">
        <v>2256</v>
      </c>
      <c r="H16" s="130">
        <f t="shared" si="0"/>
        <v>9714.7030101051459</v>
      </c>
      <c r="I16" s="131">
        <f t="shared" si="1"/>
        <v>49.669013275373196</v>
      </c>
      <c r="J16" s="132">
        <f t="shared" si="2"/>
        <v>50.330986724626804</v>
      </c>
      <c r="L16" s="127"/>
      <c r="M16" s="119"/>
    </row>
    <row r="17" spans="1:22" x14ac:dyDescent="0.35">
      <c r="A17" s="242"/>
      <c r="B17" s="128">
        <v>2016</v>
      </c>
      <c r="C17" s="129">
        <v>4759.2664713738895</v>
      </c>
      <c r="D17" s="130">
        <v>895.98701298701303</v>
      </c>
      <c r="E17" s="129">
        <v>1872</v>
      </c>
      <c r="F17" s="130">
        <v>137</v>
      </c>
      <c r="G17" s="129">
        <v>2331</v>
      </c>
      <c r="H17" s="130">
        <f t="shared" si="0"/>
        <v>9995.2534843609028</v>
      </c>
      <c r="I17" s="131">
        <f t="shared" si="1"/>
        <v>47.615265373914603</v>
      </c>
      <c r="J17" s="132">
        <f t="shared" si="2"/>
        <v>52.384734626085404</v>
      </c>
      <c r="L17" s="127"/>
      <c r="M17" s="119"/>
    </row>
    <row r="18" spans="1:22" x14ac:dyDescent="0.35">
      <c r="A18" s="242"/>
      <c r="B18" s="128">
        <v>2017</v>
      </c>
      <c r="C18" s="129">
        <v>5063.1365759710461</v>
      </c>
      <c r="D18" s="130">
        <v>691.40625</v>
      </c>
      <c r="E18" s="129">
        <v>2190</v>
      </c>
      <c r="F18" s="130">
        <v>130</v>
      </c>
      <c r="G18" s="129">
        <v>2632</v>
      </c>
      <c r="H18" s="130">
        <f t="shared" si="0"/>
        <v>10706.542825971046</v>
      </c>
      <c r="I18" s="131">
        <f t="shared" si="1"/>
        <v>47.290116504174513</v>
      </c>
      <c r="J18" s="132">
        <f t="shared" si="2"/>
        <v>52.70988349582548</v>
      </c>
      <c r="L18" s="127"/>
      <c r="M18" s="119"/>
    </row>
    <row r="19" spans="1:22" x14ac:dyDescent="0.35">
      <c r="A19" s="242"/>
      <c r="B19" s="128">
        <v>2018</v>
      </c>
      <c r="C19" s="129">
        <v>5036.5705168743352</v>
      </c>
      <c r="D19" s="130">
        <v>682.33333333333337</v>
      </c>
      <c r="E19" s="129">
        <v>2006</v>
      </c>
      <c r="F19" s="130">
        <v>136</v>
      </c>
      <c r="G19" s="129">
        <v>2778</v>
      </c>
      <c r="H19" s="130">
        <f t="shared" si="0"/>
        <v>10638.903850207669</v>
      </c>
      <c r="I19" s="131">
        <f t="shared" si="1"/>
        <v>47.341066220614657</v>
      </c>
      <c r="J19" s="132">
        <f t="shared" si="2"/>
        <v>52.658933779385343</v>
      </c>
      <c r="L19" s="127"/>
      <c r="M19" s="119"/>
    </row>
    <row r="20" spans="1:22" x14ac:dyDescent="0.35">
      <c r="A20" s="242"/>
      <c r="B20" s="128">
        <v>2019</v>
      </c>
      <c r="C20" s="129">
        <v>5059.2739903082183</v>
      </c>
      <c r="D20" s="130">
        <v>800.4</v>
      </c>
      <c r="E20" s="129">
        <v>1994</v>
      </c>
      <c r="F20" s="130">
        <v>147</v>
      </c>
      <c r="G20" s="129">
        <v>2871</v>
      </c>
      <c r="H20" s="130">
        <v>10871.673990308218</v>
      </c>
      <c r="I20" s="131">
        <v>46.53629233932525</v>
      </c>
      <c r="J20" s="132">
        <v>53.46370766067475</v>
      </c>
      <c r="L20" s="127"/>
      <c r="M20" s="119"/>
    </row>
    <row r="21" spans="1:22" x14ac:dyDescent="0.35">
      <c r="A21" s="242"/>
      <c r="B21" s="128">
        <v>2020</v>
      </c>
      <c r="C21" s="129">
        <v>3968.511392290111</v>
      </c>
      <c r="D21" s="130">
        <v>738.52499999999998</v>
      </c>
      <c r="E21" s="129">
        <v>1180</v>
      </c>
      <c r="F21" s="130">
        <v>165</v>
      </c>
      <c r="G21" s="129">
        <v>2031</v>
      </c>
      <c r="H21" s="130">
        <v>8083.0363922901106</v>
      </c>
      <c r="I21" s="131">
        <v>49.096789865692294</v>
      </c>
      <c r="J21" s="132">
        <v>50.903210134307706</v>
      </c>
      <c r="L21" s="127"/>
      <c r="M21" s="119"/>
    </row>
    <row r="22" spans="1:22" ht="15" thickBot="1" x14ac:dyDescent="0.4">
      <c r="A22" s="242"/>
      <c r="B22" s="157">
        <v>2021</v>
      </c>
      <c r="C22" s="158">
        <v>4213.7467636442552</v>
      </c>
      <c r="D22" s="159">
        <v>770.313432835821</v>
      </c>
      <c r="E22" s="158">
        <v>1317</v>
      </c>
      <c r="F22" s="159">
        <v>133</v>
      </c>
      <c r="G22" s="158">
        <v>2509</v>
      </c>
      <c r="H22" s="159">
        <v>8943.0601964800771</v>
      </c>
      <c r="I22" s="160">
        <v>47.117504199544079</v>
      </c>
      <c r="J22" s="161">
        <v>52.882495800455921</v>
      </c>
      <c r="K22" s="105">
        <v>52.882495800455921</v>
      </c>
      <c r="L22" s="118"/>
      <c r="M22" s="118"/>
      <c r="N22" s="118"/>
      <c r="O22" s="118"/>
      <c r="P22" s="118"/>
      <c r="Q22" s="118"/>
      <c r="R22" s="118"/>
    </row>
    <row r="23" spans="1:22" ht="15" thickBot="1" x14ac:dyDescent="0.4">
      <c r="A23" s="243"/>
      <c r="B23" s="162" t="s">
        <v>111</v>
      </c>
      <c r="C23" s="163">
        <f>C22/C3</f>
        <v>0.73879110165111594</v>
      </c>
      <c r="D23" s="163">
        <f t="shared" ref="D23:H23" si="3">D22/D3</f>
        <v>0.624747309680309</v>
      </c>
      <c r="E23" s="163">
        <f t="shared" si="3"/>
        <v>0.91234141619649822</v>
      </c>
      <c r="F23" s="163">
        <f t="shared" si="3"/>
        <v>1.8732394366197183</v>
      </c>
      <c r="G23" s="163">
        <f t="shared" si="3"/>
        <v>1.5132689987937273</v>
      </c>
      <c r="H23" s="163">
        <f t="shared" si="3"/>
        <v>0.88465369197844113</v>
      </c>
      <c r="I23" s="164"/>
      <c r="J23" s="165"/>
      <c r="L23" s="127"/>
    </row>
    <row r="24" spans="1:22" x14ac:dyDescent="0.35">
      <c r="A24" s="244" t="s">
        <v>44</v>
      </c>
      <c r="B24" s="120">
        <v>2002</v>
      </c>
      <c r="C24" s="121">
        <v>4273.92</v>
      </c>
      <c r="D24" s="115">
        <v>1166</v>
      </c>
      <c r="E24" s="121">
        <v>557.07184923439343</v>
      </c>
      <c r="F24" s="115">
        <v>50</v>
      </c>
      <c r="G24" s="121">
        <v>1985</v>
      </c>
      <c r="H24" s="130">
        <f>SUM(C24:G24)</f>
        <v>8031.9918492343932</v>
      </c>
      <c r="I24" s="116">
        <f>(C24/H24)*100</f>
        <v>53.211209376505884</v>
      </c>
      <c r="J24" s="117">
        <f>((H24-C24)/H24)*100</f>
        <v>46.788790623494116</v>
      </c>
      <c r="L24" s="127"/>
      <c r="M24" s="119"/>
    </row>
    <row r="25" spans="1:22" x14ac:dyDescent="0.35">
      <c r="A25" s="244"/>
      <c r="B25" s="120">
        <v>2003</v>
      </c>
      <c r="C25" s="121"/>
      <c r="D25" s="115"/>
      <c r="E25" s="121"/>
      <c r="F25" s="115"/>
      <c r="G25" s="121"/>
      <c r="H25" s="130"/>
      <c r="I25" s="116"/>
      <c r="J25" s="117"/>
      <c r="L25" s="127"/>
      <c r="M25" s="119"/>
    </row>
    <row r="26" spans="1:22" x14ac:dyDescent="0.35">
      <c r="A26" s="244"/>
      <c r="B26" s="120">
        <v>2004</v>
      </c>
      <c r="C26" s="121"/>
      <c r="D26" s="115"/>
      <c r="E26" s="121"/>
      <c r="F26" s="115"/>
      <c r="G26" s="121"/>
      <c r="H26" s="130"/>
      <c r="I26" s="116"/>
      <c r="J26" s="117"/>
      <c r="L26" s="127"/>
      <c r="M26" s="119"/>
    </row>
    <row r="27" spans="1:22" x14ac:dyDescent="0.35">
      <c r="A27" s="245"/>
      <c r="B27" s="122">
        <v>2005</v>
      </c>
      <c r="C27" s="123">
        <v>3829.05</v>
      </c>
      <c r="D27" s="124">
        <v>857</v>
      </c>
      <c r="E27" s="123">
        <v>461</v>
      </c>
      <c r="F27" s="124">
        <v>59</v>
      </c>
      <c r="G27" s="123">
        <v>2201.7120487867915</v>
      </c>
      <c r="H27" s="130">
        <f>SUM(C27:G27)</f>
        <v>7407.7620487867916</v>
      </c>
      <c r="I27" s="116">
        <f>(C27/H27)*100</f>
        <v>51.689700273608331</v>
      </c>
      <c r="J27" s="117">
        <f>((H27-C27)/H27)*100</f>
        <v>48.310299726391669</v>
      </c>
      <c r="L27" s="127"/>
      <c r="M27" s="119"/>
    </row>
    <row r="28" spans="1:22" x14ac:dyDescent="0.35">
      <c r="A28" s="245"/>
      <c r="B28" s="122">
        <v>2006</v>
      </c>
      <c r="C28" s="123"/>
      <c r="D28" s="124"/>
      <c r="E28" s="123"/>
      <c r="F28" s="124"/>
      <c r="G28" s="123"/>
      <c r="H28" s="130"/>
      <c r="I28" s="116"/>
      <c r="J28" s="117"/>
      <c r="L28" s="127"/>
      <c r="M28" s="119"/>
    </row>
    <row r="29" spans="1:22" x14ac:dyDescent="0.35">
      <c r="A29" s="245"/>
      <c r="B29" s="122">
        <v>2007</v>
      </c>
      <c r="C29" s="123"/>
      <c r="D29" s="124"/>
      <c r="E29" s="123"/>
      <c r="F29" s="124"/>
      <c r="G29" s="123"/>
      <c r="H29" s="130"/>
      <c r="I29" s="116"/>
      <c r="J29" s="117"/>
      <c r="L29" s="127"/>
      <c r="M29" s="119"/>
      <c r="V29" s="127"/>
    </row>
    <row r="30" spans="1:22" x14ac:dyDescent="0.35">
      <c r="A30" s="245"/>
      <c r="B30" s="122">
        <v>2008</v>
      </c>
      <c r="C30" s="123">
        <v>3127.32</v>
      </c>
      <c r="D30" s="124">
        <v>813</v>
      </c>
      <c r="E30" s="123">
        <v>560.69844357976649</v>
      </c>
      <c r="F30" s="124">
        <v>38</v>
      </c>
      <c r="G30" s="123">
        <v>2236.7302904564317</v>
      </c>
      <c r="H30" s="130">
        <f t="shared" ref="H30:H40" si="4">SUM(C30:G30)</f>
        <v>6775.7487340361986</v>
      </c>
      <c r="I30" s="116">
        <f t="shared" ref="I30:I40" si="5">(C30/H30)*100</f>
        <v>46.154604055648157</v>
      </c>
      <c r="J30" s="117">
        <f t="shared" ref="J30:J40" si="6">((H30-C30)/H30)*100</f>
        <v>53.845395944351836</v>
      </c>
      <c r="L30" s="127"/>
      <c r="M30" s="119"/>
    </row>
    <row r="31" spans="1:22" x14ac:dyDescent="0.35">
      <c r="A31" s="245"/>
      <c r="B31" s="122">
        <v>2009</v>
      </c>
      <c r="C31" s="123">
        <v>3390.17</v>
      </c>
      <c r="D31" s="124">
        <v>837.43181818181824</v>
      </c>
      <c r="E31" s="123">
        <v>444</v>
      </c>
      <c r="F31" s="124">
        <v>54</v>
      </c>
      <c r="G31" s="123">
        <v>2262</v>
      </c>
      <c r="H31" s="130">
        <f t="shared" si="4"/>
        <v>6987.6018181818181</v>
      </c>
      <c r="I31" s="116">
        <f t="shared" si="5"/>
        <v>48.516931677170554</v>
      </c>
      <c r="J31" s="117">
        <f t="shared" si="6"/>
        <v>51.483068322829453</v>
      </c>
      <c r="L31" s="127"/>
      <c r="M31" s="119"/>
    </row>
    <row r="32" spans="1:22" x14ac:dyDescent="0.35">
      <c r="A32" s="245"/>
      <c r="B32" s="122">
        <v>2010</v>
      </c>
      <c r="C32" s="123">
        <v>3516.96</v>
      </c>
      <c r="D32" s="124">
        <v>693.45652173913049</v>
      </c>
      <c r="E32" s="123">
        <v>459</v>
      </c>
      <c r="F32" s="124">
        <v>61</v>
      </c>
      <c r="G32" s="123">
        <v>2089</v>
      </c>
      <c r="H32" s="130">
        <f t="shared" si="4"/>
        <v>6819.416521739131</v>
      </c>
      <c r="I32" s="116">
        <f t="shared" si="5"/>
        <v>51.572740699860965</v>
      </c>
      <c r="J32" s="117">
        <f t="shared" si="6"/>
        <v>48.427259300139028</v>
      </c>
      <c r="L32" s="127"/>
      <c r="M32" s="119"/>
    </row>
    <row r="33" spans="1:13" x14ac:dyDescent="0.35">
      <c r="A33" s="246"/>
      <c r="B33" s="128">
        <v>2011</v>
      </c>
      <c r="C33" s="129">
        <v>3383.9</v>
      </c>
      <c r="D33" s="130">
        <v>685</v>
      </c>
      <c r="E33" s="129">
        <v>584</v>
      </c>
      <c r="F33" s="130">
        <v>59</v>
      </c>
      <c r="G33" s="129">
        <v>2182</v>
      </c>
      <c r="H33" s="130">
        <f t="shared" si="4"/>
        <v>6893.9</v>
      </c>
      <c r="I33" s="116">
        <f t="shared" si="5"/>
        <v>49.085423345276261</v>
      </c>
      <c r="J33" s="117">
        <f t="shared" si="6"/>
        <v>50.914576654723746</v>
      </c>
      <c r="L33" s="127"/>
      <c r="M33" s="119"/>
    </row>
    <row r="34" spans="1:13" x14ac:dyDescent="0.35">
      <c r="A34" s="246"/>
      <c r="B34" s="128">
        <v>2012</v>
      </c>
      <c r="C34" s="129">
        <v>3641.8</v>
      </c>
      <c r="D34" s="130">
        <v>754.16091954022988</v>
      </c>
      <c r="E34" s="129">
        <v>502</v>
      </c>
      <c r="F34" s="130">
        <v>54</v>
      </c>
      <c r="G34" s="129">
        <v>2039</v>
      </c>
      <c r="H34" s="130">
        <f t="shared" si="4"/>
        <v>6990.96091954023</v>
      </c>
      <c r="I34" s="133">
        <f t="shared" si="5"/>
        <v>52.092981807707027</v>
      </c>
      <c r="J34" s="134">
        <f t="shared" si="6"/>
        <v>47.907018192292966</v>
      </c>
      <c r="L34" s="127"/>
      <c r="M34" s="119"/>
    </row>
    <row r="35" spans="1:13" x14ac:dyDescent="0.35">
      <c r="A35" s="246"/>
      <c r="B35" s="128">
        <v>2013</v>
      </c>
      <c r="C35" s="129">
        <v>3666.2400000000002</v>
      </c>
      <c r="D35" s="130">
        <v>705.04166666666663</v>
      </c>
      <c r="E35" s="129">
        <v>450</v>
      </c>
      <c r="F35" s="130">
        <v>54</v>
      </c>
      <c r="G35" s="129">
        <v>1793</v>
      </c>
      <c r="H35" s="130">
        <f t="shared" si="4"/>
        <v>6668.2816666666668</v>
      </c>
      <c r="I35" s="131">
        <f t="shared" si="5"/>
        <v>54.980281026921233</v>
      </c>
      <c r="J35" s="132">
        <f t="shared" si="6"/>
        <v>45.019718973078767</v>
      </c>
      <c r="L35" s="127"/>
      <c r="M35" s="119"/>
    </row>
    <row r="36" spans="1:13" x14ac:dyDescent="0.35">
      <c r="A36" s="246"/>
      <c r="B36" s="128">
        <v>2014</v>
      </c>
      <c r="C36" s="129">
        <v>3515.1600000000003</v>
      </c>
      <c r="D36" s="130">
        <v>474.81397306397309</v>
      </c>
      <c r="E36" s="129">
        <v>540</v>
      </c>
      <c r="F36" s="130">
        <v>53</v>
      </c>
      <c r="G36" s="129">
        <v>2156</v>
      </c>
      <c r="H36" s="130">
        <f t="shared" si="4"/>
        <v>6738.973973063974</v>
      </c>
      <c r="I36" s="131">
        <f t="shared" si="5"/>
        <v>52.16164974149293</v>
      </c>
      <c r="J36" s="132">
        <f t="shared" si="6"/>
        <v>47.83835025850707</v>
      </c>
      <c r="L36" s="127"/>
      <c r="M36" s="119"/>
    </row>
    <row r="37" spans="1:13" x14ac:dyDescent="0.35">
      <c r="A37" s="246"/>
      <c r="B37" s="128">
        <v>2015</v>
      </c>
      <c r="C37" s="129">
        <v>3272.3727095438717</v>
      </c>
      <c r="D37" s="130">
        <v>520.63636363636351</v>
      </c>
      <c r="E37" s="129">
        <v>440</v>
      </c>
      <c r="F37" s="130">
        <v>52</v>
      </c>
      <c r="G37" s="129">
        <v>1924</v>
      </c>
      <c r="H37" s="130">
        <f t="shared" si="4"/>
        <v>6209.0090731802356</v>
      </c>
      <c r="I37" s="131">
        <f t="shared" si="5"/>
        <v>52.703622606687098</v>
      </c>
      <c r="J37" s="132">
        <f t="shared" si="6"/>
        <v>47.296377393312902</v>
      </c>
      <c r="L37" s="127"/>
      <c r="M37" s="119"/>
    </row>
    <row r="38" spans="1:13" x14ac:dyDescent="0.35">
      <c r="A38" s="246"/>
      <c r="B38" s="128">
        <v>2016</v>
      </c>
      <c r="C38" s="129">
        <v>3519.4261632867801</v>
      </c>
      <c r="D38" s="130">
        <v>551.34246575342468</v>
      </c>
      <c r="E38" s="129">
        <v>521</v>
      </c>
      <c r="F38" s="130">
        <v>33</v>
      </c>
      <c r="G38" s="129">
        <v>2070</v>
      </c>
      <c r="H38" s="130">
        <f t="shared" si="4"/>
        <v>6694.7686290402053</v>
      </c>
      <c r="I38" s="131">
        <f t="shared" si="5"/>
        <v>52.569795287926816</v>
      </c>
      <c r="J38" s="132">
        <f t="shared" si="6"/>
        <v>47.430204712073184</v>
      </c>
      <c r="L38" s="127"/>
      <c r="M38" s="119"/>
    </row>
    <row r="39" spans="1:13" x14ac:dyDescent="0.35">
      <c r="A39" s="246"/>
      <c r="B39" s="128">
        <v>2017</v>
      </c>
      <c r="C39" s="129">
        <v>3481.1951589295418</v>
      </c>
      <c r="D39" s="130">
        <v>432.65625</v>
      </c>
      <c r="E39" s="129">
        <v>530</v>
      </c>
      <c r="F39" s="130">
        <v>41</v>
      </c>
      <c r="G39" s="129">
        <v>2250</v>
      </c>
      <c r="H39" s="130">
        <f t="shared" si="4"/>
        <v>6734.8514089295422</v>
      </c>
      <c r="I39" s="131">
        <f t="shared" si="5"/>
        <v>51.689264507215817</v>
      </c>
      <c r="J39" s="132">
        <f t="shared" si="6"/>
        <v>48.31073549278419</v>
      </c>
      <c r="L39" s="127"/>
      <c r="M39" s="119"/>
    </row>
    <row r="40" spans="1:13" x14ac:dyDescent="0.35">
      <c r="A40" s="246"/>
      <c r="B40" s="128">
        <v>2018</v>
      </c>
      <c r="C40" s="129">
        <v>3495.4836476188866</v>
      </c>
      <c r="D40" s="130">
        <v>482.10344827586209</v>
      </c>
      <c r="E40" s="129">
        <v>509</v>
      </c>
      <c r="F40" s="130">
        <v>45</v>
      </c>
      <c r="G40" s="129">
        <v>2470</v>
      </c>
      <c r="H40" s="130">
        <f t="shared" si="4"/>
        <v>7001.5870958947489</v>
      </c>
      <c r="I40" s="131">
        <f t="shared" si="5"/>
        <v>49.924161475737385</v>
      </c>
      <c r="J40" s="132">
        <f t="shared" si="6"/>
        <v>50.075838524262608</v>
      </c>
      <c r="L40" s="127"/>
      <c r="M40" s="119"/>
    </row>
    <row r="41" spans="1:13" x14ac:dyDescent="0.35">
      <c r="A41" s="246"/>
      <c r="B41" s="128">
        <v>2019</v>
      </c>
      <c r="C41" s="129">
        <v>3543.5644951956965</v>
      </c>
      <c r="D41" s="130">
        <v>468.83928571428567</v>
      </c>
      <c r="E41" s="129">
        <v>613</v>
      </c>
      <c r="F41" s="130">
        <v>53</v>
      </c>
      <c r="G41" s="129">
        <v>2359</v>
      </c>
      <c r="H41" s="130">
        <v>7037.4037809099827</v>
      </c>
      <c r="I41" s="131">
        <v>50.353292286683171</v>
      </c>
      <c r="J41" s="132">
        <v>49.646707713316822</v>
      </c>
      <c r="L41" s="127"/>
      <c r="M41" s="119"/>
    </row>
    <row r="42" spans="1:13" x14ac:dyDescent="0.35">
      <c r="A42" s="246"/>
      <c r="B42" s="128">
        <v>2020</v>
      </c>
      <c r="C42" s="129">
        <v>2669.124365534331</v>
      </c>
      <c r="D42" s="130">
        <v>258.23333333333335</v>
      </c>
      <c r="E42" s="129">
        <v>261</v>
      </c>
      <c r="F42" s="130">
        <v>73</v>
      </c>
      <c r="G42" s="129">
        <v>1873</v>
      </c>
      <c r="H42" s="130">
        <v>5134.3576988676641</v>
      </c>
      <c r="I42" s="131">
        <v>51.985555391339055</v>
      </c>
      <c r="J42" s="132">
        <v>48.014444608660938</v>
      </c>
      <c r="L42" s="127"/>
      <c r="M42" s="119"/>
    </row>
    <row r="43" spans="1:13" ht="15" thickBot="1" x14ac:dyDescent="0.4">
      <c r="A43" s="246"/>
      <c r="B43" s="157">
        <v>2021</v>
      </c>
      <c r="C43" s="158">
        <v>2972.2113098565278</v>
      </c>
      <c r="D43" s="159">
        <v>298.05172413793105</v>
      </c>
      <c r="E43" s="158">
        <v>380</v>
      </c>
      <c r="F43" s="159">
        <v>74</v>
      </c>
      <c r="G43" s="158">
        <v>2051</v>
      </c>
      <c r="H43" s="159">
        <v>5775.263033994459</v>
      </c>
      <c r="I43" s="160">
        <v>51.46451845329716</v>
      </c>
      <c r="J43" s="161">
        <v>48.53548154670284</v>
      </c>
      <c r="L43" s="127"/>
      <c r="M43" s="119"/>
    </row>
    <row r="44" spans="1:13" ht="15" thickBot="1" x14ac:dyDescent="0.4">
      <c r="A44" s="246"/>
      <c r="B44" s="162" t="s">
        <v>111</v>
      </c>
      <c r="C44" s="163">
        <f>C43/C24</f>
        <v>0.69542979509596059</v>
      </c>
      <c r="D44" s="163">
        <f t="shared" ref="D44:H44" si="7">D43/D24</f>
        <v>0.2556189743893062</v>
      </c>
      <c r="E44" s="163">
        <f t="shared" si="7"/>
        <v>0.68213822063033613</v>
      </c>
      <c r="F44" s="163">
        <f t="shared" si="7"/>
        <v>1.48</v>
      </c>
      <c r="G44" s="163">
        <f t="shared" si="7"/>
        <v>1.0332493702770782</v>
      </c>
      <c r="H44" s="163">
        <f t="shared" si="7"/>
        <v>0.71903248190484093</v>
      </c>
      <c r="I44" s="164"/>
      <c r="J44" s="165"/>
      <c r="L44" s="127"/>
    </row>
    <row r="45" spans="1:13" x14ac:dyDescent="0.35">
      <c r="A45" s="247" t="s">
        <v>45</v>
      </c>
      <c r="B45" s="135">
        <v>2002</v>
      </c>
      <c r="C45" s="113">
        <v>4672.58</v>
      </c>
      <c r="D45" s="114">
        <v>304</v>
      </c>
      <c r="E45" s="113">
        <v>936.07128842380644</v>
      </c>
      <c r="F45" s="114">
        <v>39</v>
      </c>
      <c r="G45" s="113">
        <v>1196</v>
      </c>
      <c r="H45" s="130">
        <f>SUM(C45:G45)</f>
        <v>7147.6512884238064</v>
      </c>
      <c r="I45" s="116">
        <f>(C45/H45)*100</f>
        <v>65.372243432854887</v>
      </c>
      <c r="J45" s="117">
        <f>((H45-C45)/H45)*100</f>
        <v>34.627756567145106</v>
      </c>
      <c r="L45" s="127"/>
      <c r="M45" s="119"/>
    </row>
    <row r="46" spans="1:13" x14ac:dyDescent="0.35">
      <c r="A46" s="244"/>
      <c r="B46" s="136">
        <v>2003</v>
      </c>
      <c r="C46" s="121"/>
      <c r="D46" s="115"/>
      <c r="E46" s="121"/>
      <c r="F46" s="115"/>
      <c r="G46" s="121"/>
      <c r="H46" s="130"/>
      <c r="I46" s="116"/>
      <c r="J46" s="117"/>
      <c r="L46" s="127"/>
      <c r="M46" s="119"/>
    </row>
    <row r="47" spans="1:13" x14ac:dyDescent="0.35">
      <c r="A47" s="244"/>
      <c r="B47" s="136">
        <v>2004</v>
      </c>
      <c r="C47" s="121"/>
      <c r="D47" s="115"/>
      <c r="E47" s="121"/>
      <c r="F47" s="115"/>
      <c r="G47" s="121"/>
      <c r="H47" s="130"/>
      <c r="I47" s="116"/>
      <c r="J47" s="117"/>
      <c r="L47" s="127"/>
      <c r="M47" s="119"/>
    </row>
    <row r="48" spans="1:13" x14ac:dyDescent="0.35">
      <c r="A48" s="245"/>
      <c r="B48" s="137">
        <v>2005</v>
      </c>
      <c r="C48" s="123">
        <v>4158</v>
      </c>
      <c r="D48" s="124">
        <v>329</v>
      </c>
      <c r="E48" s="123">
        <v>926</v>
      </c>
      <c r="F48" s="124">
        <v>44</v>
      </c>
      <c r="G48" s="123">
        <v>2000.2254886381693</v>
      </c>
      <c r="H48" s="130">
        <f>SUM(C48:G48)</f>
        <v>7457.2254886381688</v>
      </c>
      <c r="I48" s="116">
        <f>(C48/H48)*100</f>
        <v>55.758002843485556</v>
      </c>
      <c r="J48" s="117">
        <f>((H48-C48)/H48)*100</f>
        <v>44.241997156514437</v>
      </c>
      <c r="L48" s="127"/>
      <c r="M48" s="119"/>
    </row>
    <row r="49" spans="1:22" x14ac:dyDescent="0.35">
      <c r="A49" s="245"/>
      <c r="B49" s="137">
        <v>2006</v>
      </c>
      <c r="C49" s="123"/>
      <c r="D49" s="124"/>
      <c r="E49" s="123"/>
      <c r="F49" s="124"/>
      <c r="G49" s="123"/>
      <c r="H49" s="130"/>
      <c r="I49" s="116"/>
      <c r="J49" s="117"/>
      <c r="L49" s="127"/>
      <c r="M49" s="119"/>
    </row>
    <row r="50" spans="1:22" x14ac:dyDescent="0.35">
      <c r="A50" s="245"/>
      <c r="B50" s="137">
        <v>2007</v>
      </c>
      <c r="C50" s="123"/>
      <c r="D50" s="124"/>
      <c r="E50" s="123"/>
      <c r="F50" s="124"/>
      <c r="G50" s="123"/>
      <c r="H50" s="130"/>
      <c r="I50" s="116"/>
      <c r="J50" s="117"/>
      <c r="L50" s="127"/>
      <c r="M50" s="119"/>
      <c r="V50" s="127"/>
    </row>
    <row r="51" spans="1:22" x14ac:dyDescent="0.35">
      <c r="A51" s="245"/>
      <c r="B51" s="137">
        <v>2008</v>
      </c>
      <c r="C51" s="123">
        <v>3574.38</v>
      </c>
      <c r="D51" s="124">
        <v>379</v>
      </c>
      <c r="E51" s="123">
        <v>788.75796178343944</v>
      </c>
      <c r="F51" s="124">
        <v>63</v>
      </c>
      <c r="G51" s="123">
        <v>2035.5670498084291</v>
      </c>
      <c r="H51" s="130">
        <f t="shared" ref="H51:H61" si="8">SUM(C51:G51)</f>
        <v>6840.7050115918682</v>
      </c>
      <c r="I51" s="116">
        <f t="shared" ref="I51:I61" si="9">(C51/H51)*100</f>
        <v>52.251631870444051</v>
      </c>
      <c r="J51" s="117">
        <f t="shared" ref="J51:J61" si="10">((H51-C51)/H51)*100</f>
        <v>47.748368129555949</v>
      </c>
      <c r="L51" s="127"/>
      <c r="M51" s="119"/>
    </row>
    <row r="52" spans="1:22" x14ac:dyDescent="0.35">
      <c r="A52" s="245"/>
      <c r="B52" s="137">
        <v>2009</v>
      </c>
      <c r="C52" s="123">
        <v>4241.54</v>
      </c>
      <c r="D52" s="124">
        <v>401.86046511627904</v>
      </c>
      <c r="E52" s="123">
        <v>743</v>
      </c>
      <c r="F52" s="124">
        <v>71</v>
      </c>
      <c r="G52" s="123">
        <v>1973</v>
      </c>
      <c r="H52" s="130">
        <f t="shared" si="8"/>
        <v>7430.4004651162786</v>
      </c>
      <c r="I52" s="116">
        <f t="shared" si="9"/>
        <v>57.083598924618983</v>
      </c>
      <c r="J52" s="117">
        <f t="shared" si="10"/>
        <v>42.916401075381017</v>
      </c>
      <c r="L52" s="127"/>
      <c r="M52" s="119"/>
    </row>
    <row r="53" spans="1:22" x14ac:dyDescent="0.35">
      <c r="A53" s="245"/>
      <c r="B53" s="137">
        <v>2010</v>
      </c>
      <c r="C53" s="123">
        <v>4617.75</v>
      </c>
      <c r="D53" s="124">
        <v>444.12514351320323</v>
      </c>
      <c r="E53" s="123">
        <v>740</v>
      </c>
      <c r="F53" s="124">
        <v>58</v>
      </c>
      <c r="G53" s="123">
        <v>1600</v>
      </c>
      <c r="H53" s="130">
        <f t="shared" si="8"/>
        <v>7459.8751435132035</v>
      </c>
      <c r="I53" s="116">
        <f t="shared" si="9"/>
        <v>61.901170075418797</v>
      </c>
      <c r="J53" s="117">
        <f t="shared" si="10"/>
        <v>38.09882992458121</v>
      </c>
      <c r="L53" s="127"/>
      <c r="M53" s="119"/>
    </row>
    <row r="54" spans="1:22" x14ac:dyDescent="0.35">
      <c r="A54" s="246"/>
      <c r="B54" s="137">
        <v>2011</v>
      </c>
      <c r="C54" s="129">
        <v>3915.4600000000005</v>
      </c>
      <c r="D54" s="130">
        <v>441</v>
      </c>
      <c r="E54" s="129">
        <v>711</v>
      </c>
      <c r="F54" s="130">
        <v>78</v>
      </c>
      <c r="G54" s="129">
        <v>1866</v>
      </c>
      <c r="H54" s="130">
        <f t="shared" si="8"/>
        <v>7011.4600000000009</v>
      </c>
      <c r="I54" s="116">
        <f t="shared" si="9"/>
        <v>55.843718711937321</v>
      </c>
      <c r="J54" s="117">
        <f t="shared" si="10"/>
        <v>44.156281288062686</v>
      </c>
      <c r="L54" s="127"/>
      <c r="M54" s="119"/>
    </row>
    <row r="55" spans="1:22" x14ac:dyDescent="0.35">
      <c r="A55" s="246"/>
      <c r="B55" s="137">
        <v>2012</v>
      </c>
      <c r="C55" s="129">
        <v>4204.62</v>
      </c>
      <c r="D55" s="130">
        <v>319.45054945054943</v>
      </c>
      <c r="E55" s="129">
        <v>797</v>
      </c>
      <c r="F55" s="130">
        <v>63</v>
      </c>
      <c r="G55" s="129">
        <v>1933</v>
      </c>
      <c r="H55" s="130">
        <f t="shared" si="8"/>
        <v>7317.0705494505492</v>
      </c>
      <c r="I55" s="133">
        <f t="shared" si="9"/>
        <v>57.46316058570369</v>
      </c>
      <c r="J55" s="134">
        <f t="shared" si="10"/>
        <v>42.536839414296317</v>
      </c>
      <c r="L55" s="127"/>
      <c r="M55" s="119"/>
      <c r="V55" s="127"/>
    </row>
    <row r="56" spans="1:22" x14ac:dyDescent="0.35">
      <c r="A56" s="246"/>
      <c r="B56" s="128">
        <v>2013</v>
      </c>
      <c r="C56" s="129">
        <v>4465.16</v>
      </c>
      <c r="D56" s="130">
        <v>408.37777777777779</v>
      </c>
      <c r="E56" s="129">
        <v>844</v>
      </c>
      <c r="F56" s="130">
        <v>86</v>
      </c>
      <c r="G56" s="129">
        <v>1885</v>
      </c>
      <c r="H56" s="130">
        <f t="shared" si="8"/>
        <v>7688.5377777777776</v>
      </c>
      <c r="I56" s="131">
        <f t="shared" si="9"/>
        <v>58.075542177937599</v>
      </c>
      <c r="J56" s="132">
        <f t="shared" si="10"/>
        <v>41.924457822062394</v>
      </c>
      <c r="L56" s="127"/>
      <c r="M56" s="119"/>
    </row>
    <row r="57" spans="1:22" x14ac:dyDescent="0.35">
      <c r="A57" s="246"/>
      <c r="B57" s="128">
        <v>2014</v>
      </c>
      <c r="C57" s="129">
        <v>4441.5</v>
      </c>
      <c r="D57" s="130">
        <v>198.93871297242083</v>
      </c>
      <c r="E57" s="129">
        <v>641</v>
      </c>
      <c r="F57" s="130">
        <v>98</v>
      </c>
      <c r="G57" s="129">
        <v>1928</v>
      </c>
      <c r="H57" s="130">
        <f t="shared" si="8"/>
        <v>7307.4387129724209</v>
      </c>
      <c r="I57" s="131">
        <f t="shared" si="9"/>
        <v>60.78053028505451</v>
      </c>
      <c r="J57" s="132">
        <f t="shared" si="10"/>
        <v>39.21946971494549</v>
      </c>
      <c r="L57" s="127"/>
      <c r="M57" s="119"/>
    </row>
    <row r="58" spans="1:22" x14ac:dyDescent="0.35">
      <c r="A58" s="246"/>
      <c r="B58" s="128">
        <v>2015</v>
      </c>
      <c r="C58" s="129">
        <v>4194.2348480459859</v>
      </c>
      <c r="D58" s="130">
        <v>202.81690140845072</v>
      </c>
      <c r="E58" s="129">
        <v>699</v>
      </c>
      <c r="F58" s="130">
        <v>85</v>
      </c>
      <c r="G58" s="129">
        <v>2228</v>
      </c>
      <c r="H58" s="130">
        <f t="shared" si="8"/>
        <v>7409.0517494544365</v>
      </c>
      <c r="I58" s="131">
        <f t="shared" si="9"/>
        <v>56.609603899106617</v>
      </c>
      <c r="J58" s="132">
        <f t="shared" si="10"/>
        <v>43.390396100893383</v>
      </c>
      <c r="L58" s="127"/>
      <c r="M58" s="119"/>
    </row>
    <row r="59" spans="1:22" x14ac:dyDescent="0.35">
      <c r="A59" s="246"/>
      <c r="B59" s="128">
        <v>2016</v>
      </c>
      <c r="C59" s="129">
        <v>4541.361592677953</v>
      </c>
      <c r="D59" s="130">
        <v>272.46153846153845</v>
      </c>
      <c r="E59" s="129">
        <v>831</v>
      </c>
      <c r="F59" s="130">
        <v>75</v>
      </c>
      <c r="G59" s="129">
        <v>2248</v>
      </c>
      <c r="H59" s="130">
        <f t="shared" si="8"/>
        <v>7967.8231311394911</v>
      </c>
      <c r="I59" s="131">
        <f t="shared" si="9"/>
        <v>56.996265076838945</v>
      </c>
      <c r="J59" s="132">
        <f t="shared" si="10"/>
        <v>43.003734923161055</v>
      </c>
      <c r="L59" s="127"/>
      <c r="M59" s="119"/>
    </row>
    <row r="60" spans="1:22" x14ac:dyDescent="0.35">
      <c r="A60" s="246"/>
      <c r="B60" s="128">
        <v>2017</v>
      </c>
      <c r="C60" s="129">
        <v>4417.5448218840538</v>
      </c>
      <c r="D60" s="130">
        <v>300.18461538461543</v>
      </c>
      <c r="E60" s="129">
        <v>819</v>
      </c>
      <c r="F60" s="130">
        <v>60</v>
      </c>
      <c r="G60" s="129">
        <v>2039</v>
      </c>
      <c r="H60" s="130">
        <f t="shared" si="8"/>
        <v>7635.7294372686692</v>
      </c>
      <c r="I60" s="131">
        <f t="shared" si="9"/>
        <v>57.853605974077404</v>
      </c>
      <c r="J60" s="132">
        <f t="shared" si="10"/>
        <v>42.146394025922596</v>
      </c>
      <c r="L60" s="127"/>
      <c r="M60" s="119"/>
    </row>
    <row r="61" spans="1:22" x14ac:dyDescent="0.35">
      <c r="A61" s="246"/>
      <c r="B61" s="128">
        <v>2018</v>
      </c>
      <c r="C61" s="129">
        <v>4497.192198130514</v>
      </c>
      <c r="D61" s="130">
        <v>334.32692307692304</v>
      </c>
      <c r="E61" s="129">
        <v>971</v>
      </c>
      <c r="F61" s="130">
        <v>56</v>
      </c>
      <c r="G61" s="129">
        <v>2637</v>
      </c>
      <c r="H61" s="130">
        <f t="shared" si="8"/>
        <v>8495.5191212074369</v>
      </c>
      <c r="I61" s="131">
        <f t="shared" si="9"/>
        <v>52.936049392251206</v>
      </c>
      <c r="J61" s="132">
        <f t="shared" si="10"/>
        <v>47.063950607748801</v>
      </c>
      <c r="L61" s="127"/>
      <c r="M61" s="119"/>
    </row>
    <row r="62" spans="1:22" x14ac:dyDescent="0.35">
      <c r="A62" s="246"/>
      <c r="B62" s="128">
        <v>2019</v>
      </c>
      <c r="C62" s="129">
        <v>4905.3326163095344</v>
      </c>
      <c r="D62" s="130">
        <v>355.09677419354841</v>
      </c>
      <c r="E62" s="129">
        <v>1020</v>
      </c>
      <c r="F62" s="130">
        <v>74</v>
      </c>
      <c r="G62" s="129">
        <v>2655</v>
      </c>
      <c r="H62" s="130">
        <v>9009.4293905030827</v>
      </c>
      <c r="I62" s="131">
        <v>54.446651432556735</v>
      </c>
      <c r="J62" s="132">
        <v>45.553348567443265</v>
      </c>
      <c r="L62" s="127"/>
      <c r="M62" s="119"/>
    </row>
    <row r="63" spans="1:22" x14ac:dyDescent="0.35">
      <c r="A63" s="246"/>
      <c r="B63" s="128">
        <v>2020</v>
      </c>
      <c r="C63" s="129">
        <v>3347.8077018807144</v>
      </c>
      <c r="D63" s="130">
        <v>206.38095238095238</v>
      </c>
      <c r="E63" s="129">
        <v>336</v>
      </c>
      <c r="F63" s="130">
        <v>94</v>
      </c>
      <c r="G63" s="129">
        <v>1574</v>
      </c>
      <c r="H63" s="130">
        <v>5558.1886542616667</v>
      </c>
      <c r="I63" s="131">
        <v>60.231991213789179</v>
      </c>
      <c r="J63" s="132">
        <v>39.768008786210821</v>
      </c>
      <c r="L63" s="127"/>
      <c r="M63" s="119"/>
    </row>
    <row r="64" spans="1:22" ht="15" thickBot="1" x14ac:dyDescent="0.4">
      <c r="A64" s="246"/>
      <c r="B64" s="157">
        <v>2021</v>
      </c>
      <c r="C64" s="158">
        <v>3970.6213279520998</v>
      </c>
      <c r="D64" s="159">
        <v>216.49180327868854</v>
      </c>
      <c r="E64" s="158">
        <v>646</v>
      </c>
      <c r="F64" s="159">
        <v>104</v>
      </c>
      <c r="G64" s="158">
        <v>2019</v>
      </c>
      <c r="H64" s="159">
        <v>6956.113131230788</v>
      </c>
      <c r="I64" s="160">
        <v>57.08103438003679</v>
      </c>
      <c r="J64" s="161">
        <v>42.91896561996321</v>
      </c>
      <c r="L64" s="127"/>
      <c r="M64" s="119"/>
    </row>
    <row r="65" spans="1:12" ht="15" thickBot="1" x14ac:dyDescent="0.4">
      <c r="A65" s="248"/>
      <c r="B65" s="166" t="s">
        <v>111</v>
      </c>
      <c r="C65" s="167">
        <f>C64/C45</f>
        <v>0.84977064661324153</v>
      </c>
      <c r="D65" s="167">
        <f t="shared" ref="D65:H65" si="11">D64/D45</f>
        <v>0.71214408973252807</v>
      </c>
      <c r="E65" s="167">
        <f t="shared" si="11"/>
        <v>0.69011837879117111</v>
      </c>
      <c r="F65" s="167">
        <f t="shared" si="11"/>
        <v>2.6666666666666665</v>
      </c>
      <c r="G65" s="167">
        <f t="shared" si="11"/>
        <v>1.6881270903010033</v>
      </c>
      <c r="H65" s="167">
        <f t="shared" si="11"/>
        <v>0.97320264385264155</v>
      </c>
      <c r="I65" s="168"/>
      <c r="J65" s="169"/>
      <c r="L65" s="127"/>
    </row>
    <row r="66" spans="1:12" ht="15" thickTop="1" x14ac:dyDescent="0.35">
      <c r="A66" s="140"/>
    </row>
    <row r="67" spans="1:12" ht="15.5" customHeight="1" x14ac:dyDescent="0.35">
      <c r="A67" s="140" t="s">
        <v>104</v>
      </c>
      <c r="B67" s="108"/>
      <c r="D67" s="138"/>
      <c r="E67" s="138"/>
      <c r="F67" s="139"/>
      <c r="G67" s="138"/>
      <c r="H67" s="139"/>
    </row>
    <row r="68" spans="1:12" x14ac:dyDescent="0.35">
      <c r="B68" s="108"/>
      <c r="D68" s="138"/>
      <c r="E68" s="138"/>
      <c r="F68" s="139"/>
      <c r="G68" s="138"/>
      <c r="H68" s="139"/>
    </row>
    <row r="69" spans="1:12" x14ac:dyDescent="0.35">
      <c r="B69" s="108"/>
      <c r="D69" s="138"/>
      <c r="E69" s="138"/>
      <c r="F69" s="139"/>
      <c r="G69" s="138"/>
      <c r="H69" s="138"/>
    </row>
    <row r="70" spans="1:12" x14ac:dyDescent="0.35">
      <c r="B70" s="108"/>
      <c r="D70" s="138"/>
      <c r="E70" s="138"/>
      <c r="F70" s="138"/>
      <c r="G70" s="138"/>
      <c r="H70" s="138"/>
    </row>
    <row r="71" spans="1:12" x14ac:dyDescent="0.35">
      <c r="B71" s="108"/>
      <c r="D71" s="138"/>
      <c r="E71" s="138"/>
      <c r="F71" s="139"/>
      <c r="G71" s="138"/>
      <c r="H71" s="139"/>
    </row>
    <row r="72" spans="1:12" x14ac:dyDescent="0.35">
      <c r="B72" s="108"/>
      <c r="D72" s="138"/>
      <c r="E72" s="138"/>
      <c r="F72" s="139"/>
      <c r="G72" s="138"/>
      <c r="H72" s="139"/>
    </row>
    <row r="73" spans="1:12" x14ac:dyDescent="0.35">
      <c r="B73" s="108"/>
      <c r="D73" s="138"/>
      <c r="E73" s="138"/>
      <c r="F73" s="139"/>
      <c r="G73" s="138"/>
      <c r="H73" s="139"/>
    </row>
    <row r="74" spans="1:12" x14ac:dyDescent="0.35">
      <c r="B74" s="108"/>
      <c r="D74" s="138"/>
      <c r="E74" s="138"/>
      <c r="F74" s="139"/>
      <c r="G74" s="138"/>
      <c r="H74" s="139"/>
    </row>
    <row r="75" spans="1:12" x14ac:dyDescent="0.35">
      <c r="B75" s="108"/>
      <c r="D75" s="138"/>
      <c r="E75" s="138"/>
      <c r="F75" s="139"/>
      <c r="G75" s="138"/>
      <c r="H75" s="138"/>
    </row>
    <row r="76" spans="1:12" x14ac:dyDescent="0.35">
      <c r="B76" s="108"/>
      <c r="D76" s="138"/>
      <c r="E76" s="138"/>
      <c r="F76" s="138"/>
      <c r="G76" s="138"/>
      <c r="H76" s="138"/>
    </row>
    <row r="77" spans="1:12" x14ac:dyDescent="0.35">
      <c r="B77" s="108"/>
      <c r="D77" s="138"/>
      <c r="E77" s="138"/>
      <c r="F77" s="139"/>
      <c r="G77" s="138"/>
      <c r="H77" s="139"/>
    </row>
    <row r="78" spans="1:12" x14ac:dyDescent="0.35">
      <c r="B78" s="108"/>
      <c r="D78" s="138"/>
      <c r="E78" s="138"/>
      <c r="F78" s="139"/>
      <c r="G78" s="138"/>
      <c r="H78" s="139"/>
    </row>
    <row r="79" spans="1:12" x14ac:dyDescent="0.35">
      <c r="B79" s="108"/>
      <c r="D79" s="138"/>
      <c r="E79" s="138"/>
      <c r="F79" s="139"/>
      <c r="G79" s="138"/>
      <c r="H79" s="139"/>
    </row>
    <row r="80" spans="1:12" x14ac:dyDescent="0.35">
      <c r="B80" s="108"/>
      <c r="D80" s="138"/>
      <c r="E80" s="138"/>
      <c r="F80" s="139"/>
      <c r="G80" s="138"/>
      <c r="H80" s="139"/>
    </row>
    <row r="81" spans="2:10" x14ac:dyDescent="0.35">
      <c r="B81" s="108"/>
      <c r="D81" s="138"/>
      <c r="E81" s="138"/>
      <c r="F81" s="139"/>
      <c r="G81" s="138"/>
      <c r="H81" s="138"/>
    </row>
    <row r="82" spans="2:10" x14ac:dyDescent="0.35">
      <c r="B82" s="108"/>
      <c r="D82" s="138"/>
      <c r="E82" s="138"/>
      <c r="F82" s="138"/>
      <c r="G82" s="138"/>
      <c r="H82" s="138"/>
    </row>
    <row r="83" spans="2:10" x14ac:dyDescent="0.35">
      <c r="B83" s="108"/>
      <c r="D83" s="138"/>
      <c r="E83" s="138"/>
      <c r="F83" s="139"/>
      <c r="G83" s="138"/>
      <c r="H83" s="139"/>
    </row>
    <row r="84" spans="2:10" x14ac:dyDescent="0.35">
      <c r="B84" s="108"/>
      <c r="D84" s="138"/>
      <c r="E84" s="138"/>
      <c r="F84" s="139"/>
      <c r="G84" s="138"/>
      <c r="H84" s="139"/>
    </row>
    <row r="93" spans="2:10" x14ac:dyDescent="0.35">
      <c r="B93" s="127"/>
      <c r="C93" s="118"/>
      <c r="D93" s="118"/>
      <c r="E93" s="118"/>
      <c r="F93" s="118"/>
      <c r="G93" s="118"/>
      <c r="H93" s="118"/>
      <c r="I93" s="118"/>
      <c r="J93" s="118"/>
    </row>
    <row r="94" spans="2:10" x14ac:dyDescent="0.35">
      <c r="B94" s="127"/>
      <c r="C94" s="118"/>
      <c r="D94" s="118"/>
      <c r="E94" s="118"/>
      <c r="F94" s="118"/>
      <c r="G94" s="118"/>
      <c r="H94" s="118"/>
      <c r="I94" s="118"/>
      <c r="J94" s="118"/>
    </row>
    <row r="95" spans="2:10" x14ac:dyDescent="0.35">
      <c r="B95" s="127"/>
      <c r="C95" s="118"/>
      <c r="D95" s="118"/>
      <c r="E95" s="118"/>
      <c r="F95" s="118"/>
      <c r="G95" s="118"/>
      <c r="H95" s="118"/>
      <c r="I95" s="118"/>
      <c r="J95" s="118"/>
    </row>
    <row r="96" spans="2:10" x14ac:dyDescent="0.35">
      <c r="B96" s="127"/>
    </row>
    <row r="97" spans="2:2" x14ac:dyDescent="0.35">
      <c r="B97" s="127"/>
    </row>
    <row r="98" spans="2:2" x14ac:dyDescent="0.35">
      <c r="B98" s="127"/>
    </row>
    <row r="99" spans="2:2" x14ac:dyDescent="0.35">
      <c r="B99" s="127"/>
    </row>
    <row r="100" spans="2:2" x14ac:dyDescent="0.35">
      <c r="B100" s="127"/>
    </row>
  </sheetData>
  <mergeCells count="4">
    <mergeCell ref="A1:J1"/>
    <mergeCell ref="A3:A23"/>
    <mergeCell ref="A24:A44"/>
    <mergeCell ref="A45:A65"/>
  </mergeCells>
  <phoneticPr fontId="32" type="noConversion"/>
  <pageMargins left="0.70866141732283472" right="0.70866141732283472" top="0.74803149606299213" bottom="0.74803149606299213" header="0.31496062992125984" footer="0.31496062992125984"/>
  <pageSetup paperSize="9" scale="48" orientation="landscape" r:id="rId1"/>
  <headerFooter>
    <oddHeader>&amp;C&amp;"Calibri,Regular"&amp;13SRAD Report No.2096 Transport Statistics Trafford 2020</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5394C-A509-4E51-A5B0-8104EF2DAB75}">
  <sheetPr>
    <pageSetUpPr fitToPage="1"/>
  </sheetPr>
  <dimension ref="J1:K1"/>
  <sheetViews>
    <sheetView topLeftCell="A52" zoomScale="75" zoomScaleNormal="75" zoomScalePageLayoutView="75" workbookViewId="0"/>
  </sheetViews>
  <sheetFormatPr defaultColWidth="9.1796875" defaultRowHeight="12.5" x14ac:dyDescent="0.25"/>
  <cols>
    <col min="1" max="8" width="9.1796875" style="1"/>
    <col min="9" max="9" width="9" style="1" customWidth="1"/>
    <col min="10" max="11" width="9.1796875" style="1" hidden="1" customWidth="1"/>
    <col min="12" max="16" width="9.1796875" style="1"/>
    <col min="17" max="17" width="4.26953125" style="1" customWidth="1"/>
    <col min="18" max="16384" width="9.1796875" style="1"/>
  </cols>
  <sheetData/>
  <pageMargins left="0.70866141732283472" right="0.70866141732283472" top="0.74803149606299213" bottom="0.74803149606299213" header="0.31496062992125984" footer="0.31496062992125984"/>
  <pageSetup paperSize="9" scale="64" orientation="portrait" r:id="rId1"/>
  <headerFooter>
    <oddHeader>&amp;C&amp;"Calibri,Regular"&amp;13SRAD Report No.2096 Transport Statistics Trafford 2020</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849E3-8FDE-4DBC-9928-69D46048100F}">
  <sheetPr>
    <pageSetUpPr fitToPage="1"/>
  </sheetPr>
  <dimension ref="A1:Q26"/>
  <sheetViews>
    <sheetView zoomScale="90" zoomScaleNormal="90" zoomScalePageLayoutView="75" workbookViewId="0">
      <selection activeCell="G14" sqref="G14"/>
    </sheetView>
  </sheetViews>
  <sheetFormatPr defaultColWidth="9.1796875" defaultRowHeight="14.5" x14ac:dyDescent="0.35"/>
  <cols>
    <col min="1" max="1" width="7.1796875" style="155" customWidth="1"/>
    <col min="2" max="2" width="39.26953125" style="150" bestFit="1" customWidth="1"/>
    <col min="3" max="4" width="6.453125" style="150" customWidth="1"/>
    <col min="5" max="5" width="6.7265625" style="150" customWidth="1"/>
    <col min="6" max="6" width="8" style="150" customWidth="1"/>
    <col min="7" max="7" width="9" style="150" customWidth="1"/>
    <col min="8" max="8" width="12.7265625" style="150" bestFit="1" customWidth="1"/>
    <col min="9" max="10" width="10.26953125" style="150" customWidth="1"/>
    <col min="11" max="11" width="10" style="150" customWidth="1"/>
    <col min="12" max="12" width="8.26953125" style="150" customWidth="1"/>
    <col min="13" max="13" width="7.81640625" style="150" bestFit="1" customWidth="1"/>
    <col min="14" max="14" width="14.1796875" style="150" customWidth="1"/>
    <col min="15" max="16384" width="9.1796875" style="150"/>
  </cols>
  <sheetData>
    <row r="1" spans="1:15" ht="15" thickTop="1" x14ac:dyDescent="0.35">
      <c r="A1" s="193" t="s">
        <v>89</v>
      </c>
      <c r="B1" s="194"/>
      <c r="C1" s="194"/>
      <c r="D1" s="194"/>
      <c r="E1" s="194"/>
      <c r="F1" s="194"/>
      <c r="G1" s="194"/>
      <c r="H1" s="194"/>
      <c r="I1" s="194"/>
      <c r="J1" s="194"/>
      <c r="K1" s="194"/>
      <c r="L1" s="194"/>
      <c r="M1" s="194"/>
      <c r="N1" s="195"/>
    </row>
    <row r="2" spans="1:15" ht="29" x14ac:dyDescent="0.35">
      <c r="A2" s="2" t="s">
        <v>5</v>
      </c>
      <c r="B2" s="3" t="s">
        <v>6</v>
      </c>
      <c r="C2" s="4" t="s">
        <v>7</v>
      </c>
      <c r="D2" s="4" t="s">
        <v>8</v>
      </c>
      <c r="E2" s="4" t="s">
        <v>9</v>
      </c>
      <c r="F2" s="4" t="s">
        <v>10</v>
      </c>
      <c r="G2" s="5" t="s">
        <v>11</v>
      </c>
      <c r="H2" s="5" t="s">
        <v>81</v>
      </c>
      <c r="I2" s="5" t="s">
        <v>12</v>
      </c>
      <c r="J2" s="5" t="s">
        <v>13</v>
      </c>
      <c r="K2" s="5" t="s">
        <v>14</v>
      </c>
      <c r="L2" s="5" t="s">
        <v>15</v>
      </c>
      <c r="M2" s="5" t="s">
        <v>16</v>
      </c>
      <c r="N2" s="6" t="s">
        <v>17</v>
      </c>
    </row>
    <row r="3" spans="1:15" x14ac:dyDescent="0.35">
      <c r="A3" s="2">
        <v>85901</v>
      </c>
      <c r="B3" s="3" t="s">
        <v>18</v>
      </c>
      <c r="C3" s="4"/>
      <c r="D3" s="4"/>
      <c r="E3" s="4"/>
      <c r="F3" s="4"/>
      <c r="G3" s="5"/>
      <c r="H3" s="5"/>
      <c r="I3" s="5"/>
      <c r="J3" s="7">
        <v>1</v>
      </c>
      <c r="K3" s="5"/>
      <c r="L3" s="3">
        <v>51</v>
      </c>
      <c r="M3" s="5"/>
      <c r="N3" s="8">
        <f>SUM(I3:M3)</f>
        <v>52</v>
      </c>
    </row>
    <row r="4" spans="1:15" x14ac:dyDescent="0.35">
      <c r="A4" s="2">
        <v>85902</v>
      </c>
      <c r="B4" s="3" t="s">
        <v>19</v>
      </c>
      <c r="C4" s="7">
        <v>607</v>
      </c>
      <c r="D4" s="7">
        <v>82</v>
      </c>
      <c r="E4" s="7">
        <v>19</v>
      </c>
      <c r="F4" s="7">
        <v>50</v>
      </c>
      <c r="G4" s="7">
        <v>4</v>
      </c>
      <c r="H4" s="9">
        <v>1.4448105436573311</v>
      </c>
      <c r="I4" s="7">
        <v>877</v>
      </c>
      <c r="J4" s="7">
        <v>0</v>
      </c>
      <c r="K4" s="7">
        <v>659</v>
      </c>
      <c r="L4" s="3">
        <v>111</v>
      </c>
      <c r="M4" s="3"/>
      <c r="N4" s="8">
        <f t="shared" ref="N4:N17" si="0">SUM(I4:M4)</f>
        <v>1647</v>
      </c>
    </row>
    <row r="5" spans="1:15" x14ac:dyDescent="0.35">
      <c r="A5" s="2">
        <v>85903</v>
      </c>
      <c r="B5" s="3" t="s">
        <v>20</v>
      </c>
      <c r="C5" s="7">
        <v>212</v>
      </c>
      <c r="D5" s="7">
        <v>21</v>
      </c>
      <c r="E5" s="7">
        <v>0</v>
      </c>
      <c r="F5" s="7">
        <v>0</v>
      </c>
      <c r="G5" s="7">
        <v>0</v>
      </c>
      <c r="H5" s="10">
        <v>1.3126936958393318</v>
      </c>
      <c r="I5" s="7">
        <v>278.29106351793837</v>
      </c>
      <c r="J5" s="7">
        <v>26</v>
      </c>
      <c r="K5" s="7">
        <v>0</v>
      </c>
      <c r="L5" s="3">
        <v>402</v>
      </c>
      <c r="M5" s="3"/>
      <c r="N5" s="8">
        <f t="shared" si="0"/>
        <v>706.29106351793837</v>
      </c>
    </row>
    <row r="6" spans="1:15" x14ac:dyDescent="0.35">
      <c r="A6" s="2">
        <v>85904</v>
      </c>
      <c r="B6" s="3" t="s">
        <v>21</v>
      </c>
      <c r="C6" s="199" t="s">
        <v>90</v>
      </c>
      <c r="D6" s="200"/>
      <c r="E6" s="200"/>
      <c r="F6" s="200"/>
      <c r="G6" s="200"/>
      <c r="H6" s="200"/>
      <c r="I6" s="201"/>
      <c r="J6" s="7">
        <v>17</v>
      </c>
      <c r="K6" s="7">
        <v>0</v>
      </c>
      <c r="L6" s="3">
        <v>549</v>
      </c>
      <c r="M6" s="3"/>
      <c r="N6" s="8">
        <f t="shared" si="0"/>
        <v>566</v>
      </c>
    </row>
    <row r="7" spans="1:15" x14ac:dyDescent="0.35">
      <c r="A7" s="2">
        <v>85905</v>
      </c>
      <c r="B7" s="3" t="s">
        <v>22</v>
      </c>
      <c r="C7" s="7">
        <v>197</v>
      </c>
      <c r="D7" s="7">
        <v>13</v>
      </c>
      <c r="E7" s="7">
        <v>1</v>
      </c>
      <c r="F7" s="7">
        <v>0</v>
      </c>
      <c r="G7" s="7">
        <v>0</v>
      </c>
      <c r="H7" s="10">
        <v>1.3126936958393318</v>
      </c>
      <c r="I7" s="7">
        <v>258.60065808034835</v>
      </c>
      <c r="J7" s="7">
        <v>11</v>
      </c>
      <c r="K7" s="7">
        <v>0</v>
      </c>
      <c r="L7" s="3">
        <v>236</v>
      </c>
      <c r="M7" s="3"/>
      <c r="N7" s="8">
        <f t="shared" si="0"/>
        <v>505.60065808034835</v>
      </c>
    </row>
    <row r="8" spans="1:15" x14ac:dyDescent="0.35">
      <c r="A8" s="2">
        <v>85906</v>
      </c>
      <c r="B8" s="3" t="s">
        <v>23</v>
      </c>
      <c r="C8" s="7">
        <v>936</v>
      </c>
      <c r="D8" s="7">
        <v>85</v>
      </c>
      <c r="E8" s="7">
        <v>23</v>
      </c>
      <c r="F8" s="7">
        <v>17</v>
      </c>
      <c r="G8" s="7">
        <v>3</v>
      </c>
      <c r="H8" s="11">
        <v>1.2457081545064377</v>
      </c>
      <c r="I8" s="7">
        <v>1165.9828326180257</v>
      </c>
      <c r="J8" s="7">
        <v>11</v>
      </c>
      <c r="K8" s="7">
        <v>48</v>
      </c>
      <c r="L8" s="3">
        <v>331</v>
      </c>
      <c r="M8" s="3"/>
      <c r="N8" s="8">
        <f t="shared" si="0"/>
        <v>1555.9828326180257</v>
      </c>
    </row>
    <row r="9" spans="1:15" x14ac:dyDescent="0.35">
      <c r="A9" s="2">
        <v>85907</v>
      </c>
      <c r="B9" s="3" t="s">
        <v>24</v>
      </c>
      <c r="C9" s="7"/>
      <c r="D9" s="7"/>
      <c r="E9" s="7"/>
      <c r="F9" s="7"/>
      <c r="G9" s="7"/>
      <c r="H9" s="11"/>
      <c r="I9" s="7"/>
      <c r="J9" s="7">
        <v>4</v>
      </c>
      <c r="K9" s="7"/>
      <c r="L9" s="3">
        <v>75</v>
      </c>
      <c r="M9" s="3"/>
      <c r="N9" s="8">
        <f t="shared" si="0"/>
        <v>79</v>
      </c>
    </row>
    <row r="10" spans="1:15" x14ac:dyDescent="0.35">
      <c r="A10" s="2">
        <v>85908</v>
      </c>
      <c r="B10" s="3" t="s">
        <v>25</v>
      </c>
      <c r="C10" s="7">
        <v>310</v>
      </c>
      <c r="D10" s="7">
        <v>39</v>
      </c>
      <c r="E10" s="7">
        <v>9</v>
      </c>
      <c r="F10" s="7">
        <v>2</v>
      </c>
      <c r="G10" s="7">
        <v>2</v>
      </c>
      <c r="H10" s="10">
        <v>1.3126936958393318</v>
      </c>
      <c r="I10" s="7">
        <v>406.93504571019287</v>
      </c>
      <c r="J10" s="7">
        <v>8</v>
      </c>
      <c r="K10" s="7">
        <v>21.104477611940297</v>
      </c>
      <c r="L10" s="3">
        <v>405</v>
      </c>
      <c r="M10" s="3"/>
      <c r="N10" s="8">
        <f t="shared" si="0"/>
        <v>841.03952332213316</v>
      </c>
    </row>
    <row r="11" spans="1:15" x14ac:dyDescent="0.35">
      <c r="A11" s="2">
        <v>85909</v>
      </c>
      <c r="B11" s="3" t="s">
        <v>26</v>
      </c>
      <c r="C11" s="7">
        <v>192</v>
      </c>
      <c r="D11" s="7">
        <v>10</v>
      </c>
      <c r="E11" s="7">
        <v>5</v>
      </c>
      <c r="F11" s="7">
        <v>0</v>
      </c>
      <c r="G11" s="7">
        <v>0</v>
      </c>
      <c r="H11" s="10">
        <v>1.3126936958393318</v>
      </c>
      <c r="I11" s="7">
        <v>252.03718960115171</v>
      </c>
      <c r="J11" s="7">
        <v>2</v>
      </c>
      <c r="K11" s="7">
        <v>0</v>
      </c>
      <c r="L11" s="3">
        <v>126</v>
      </c>
      <c r="M11" s="3"/>
      <c r="N11" s="8">
        <f t="shared" si="0"/>
        <v>380.03718960115168</v>
      </c>
    </row>
    <row r="12" spans="1:15" x14ac:dyDescent="0.35">
      <c r="A12" s="2">
        <v>85910</v>
      </c>
      <c r="B12" s="3" t="s">
        <v>27</v>
      </c>
      <c r="C12" s="7">
        <v>533</v>
      </c>
      <c r="D12" s="7">
        <v>36</v>
      </c>
      <c r="E12" s="7">
        <v>10</v>
      </c>
      <c r="F12" s="7">
        <v>1</v>
      </c>
      <c r="G12" s="7">
        <v>1</v>
      </c>
      <c r="H12" s="10">
        <v>1.3126936958393318</v>
      </c>
      <c r="I12" s="7">
        <v>699.66573988236382</v>
      </c>
      <c r="J12" s="7">
        <v>13</v>
      </c>
      <c r="K12" s="7">
        <v>10.552238805970148</v>
      </c>
      <c r="L12" s="3">
        <v>70</v>
      </c>
      <c r="M12" s="3"/>
      <c r="N12" s="8">
        <f t="shared" si="0"/>
        <v>793.21797868833391</v>
      </c>
    </row>
    <row r="13" spans="1:15" x14ac:dyDescent="0.35">
      <c r="A13" s="2">
        <v>85911</v>
      </c>
      <c r="B13" s="3" t="s">
        <v>28</v>
      </c>
      <c r="C13" s="7"/>
      <c r="D13" s="7"/>
      <c r="E13" s="7"/>
      <c r="F13" s="7"/>
      <c r="G13" s="7"/>
      <c r="H13" s="11"/>
      <c r="I13" s="7"/>
      <c r="J13" s="7">
        <v>1</v>
      </c>
      <c r="K13" s="7"/>
      <c r="L13" s="3">
        <v>29</v>
      </c>
      <c r="M13" s="3"/>
      <c r="N13" s="8">
        <f t="shared" si="0"/>
        <v>30</v>
      </c>
    </row>
    <row r="14" spans="1:15" x14ac:dyDescent="0.35">
      <c r="A14" s="2">
        <v>85912</v>
      </c>
      <c r="B14" s="3" t="s">
        <v>29</v>
      </c>
      <c r="C14" s="7">
        <v>223</v>
      </c>
      <c r="D14" s="7">
        <v>10</v>
      </c>
      <c r="E14" s="7">
        <v>2</v>
      </c>
      <c r="F14" s="7">
        <v>3</v>
      </c>
      <c r="G14" s="7">
        <v>0</v>
      </c>
      <c r="H14" s="11">
        <v>1.2342342342342343</v>
      </c>
      <c r="I14" s="7">
        <v>275.23423423423424</v>
      </c>
      <c r="J14" s="7">
        <v>1</v>
      </c>
      <c r="K14" s="7">
        <v>31.656716417910445</v>
      </c>
      <c r="L14" s="3">
        <v>45</v>
      </c>
      <c r="M14" s="3"/>
      <c r="N14" s="8">
        <f t="shared" si="0"/>
        <v>352.89095065214468</v>
      </c>
    </row>
    <row r="15" spans="1:15" x14ac:dyDescent="0.35">
      <c r="A15" s="2">
        <v>85913</v>
      </c>
      <c r="B15" s="3" t="s">
        <v>30</v>
      </c>
      <c r="C15" s="7"/>
      <c r="D15" s="7"/>
      <c r="E15" s="7"/>
      <c r="F15" s="7"/>
      <c r="G15" s="7"/>
      <c r="H15" s="11"/>
      <c r="I15" s="7"/>
      <c r="J15" s="7">
        <v>0</v>
      </c>
      <c r="K15" s="7"/>
      <c r="L15" s="3"/>
      <c r="M15" s="12">
        <v>1317</v>
      </c>
      <c r="N15" s="8">
        <f t="shared" si="0"/>
        <v>1317</v>
      </c>
      <c r="O15" s="151"/>
    </row>
    <row r="16" spans="1:15" x14ac:dyDescent="0.35">
      <c r="A16" s="2">
        <v>85920</v>
      </c>
      <c r="B16" s="3" t="s">
        <v>31</v>
      </c>
      <c r="C16" s="7"/>
      <c r="D16" s="7"/>
      <c r="E16" s="7"/>
      <c r="F16" s="7"/>
      <c r="G16" s="7"/>
      <c r="H16" s="11"/>
      <c r="I16" s="7"/>
      <c r="J16" s="7">
        <v>2</v>
      </c>
      <c r="K16" s="7"/>
      <c r="L16" s="3">
        <v>67</v>
      </c>
      <c r="M16" s="12"/>
      <c r="N16" s="8">
        <f t="shared" si="0"/>
        <v>69</v>
      </c>
      <c r="O16" s="151"/>
    </row>
    <row r="17" spans="1:17" x14ac:dyDescent="0.35">
      <c r="A17" s="2">
        <v>85924</v>
      </c>
      <c r="B17" s="3" t="s">
        <v>35</v>
      </c>
      <c r="C17" s="7"/>
      <c r="D17" s="7"/>
      <c r="E17" s="7"/>
      <c r="F17" s="7"/>
      <c r="G17" s="7"/>
      <c r="H17" s="11"/>
      <c r="I17" s="7"/>
      <c r="J17" s="7">
        <v>2</v>
      </c>
      <c r="K17" s="7"/>
      <c r="L17" s="3">
        <v>12</v>
      </c>
      <c r="M17" s="12"/>
      <c r="N17" s="8">
        <f t="shared" si="0"/>
        <v>14</v>
      </c>
      <c r="O17" s="151"/>
    </row>
    <row r="18" spans="1:17" x14ac:dyDescent="0.35">
      <c r="A18" s="2"/>
      <c r="B18" s="13" t="s">
        <v>32</v>
      </c>
      <c r="C18" s="14">
        <f>SUM(C3:C17)</f>
        <v>3210</v>
      </c>
      <c r="D18" s="14">
        <f t="shared" ref="D18:M18" si="1">SUM(D3:D17)</f>
        <v>296</v>
      </c>
      <c r="E18" s="14">
        <f t="shared" si="1"/>
        <v>69</v>
      </c>
      <c r="F18" s="14">
        <f t="shared" si="1"/>
        <v>73</v>
      </c>
      <c r="G18" s="14">
        <f t="shared" si="1"/>
        <v>10</v>
      </c>
      <c r="H18" s="14"/>
      <c r="I18" s="14">
        <f t="shared" si="1"/>
        <v>4213.7467636442552</v>
      </c>
      <c r="J18" s="14">
        <f t="shared" si="1"/>
        <v>99</v>
      </c>
      <c r="K18" s="14">
        <f t="shared" si="1"/>
        <v>770.313432835821</v>
      </c>
      <c r="L18" s="14">
        <f t="shared" si="1"/>
        <v>2509</v>
      </c>
      <c r="M18" s="14">
        <f t="shared" si="1"/>
        <v>1317</v>
      </c>
      <c r="N18" s="15">
        <f>SUM(I18:M18)</f>
        <v>8909.0601964800771</v>
      </c>
      <c r="O18" s="151"/>
    </row>
    <row r="19" spans="1:17" ht="16.5" customHeight="1" thickBot="1" x14ac:dyDescent="0.4">
      <c r="A19" s="16"/>
      <c r="B19" s="17"/>
      <c r="C19" s="18"/>
      <c r="D19" s="18"/>
      <c r="E19" s="196" t="s">
        <v>33</v>
      </c>
      <c r="F19" s="197"/>
      <c r="G19" s="198"/>
      <c r="H19" s="152">
        <v>1.3126936958393318</v>
      </c>
      <c r="I19" s="20">
        <f t="shared" ref="I19:M19" si="2">(I18/$N$18)</f>
        <v>0.47297320600764203</v>
      </c>
      <c r="J19" s="20">
        <f t="shared" si="2"/>
        <v>1.111228320570944E-2</v>
      </c>
      <c r="K19" s="20">
        <f t="shared" si="2"/>
        <v>8.6464050735695755E-2</v>
      </c>
      <c r="L19" s="20">
        <f t="shared" si="2"/>
        <v>0.28162341982954531</v>
      </c>
      <c r="M19" s="20">
        <f t="shared" si="2"/>
        <v>0.14782704022140739</v>
      </c>
      <c r="N19" s="21">
        <v>1</v>
      </c>
      <c r="P19" s="153"/>
    </row>
    <row r="20" spans="1:17" s="23" customFormat="1" ht="13.5" thickTop="1" x14ac:dyDescent="0.3">
      <c r="A20" s="22" t="s">
        <v>34</v>
      </c>
      <c r="E20" s="24"/>
      <c r="F20" s="24"/>
      <c r="G20" s="24"/>
      <c r="H20" s="25"/>
      <c r="I20" s="25"/>
      <c r="J20" s="26"/>
      <c r="K20" s="27"/>
      <c r="L20" s="27"/>
      <c r="M20" s="27"/>
      <c r="N20" s="27"/>
      <c r="O20" s="27"/>
      <c r="P20" s="27"/>
      <c r="Q20" s="28"/>
    </row>
    <row r="21" spans="1:17" s="23" customFormat="1" ht="13" x14ac:dyDescent="0.3">
      <c r="A21" s="22" t="s">
        <v>84</v>
      </c>
      <c r="E21" s="24"/>
      <c r="F21" s="24"/>
      <c r="G21" s="24"/>
      <c r="H21" s="25"/>
      <c r="I21" s="25"/>
      <c r="J21" s="26"/>
      <c r="K21" s="27"/>
      <c r="L21" s="27"/>
      <c r="M21" s="27"/>
      <c r="N21" s="27"/>
      <c r="O21" s="27"/>
      <c r="P21" s="27"/>
      <c r="Q21" s="28"/>
    </row>
    <row r="22" spans="1:17" s="23" customFormat="1" ht="15" customHeight="1" x14ac:dyDescent="0.3">
      <c r="A22" s="29" t="s">
        <v>82</v>
      </c>
      <c r="B22" s="142"/>
      <c r="C22" s="142"/>
      <c r="D22" s="142"/>
      <c r="E22" s="142"/>
      <c r="F22" s="142"/>
      <c r="G22" s="142"/>
      <c r="H22" s="142"/>
      <c r="I22" s="142"/>
      <c r="J22" s="142"/>
      <c r="K22" s="142"/>
      <c r="L22" s="142"/>
      <c r="M22" s="142"/>
      <c r="N22" s="142"/>
      <c r="O22" s="30"/>
      <c r="P22" s="30"/>
      <c r="Q22" s="30"/>
    </row>
    <row r="23" spans="1:17" s="154" customFormat="1" x14ac:dyDescent="0.35">
      <c r="A23" s="191" t="s">
        <v>100</v>
      </c>
      <c r="B23" s="191"/>
      <c r="C23" s="191"/>
      <c r="D23" s="191"/>
      <c r="E23" s="191"/>
      <c r="F23" s="192"/>
      <c r="G23" s="192"/>
      <c r="H23" s="192"/>
      <c r="I23" s="192"/>
      <c r="J23" s="192"/>
      <c r="K23" s="192"/>
      <c r="L23" s="192"/>
      <c r="M23" s="192"/>
      <c r="N23" s="192"/>
      <c r="O23" s="192"/>
      <c r="P23" s="192"/>
    </row>
    <row r="24" spans="1:17" s="154" customFormat="1" x14ac:dyDescent="0.35">
      <c r="A24" s="191" t="s">
        <v>101</v>
      </c>
      <c r="B24" s="191"/>
      <c r="C24" s="191"/>
      <c r="D24" s="191"/>
      <c r="E24" s="191"/>
      <c r="F24" s="192"/>
      <c r="G24" s="192"/>
      <c r="H24" s="192"/>
      <c r="I24" s="192"/>
      <c r="J24" s="192"/>
      <c r="K24" s="192"/>
      <c r="L24" s="192"/>
      <c r="M24" s="192"/>
      <c r="N24" s="192"/>
      <c r="O24" s="192"/>
      <c r="P24" s="192"/>
    </row>
    <row r="25" spans="1:17" s="154" customFormat="1" ht="14.5" customHeight="1" x14ac:dyDescent="0.35">
      <c r="A25" s="191" t="s">
        <v>102</v>
      </c>
      <c r="B25" s="191"/>
      <c r="C25" s="191"/>
      <c r="D25" s="191"/>
      <c r="E25" s="191"/>
      <c r="F25" s="192"/>
      <c r="G25" s="192"/>
      <c r="H25" s="192"/>
      <c r="I25" s="192"/>
      <c r="J25" s="192"/>
      <c r="K25" s="192"/>
      <c r="L25" s="192"/>
      <c r="M25" s="192"/>
      <c r="N25" s="192"/>
      <c r="O25" s="192"/>
      <c r="P25" s="192"/>
    </row>
    <row r="26" spans="1:17" s="154" customFormat="1" ht="15" customHeight="1" x14ac:dyDescent="0.35">
      <c r="A26" s="191" t="s">
        <v>103</v>
      </c>
      <c r="B26" s="191"/>
      <c r="C26" s="191"/>
      <c r="D26" s="191"/>
      <c r="E26" s="191"/>
      <c r="F26" s="192"/>
      <c r="G26" s="192"/>
      <c r="H26" s="192"/>
      <c r="I26" s="192"/>
      <c r="J26" s="192"/>
      <c r="K26" s="192"/>
      <c r="L26" s="192"/>
      <c r="M26" s="192"/>
      <c r="N26" s="192"/>
      <c r="O26" s="192"/>
      <c r="P26" s="192"/>
    </row>
  </sheetData>
  <mergeCells count="7">
    <mergeCell ref="A25:P25"/>
    <mergeCell ref="A26:P26"/>
    <mergeCell ref="A1:N1"/>
    <mergeCell ref="E19:G19"/>
    <mergeCell ref="C6:I6"/>
    <mergeCell ref="A23:P23"/>
    <mergeCell ref="A24:P24"/>
  </mergeCells>
  <pageMargins left="0.70866141732283472" right="0.70866141732283472" top="0.74803149606299213" bottom="0.74803149606299213" header="0.31496062992125984" footer="0.31496062992125984"/>
  <pageSetup paperSize="9" scale="76" orientation="landscape" r:id="rId1"/>
  <headerFooter>
    <oddHeader>&amp;C&amp;"Calibri,Regular"&amp;13SRAD Report No.2096 Transport Statistics Trafford 2020</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F2FEE-6BED-4045-B196-F68B6A33CCA6}">
  <sheetPr>
    <pageSetUpPr fitToPage="1"/>
  </sheetPr>
  <dimension ref="A1:Q26"/>
  <sheetViews>
    <sheetView zoomScale="90" zoomScaleNormal="90" zoomScalePageLayoutView="75" workbookViewId="0">
      <selection sqref="A1:N1"/>
    </sheetView>
  </sheetViews>
  <sheetFormatPr defaultColWidth="9.1796875" defaultRowHeight="14.5" x14ac:dyDescent="0.35"/>
  <cols>
    <col min="1" max="1" width="7.1796875" style="155" customWidth="1"/>
    <col min="2" max="2" width="39.26953125" style="150" bestFit="1" customWidth="1"/>
    <col min="3" max="4" width="6.453125" style="150" customWidth="1"/>
    <col min="5" max="5" width="6.7265625" style="150" customWidth="1"/>
    <col min="6" max="6" width="8" style="150" customWidth="1"/>
    <col min="7" max="7" width="9" style="150" customWidth="1"/>
    <col min="8" max="8" width="12.7265625" style="150" bestFit="1" customWidth="1"/>
    <col min="9" max="10" width="10.26953125" style="150" customWidth="1"/>
    <col min="11" max="11" width="10" style="150" customWidth="1"/>
    <col min="12" max="12" width="8.26953125" style="150" customWidth="1"/>
    <col min="13" max="13" width="7.81640625" style="150" bestFit="1" customWidth="1"/>
    <col min="14" max="14" width="12" style="150" customWidth="1"/>
    <col min="15" max="16384" width="9.1796875" style="150"/>
  </cols>
  <sheetData>
    <row r="1" spans="1:15" ht="15" thickTop="1" x14ac:dyDescent="0.35">
      <c r="A1" s="193" t="s">
        <v>91</v>
      </c>
      <c r="B1" s="194"/>
      <c r="C1" s="194"/>
      <c r="D1" s="194"/>
      <c r="E1" s="194"/>
      <c r="F1" s="194"/>
      <c r="G1" s="194"/>
      <c r="H1" s="194"/>
      <c r="I1" s="194"/>
      <c r="J1" s="194"/>
      <c r="K1" s="194"/>
      <c r="L1" s="194"/>
      <c r="M1" s="194"/>
      <c r="N1" s="195"/>
    </row>
    <row r="2" spans="1:15" ht="43.5" x14ac:dyDescent="0.35">
      <c r="A2" s="2" t="s">
        <v>5</v>
      </c>
      <c r="B2" s="3" t="s">
        <v>6</v>
      </c>
      <c r="C2" s="4" t="s">
        <v>7</v>
      </c>
      <c r="D2" s="4" t="s">
        <v>8</v>
      </c>
      <c r="E2" s="4" t="s">
        <v>9</v>
      </c>
      <c r="F2" s="4" t="s">
        <v>10</v>
      </c>
      <c r="G2" s="5" t="s">
        <v>11</v>
      </c>
      <c r="H2" s="5" t="s">
        <v>81</v>
      </c>
      <c r="I2" s="5" t="s">
        <v>12</v>
      </c>
      <c r="J2" s="5" t="s">
        <v>13</v>
      </c>
      <c r="K2" s="5" t="s">
        <v>14</v>
      </c>
      <c r="L2" s="5" t="s">
        <v>15</v>
      </c>
      <c r="M2" s="5" t="s">
        <v>16</v>
      </c>
      <c r="N2" s="6" t="s">
        <v>17</v>
      </c>
    </row>
    <row r="3" spans="1:15" x14ac:dyDescent="0.35">
      <c r="A3" s="2">
        <v>85901</v>
      </c>
      <c r="B3" s="3" t="s">
        <v>18</v>
      </c>
      <c r="C3" s="4"/>
      <c r="D3" s="4"/>
      <c r="E3" s="4"/>
      <c r="F3" s="4"/>
      <c r="G3" s="5"/>
      <c r="H3" s="5"/>
      <c r="I3" s="5"/>
      <c r="J3" s="7">
        <v>1</v>
      </c>
      <c r="K3" s="5"/>
      <c r="L3" s="3">
        <v>28</v>
      </c>
      <c r="M3" s="5"/>
      <c r="N3" s="8">
        <f>SUM(I3:M3)</f>
        <v>29</v>
      </c>
    </row>
    <row r="4" spans="1:15" x14ac:dyDescent="0.35">
      <c r="A4" s="2">
        <v>85902</v>
      </c>
      <c r="B4" s="3" t="s">
        <v>19</v>
      </c>
      <c r="C4" s="7">
        <v>407</v>
      </c>
      <c r="D4" s="7">
        <v>80</v>
      </c>
      <c r="E4" s="7">
        <v>15</v>
      </c>
      <c r="F4" s="7">
        <v>48</v>
      </c>
      <c r="G4" s="7">
        <v>7</v>
      </c>
      <c r="H4" s="9">
        <v>1.3830845771144278</v>
      </c>
      <c r="I4" s="7">
        <v>562.91542288557207</v>
      </c>
      <c r="J4" s="7">
        <v>12</v>
      </c>
      <c r="K4" s="7">
        <v>259</v>
      </c>
      <c r="L4" s="3">
        <v>55</v>
      </c>
      <c r="M4" s="3"/>
      <c r="N4" s="8">
        <f t="shared" ref="N4:N17" si="0">SUM(I4:M4)</f>
        <v>888.91542288557207</v>
      </c>
    </row>
    <row r="5" spans="1:15" x14ac:dyDescent="0.35">
      <c r="A5" s="2">
        <v>85903</v>
      </c>
      <c r="B5" s="3" t="s">
        <v>20</v>
      </c>
      <c r="C5" s="7">
        <v>57</v>
      </c>
      <c r="D5" s="7">
        <v>14</v>
      </c>
      <c r="E5" s="7">
        <v>0</v>
      </c>
      <c r="F5" s="7">
        <v>0</v>
      </c>
      <c r="G5" s="7">
        <v>0</v>
      </c>
      <c r="H5" s="10">
        <v>1.3174695522413686</v>
      </c>
      <c r="I5" s="7">
        <v>75.09576447775801</v>
      </c>
      <c r="J5" s="7">
        <v>13</v>
      </c>
      <c r="K5" s="7">
        <v>0</v>
      </c>
      <c r="L5" s="3">
        <v>105</v>
      </c>
      <c r="M5" s="3"/>
      <c r="N5" s="8">
        <f t="shared" si="0"/>
        <v>193.095764477758</v>
      </c>
    </row>
    <row r="6" spans="1:15" x14ac:dyDescent="0.35">
      <c r="A6" s="2">
        <v>85904</v>
      </c>
      <c r="B6" s="3" t="s">
        <v>21</v>
      </c>
      <c r="C6" s="199" t="s">
        <v>90</v>
      </c>
      <c r="D6" s="200"/>
      <c r="E6" s="200"/>
      <c r="F6" s="200"/>
      <c r="G6" s="200"/>
      <c r="H6" s="200"/>
      <c r="I6" s="201"/>
      <c r="J6" s="7">
        <v>10</v>
      </c>
      <c r="K6" s="7">
        <v>0</v>
      </c>
      <c r="L6" s="3">
        <v>746</v>
      </c>
      <c r="M6" s="3"/>
      <c r="N6" s="8">
        <f t="shared" si="0"/>
        <v>756</v>
      </c>
    </row>
    <row r="7" spans="1:15" x14ac:dyDescent="0.35">
      <c r="A7" s="2">
        <v>85905</v>
      </c>
      <c r="B7" s="3" t="s">
        <v>22</v>
      </c>
      <c r="C7" s="7">
        <v>137</v>
      </c>
      <c r="D7" s="7">
        <v>12</v>
      </c>
      <c r="E7" s="7">
        <v>2</v>
      </c>
      <c r="F7" s="7">
        <v>0</v>
      </c>
      <c r="G7" s="7">
        <v>0</v>
      </c>
      <c r="H7" s="10">
        <v>1.3174695522413686</v>
      </c>
      <c r="I7" s="7">
        <v>180.49332865706751</v>
      </c>
      <c r="J7" s="7">
        <v>6</v>
      </c>
      <c r="K7" s="7">
        <v>0</v>
      </c>
      <c r="L7" s="3">
        <v>159</v>
      </c>
      <c r="M7" s="3"/>
      <c r="N7" s="8">
        <f t="shared" si="0"/>
        <v>345.49332865706754</v>
      </c>
    </row>
    <row r="8" spans="1:15" x14ac:dyDescent="0.35">
      <c r="A8" s="2">
        <v>85906</v>
      </c>
      <c r="B8" s="3" t="s">
        <v>23</v>
      </c>
      <c r="C8" s="7">
        <v>730</v>
      </c>
      <c r="D8" s="7">
        <v>108</v>
      </c>
      <c r="E8" s="7">
        <v>33</v>
      </c>
      <c r="F8" s="7">
        <v>10</v>
      </c>
      <c r="G8" s="7">
        <v>3</v>
      </c>
      <c r="H8" s="11">
        <v>1.2861072902338377</v>
      </c>
      <c r="I8" s="7">
        <v>938.8583218707015</v>
      </c>
      <c r="J8" s="7">
        <v>17</v>
      </c>
      <c r="K8" s="7">
        <v>34</v>
      </c>
      <c r="L8" s="3">
        <v>407</v>
      </c>
      <c r="M8" s="3"/>
      <c r="N8" s="8">
        <f t="shared" si="0"/>
        <v>1396.8583218707015</v>
      </c>
    </row>
    <row r="9" spans="1:15" x14ac:dyDescent="0.35">
      <c r="A9" s="2">
        <v>85907</v>
      </c>
      <c r="B9" s="3" t="s">
        <v>24</v>
      </c>
      <c r="C9" s="7"/>
      <c r="D9" s="7"/>
      <c r="E9" s="7"/>
      <c r="F9" s="7"/>
      <c r="G9" s="7"/>
      <c r="H9" s="11"/>
      <c r="I9" s="7"/>
      <c r="J9" s="7">
        <v>0</v>
      </c>
      <c r="K9" s="7"/>
      <c r="L9" s="3">
        <v>58</v>
      </c>
      <c r="M9" s="3"/>
      <c r="N9" s="8">
        <f>SUM(I9:M9)</f>
        <v>58</v>
      </c>
    </row>
    <row r="10" spans="1:15" x14ac:dyDescent="0.35">
      <c r="A10" s="2">
        <v>85908</v>
      </c>
      <c r="B10" s="3" t="s">
        <v>25</v>
      </c>
      <c r="C10" s="7">
        <v>194</v>
      </c>
      <c r="D10" s="7">
        <v>34</v>
      </c>
      <c r="E10" s="7">
        <v>13</v>
      </c>
      <c r="F10" s="7">
        <v>0</v>
      </c>
      <c r="G10" s="7">
        <v>0</v>
      </c>
      <c r="H10" s="10">
        <v>1.3174695522413686</v>
      </c>
      <c r="I10" s="7">
        <v>255.5890931348255</v>
      </c>
      <c r="J10" s="7">
        <v>6</v>
      </c>
      <c r="K10" s="7">
        <v>0</v>
      </c>
      <c r="L10" s="3">
        <v>219</v>
      </c>
      <c r="M10" s="3"/>
      <c r="N10" s="8">
        <f t="shared" si="0"/>
        <v>480.58909313482548</v>
      </c>
    </row>
    <row r="11" spans="1:15" x14ac:dyDescent="0.35">
      <c r="A11" s="2">
        <v>85909</v>
      </c>
      <c r="B11" s="3" t="s">
        <v>26</v>
      </c>
      <c r="C11" s="7">
        <v>175</v>
      </c>
      <c r="D11" s="7">
        <v>11</v>
      </c>
      <c r="E11" s="7">
        <v>4</v>
      </c>
      <c r="F11" s="7">
        <v>0</v>
      </c>
      <c r="G11" s="7">
        <v>1</v>
      </c>
      <c r="H11" s="10">
        <v>1.3174695522413686</v>
      </c>
      <c r="I11" s="7">
        <v>230.55717164223952</v>
      </c>
      <c r="J11" s="7">
        <v>2</v>
      </c>
      <c r="K11" s="7">
        <v>0</v>
      </c>
      <c r="L11" s="3">
        <v>103</v>
      </c>
      <c r="M11" s="3"/>
      <c r="N11" s="8">
        <f t="shared" si="0"/>
        <v>335.5571716422395</v>
      </c>
    </row>
    <row r="12" spans="1:15" x14ac:dyDescent="0.35">
      <c r="A12" s="2">
        <v>85910</v>
      </c>
      <c r="B12" s="3" t="s">
        <v>27</v>
      </c>
      <c r="C12" s="7">
        <v>477</v>
      </c>
      <c r="D12" s="7">
        <v>50</v>
      </c>
      <c r="E12" s="7">
        <v>10</v>
      </c>
      <c r="F12" s="7">
        <v>0</v>
      </c>
      <c r="G12" s="7">
        <v>5</v>
      </c>
      <c r="H12" s="10">
        <v>1.3174695522413686</v>
      </c>
      <c r="I12" s="7">
        <v>628.43297641913284</v>
      </c>
      <c r="J12" s="7">
        <v>7</v>
      </c>
      <c r="K12" s="7">
        <v>0</v>
      </c>
      <c r="L12" s="3">
        <v>76</v>
      </c>
      <c r="M12" s="3"/>
      <c r="N12" s="8">
        <f t="shared" si="0"/>
        <v>711.43297641913284</v>
      </c>
    </row>
    <row r="13" spans="1:15" x14ac:dyDescent="0.35">
      <c r="A13" s="2">
        <v>85911</v>
      </c>
      <c r="B13" s="3" t="s">
        <v>28</v>
      </c>
      <c r="C13" s="7"/>
      <c r="D13" s="7"/>
      <c r="E13" s="7"/>
      <c r="F13" s="7"/>
      <c r="G13" s="7"/>
      <c r="H13" s="11"/>
      <c r="I13" s="7"/>
      <c r="J13" s="7">
        <v>0</v>
      </c>
      <c r="K13" s="7"/>
      <c r="L13" s="3">
        <v>19</v>
      </c>
      <c r="M13" s="3"/>
      <c r="N13" s="8">
        <f t="shared" si="0"/>
        <v>19</v>
      </c>
    </row>
    <row r="14" spans="1:15" x14ac:dyDescent="0.35">
      <c r="A14" s="2">
        <v>85912</v>
      </c>
      <c r="B14" s="3" t="s">
        <v>29</v>
      </c>
      <c r="C14" s="7">
        <v>79</v>
      </c>
      <c r="D14" s="7">
        <v>18</v>
      </c>
      <c r="E14" s="7">
        <v>1</v>
      </c>
      <c r="F14" s="7">
        <v>1</v>
      </c>
      <c r="G14" s="7">
        <v>0</v>
      </c>
      <c r="H14" s="11">
        <v>1.2692307692307692</v>
      </c>
      <c r="I14" s="7">
        <v>100.26923076923076</v>
      </c>
      <c r="J14" s="7">
        <v>0</v>
      </c>
      <c r="K14" s="7">
        <v>5.0517241379310347</v>
      </c>
      <c r="L14" s="3">
        <v>23</v>
      </c>
      <c r="M14" s="3"/>
      <c r="N14" s="8">
        <f t="shared" si="0"/>
        <v>128.32095490716179</v>
      </c>
    </row>
    <row r="15" spans="1:15" x14ac:dyDescent="0.35">
      <c r="A15" s="2">
        <v>85913</v>
      </c>
      <c r="B15" s="3" t="s">
        <v>30</v>
      </c>
      <c r="C15" s="7"/>
      <c r="D15" s="7"/>
      <c r="E15" s="7"/>
      <c r="F15" s="7"/>
      <c r="G15" s="7"/>
      <c r="H15" s="11"/>
      <c r="I15" s="7"/>
      <c r="J15" s="7">
        <v>0</v>
      </c>
      <c r="K15" s="7"/>
      <c r="L15" s="3"/>
      <c r="M15" s="12">
        <v>380</v>
      </c>
      <c r="N15" s="8">
        <f t="shared" si="0"/>
        <v>380</v>
      </c>
      <c r="O15" s="151"/>
    </row>
    <row r="16" spans="1:15" x14ac:dyDescent="0.35">
      <c r="A16" s="2">
        <v>85920</v>
      </c>
      <c r="B16" s="3" t="s">
        <v>31</v>
      </c>
      <c r="C16" s="7"/>
      <c r="D16" s="7"/>
      <c r="E16" s="7"/>
      <c r="F16" s="7"/>
      <c r="G16" s="7"/>
      <c r="H16" s="11"/>
      <c r="I16" s="7"/>
      <c r="J16" s="7">
        <v>0</v>
      </c>
      <c r="K16" s="7"/>
      <c r="L16" s="3">
        <v>40</v>
      </c>
      <c r="M16" s="12"/>
      <c r="N16" s="8">
        <f t="shared" si="0"/>
        <v>40</v>
      </c>
      <c r="O16" s="151"/>
    </row>
    <row r="17" spans="1:17" x14ac:dyDescent="0.35">
      <c r="A17" s="2">
        <v>85924</v>
      </c>
      <c r="B17" s="3" t="s">
        <v>35</v>
      </c>
      <c r="C17" s="7"/>
      <c r="D17" s="7"/>
      <c r="E17" s="7"/>
      <c r="F17" s="7"/>
      <c r="G17" s="7"/>
      <c r="H17" s="11"/>
      <c r="I17" s="7"/>
      <c r="J17" s="7">
        <v>0</v>
      </c>
      <c r="K17" s="7"/>
      <c r="L17" s="3">
        <v>13</v>
      </c>
      <c r="M17" s="12"/>
      <c r="N17" s="8">
        <f t="shared" si="0"/>
        <v>13</v>
      </c>
      <c r="O17" s="151"/>
    </row>
    <row r="18" spans="1:17" x14ac:dyDescent="0.35">
      <c r="A18" s="2"/>
      <c r="B18" s="13" t="s">
        <v>32</v>
      </c>
      <c r="C18" s="14">
        <f>SUM(C3:C17)</f>
        <v>2256</v>
      </c>
      <c r="D18" s="14">
        <f t="shared" ref="D18:M18" si="1">SUM(D3:D17)</f>
        <v>327</v>
      </c>
      <c r="E18" s="14">
        <f t="shared" si="1"/>
        <v>78</v>
      </c>
      <c r="F18" s="14">
        <f t="shared" si="1"/>
        <v>59</v>
      </c>
      <c r="G18" s="14">
        <f t="shared" si="1"/>
        <v>16</v>
      </c>
      <c r="H18" s="14"/>
      <c r="I18" s="14">
        <f t="shared" si="1"/>
        <v>2972.2113098565283</v>
      </c>
      <c r="J18" s="14">
        <f t="shared" si="1"/>
        <v>74</v>
      </c>
      <c r="K18" s="14">
        <f t="shared" si="1"/>
        <v>298.05172413793105</v>
      </c>
      <c r="L18" s="14">
        <f t="shared" si="1"/>
        <v>2051</v>
      </c>
      <c r="M18" s="14">
        <f t="shared" si="1"/>
        <v>380</v>
      </c>
      <c r="N18" s="15">
        <f>SUM(I18:M18)</f>
        <v>5775.263033994459</v>
      </c>
    </row>
    <row r="19" spans="1:17" ht="16.5" customHeight="1" thickBot="1" x14ac:dyDescent="0.4">
      <c r="A19" s="16"/>
      <c r="B19" s="17"/>
      <c r="C19" s="18"/>
      <c r="D19" s="18"/>
      <c r="E19" s="196" t="s">
        <v>33</v>
      </c>
      <c r="F19" s="197"/>
      <c r="G19" s="198"/>
      <c r="H19" s="19">
        <v>1.3174695522413686</v>
      </c>
      <c r="I19" s="20">
        <f t="shared" ref="I19:M19" si="2">(I18/$N$18)</f>
        <v>0.5146451845329717</v>
      </c>
      <c r="J19" s="20">
        <f t="shared" si="2"/>
        <v>1.2813269207726097E-2</v>
      </c>
      <c r="K19" s="20">
        <f t="shared" si="2"/>
        <v>5.1608337556840883E-2</v>
      </c>
      <c r="L19" s="20">
        <f t="shared" si="2"/>
        <v>0.355135339797922</v>
      </c>
      <c r="M19" s="20">
        <f t="shared" si="2"/>
        <v>6.5797868904539425E-2</v>
      </c>
      <c r="N19" s="21">
        <v>1</v>
      </c>
      <c r="P19" s="153"/>
    </row>
    <row r="20" spans="1:17" s="23" customFormat="1" ht="13.5" thickTop="1" x14ac:dyDescent="0.3">
      <c r="A20" s="22" t="s">
        <v>34</v>
      </c>
      <c r="E20" s="24"/>
      <c r="F20" s="24"/>
      <c r="G20" s="24"/>
      <c r="H20" s="25"/>
      <c r="I20" s="25"/>
      <c r="J20" s="26"/>
      <c r="K20" s="27"/>
      <c r="L20" s="27"/>
      <c r="M20" s="27"/>
      <c r="N20" s="27"/>
      <c r="O20" s="27"/>
      <c r="P20" s="27"/>
      <c r="Q20" s="28"/>
    </row>
    <row r="21" spans="1:17" s="23" customFormat="1" ht="13" x14ac:dyDescent="0.3">
      <c r="A21" s="22" t="s">
        <v>84</v>
      </c>
      <c r="E21" s="24"/>
      <c r="F21" s="24"/>
      <c r="G21" s="24"/>
      <c r="H21" s="25"/>
      <c r="I21" s="25"/>
      <c r="J21" s="26"/>
      <c r="K21" s="27"/>
      <c r="L21" s="27"/>
      <c r="M21" s="27"/>
      <c r="N21" s="27"/>
      <c r="O21" s="27"/>
      <c r="P21" s="27"/>
      <c r="Q21" s="28"/>
    </row>
    <row r="22" spans="1:17" s="23" customFormat="1" ht="15" customHeight="1" x14ac:dyDescent="0.3">
      <c r="A22" s="29" t="s">
        <v>82</v>
      </c>
      <c r="B22" s="142"/>
      <c r="C22" s="142"/>
      <c r="D22" s="142"/>
      <c r="E22" s="142"/>
      <c r="F22" s="142"/>
      <c r="G22" s="142"/>
      <c r="H22" s="142"/>
      <c r="I22" s="142"/>
      <c r="J22" s="142"/>
      <c r="K22" s="142"/>
      <c r="L22" s="142"/>
      <c r="M22" s="142"/>
      <c r="N22" s="142"/>
      <c r="O22" s="30"/>
      <c r="P22" s="30"/>
      <c r="Q22" s="30"/>
    </row>
    <row r="23" spans="1:17" s="154" customFormat="1" x14ac:dyDescent="0.35">
      <c r="A23" s="191" t="s">
        <v>100</v>
      </c>
      <c r="B23" s="191"/>
      <c r="C23" s="191"/>
      <c r="D23" s="191"/>
      <c r="E23" s="191"/>
      <c r="F23" s="192"/>
      <c r="G23" s="192"/>
      <c r="H23" s="192"/>
      <c r="I23" s="192"/>
      <c r="J23" s="192"/>
      <c r="K23" s="192"/>
      <c r="L23" s="192"/>
      <c r="M23" s="192"/>
      <c r="N23" s="192"/>
      <c r="O23" s="192"/>
      <c r="P23" s="192"/>
    </row>
    <row r="24" spans="1:17" s="154" customFormat="1" x14ac:dyDescent="0.35">
      <c r="A24" s="191" t="s">
        <v>101</v>
      </c>
      <c r="B24" s="191"/>
      <c r="C24" s="191"/>
      <c r="D24" s="191"/>
      <c r="E24" s="191"/>
      <c r="F24" s="192"/>
      <c r="G24" s="192"/>
      <c r="H24" s="192"/>
      <c r="I24" s="192"/>
      <c r="J24" s="192"/>
      <c r="K24" s="192"/>
      <c r="L24" s="192"/>
      <c r="M24" s="192"/>
      <c r="N24" s="192"/>
      <c r="O24" s="192"/>
      <c r="P24" s="192"/>
    </row>
    <row r="25" spans="1:17" s="154" customFormat="1" ht="14.5" customHeight="1" x14ac:dyDescent="0.35">
      <c r="A25" s="191" t="s">
        <v>102</v>
      </c>
      <c r="B25" s="191"/>
      <c r="C25" s="191"/>
      <c r="D25" s="191"/>
      <c r="E25" s="191"/>
      <c r="F25" s="192"/>
      <c r="G25" s="192"/>
      <c r="H25" s="192"/>
      <c r="I25" s="192"/>
      <c r="J25" s="192"/>
      <c r="K25" s="192"/>
      <c r="L25" s="192"/>
      <c r="M25" s="192"/>
      <c r="N25" s="192"/>
      <c r="O25" s="192"/>
      <c r="P25" s="192"/>
    </row>
    <row r="26" spans="1:17" s="154" customFormat="1" ht="15" customHeight="1" x14ac:dyDescent="0.35">
      <c r="A26" s="191" t="s">
        <v>103</v>
      </c>
      <c r="B26" s="191"/>
      <c r="C26" s="191"/>
      <c r="D26" s="191"/>
      <c r="E26" s="191"/>
      <c r="F26" s="192"/>
      <c r="G26" s="192"/>
      <c r="H26" s="192"/>
      <c r="I26" s="192"/>
      <c r="J26" s="192"/>
      <c r="K26" s="192"/>
      <c r="L26" s="192"/>
      <c r="M26" s="192"/>
      <c r="N26" s="192"/>
      <c r="O26" s="192"/>
      <c r="P26" s="192"/>
    </row>
  </sheetData>
  <mergeCells count="7">
    <mergeCell ref="A25:P25"/>
    <mergeCell ref="A26:P26"/>
    <mergeCell ref="A1:N1"/>
    <mergeCell ref="E19:G19"/>
    <mergeCell ref="C6:I6"/>
    <mergeCell ref="A23:P23"/>
    <mergeCell ref="A24:P24"/>
  </mergeCells>
  <pageMargins left="0.70866141732283472" right="0.70866141732283472" top="0.74803149606299213" bottom="0.74803149606299213" header="0.31496062992125984" footer="0.31496062992125984"/>
  <pageSetup paperSize="9" scale="76" orientation="landscape" r:id="rId1"/>
  <headerFooter>
    <oddHeader>&amp;C&amp;"Calibri,Regular"&amp;13SRAD Report No.2096 Transport Statistics Trafford 2020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593C2-7406-4CCC-8A6A-407B11FE902C}">
  <sheetPr>
    <pageSetUpPr fitToPage="1"/>
  </sheetPr>
  <dimension ref="A1:Q26"/>
  <sheetViews>
    <sheetView topLeftCell="A4" zoomScale="90" zoomScaleNormal="90" zoomScaleSheetLayoutView="90" zoomScalePageLayoutView="75" workbookViewId="0">
      <selection sqref="A1:N1"/>
    </sheetView>
  </sheetViews>
  <sheetFormatPr defaultColWidth="9.1796875" defaultRowHeight="14.5" x14ac:dyDescent="0.35"/>
  <cols>
    <col min="1" max="1" width="7.1796875" style="155" customWidth="1"/>
    <col min="2" max="2" width="39.26953125" style="150" bestFit="1" customWidth="1"/>
    <col min="3" max="4" width="6.453125" style="150" customWidth="1"/>
    <col min="5" max="5" width="6.7265625" style="150" customWidth="1"/>
    <col min="6" max="6" width="8" style="150" customWidth="1"/>
    <col min="7" max="7" width="9" style="150" customWidth="1"/>
    <col min="8" max="8" width="12.7265625" style="150" bestFit="1" customWidth="1"/>
    <col min="9" max="10" width="10.26953125" style="150" customWidth="1"/>
    <col min="11" max="11" width="10" style="150" customWidth="1"/>
    <col min="12" max="12" width="8.26953125" style="150" customWidth="1"/>
    <col min="13" max="13" width="7.81640625" style="150" customWidth="1"/>
    <col min="14" max="14" width="12" style="150" customWidth="1"/>
    <col min="15" max="16384" width="9.1796875" style="150"/>
  </cols>
  <sheetData>
    <row r="1" spans="1:15" ht="15" thickTop="1" x14ac:dyDescent="0.35">
      <c r="A1" s="193" t="s">
        <v>92</v>
      </c>
      <c r="B1" s="194"/>
      <c r="C1" s="194"/>
      <c r="D1" s="194"/>
      <c r="E1" s="194"/>
      <c r="F1" s="194"/>
      <c r="G1" s="194"/>
      <c r="H1" s="194"/>
      <c r="I1" s="194"/>
      <c r="J1" s="194"/>
      <c r="K1" s="194"/>
      <c r="L1" s="194"/>
      <c r="M1" s="194"/>
      <c r="N1" s="195"/>
    </row>
    <row r="2" spans="1:15" ht="43.5" x14ac:dyDescent="0.35">
      <c r="A2" s="2" t="s">
        <v>5</v>
      </c>
      <c r="B2" s="3" t="s">
        <v>6</v>
      </c>
      <c r="C2" s="4" t="s">
        <v>7</v>
      </c>
      <c r="D2" s="4" t="s">
        <v>8</v>
      </c>
      <c r="E2" s="4" t="s">
        <v>9</v>
      </c>
      <c r="F2" s="4" t="s">
        <v>10</v>
      </c>
      <c r="G2" s="5" t="s">
        <v>11</v>
      </c>
      <c r="H2" s="5" t="s">
        <v>81</v>
      </c>
      <c r="I2" s="5" t="s">
        <v>12</v>
      </c>
      <c r="J2" s="5" t="s">
        <v>13</v>
      </c>
      <c r="K2" s="5" t="s">
        <v>14</v>
      </c>
      <c r="L2" s="5" t="s">
        <v>15</v>
      </c>
      <c r="M2" s="5" t="s">
        <v>16</v>
      </c>
      <c r="N2" s="6" t="s">
        <v>17</v>
      </c>
    </row>
    <row r="3" spans="1:15" x14ac:dyDescent="0.35">
      <c r="A3" s="2">
        <v>85901</v>
      </c>
      <c r="B3" s="3" t="s">
        <v>18</v>
      </c>
      <c r="C3" s="4"/>
      <c r="D3" s="4"/>
      <c r="E3" s="4"/>
      <c r="F3" s="4"/>
      <c r="G3" s="5"/>
      <c r="H3" s="5"/>
      <c r="I3" s="5"/>
      <c r="J3" s="7">
        <v>0</v>
      </c>
      <c r="K3" s="5"/>
      <c r="L3" s="3">
        <v>25</v>
      </c>
      <c r="M3" s="5"/>
      <c r="N3" s="8">
        <f t="shared" ref="N3:N17" si="0">SUM(I3:M3)</f>
        <v>25</v>
      </c>
      <c r="O3" s="151"/>
    </row>
    <row r="4" spans="1:15" x14ac:dyDescent="0.35">
      <c r="A4" s="2">
        <v>85902</v>
      </c>
      <c r="B4" s="3" t="s">
        <v>19</v>
      </c>
      <c r="C4" s="7">
        <v>505</v>
      </c>
      <c r="D4" s="7">
        <v>48</v>
      </c>
      <c r="E4" s="7">
        <v>6</v>
      </c>
      <c r="F4" s="7">
        <v>48</v>
      </c>
      <c r="G4" s="7">
        <v>8</v>
      </c>
      <c r="H4" s="9">
        <v>1.3692614770459082</v>
      </c>
      <c r="I4" s="7">
        <v>691.47704590818364</v>
      </c>
      <c r="J4" s="7">
        <v>16</v>
      </c>
      <c r="K4" s="7">
        <v>142</v>
      </c>
      <c r="L4" s="3">
        <v>89</v>
      </c>
      <c r="M4" s="3"/>
      <c r="N4" s="8">
        <f t="shared" si="0"/>
        <v>938.47704590818364</v>
      </c>
      <c r="O4" s="151"/>
    </row>
    <row r="5" spans="1:15" x14ac:dyDescent="0.35">
      <c r="A5" s="2">
        <v>85903</v>
      </c>
      <c r="B5" s="3" t="s">
        <v>20</v>
      </c>
      <c r="C5" s="7">
        <v>133</v>
      </c>
      <c r="D5" s="7">
        <v>10</v>
      </c>
      <c r="E5" s="7">
        <v>1</v>
      </c>
      <c r="F5" s="7">
        <v>0</v>
      </c>
      <c r="G5" s="7">
        <v>3</v>
      </c>
      <c r="H5" s="10">
        <v>1.3844565299693514</v>
      </c>
      <c r="I5" s="7">
        <v>184.13271848592373</v>
      </c>
      <c r="J5" s="7">
        <v>18</v>
      </c>
      <c r="K5" s="7">
        <v>0</v>
      </c>
      <c r="L5" s="3">
        <v>130</v>
      </c>
      <c r="M5" s="3"/>
      <c r="N5" s="8">
        <f t="shared" si="0"/>
        <v>332.13271848592376</v>
      </c>
      <c r="O5" s="151"/>
    </row>
    <row r="6" spans="1:15" x14ac:dyDescent="0.35">
      <c r="A6" s="2">
        <v>85904</v>
      </c>
      <c r="B6" s="3" t="s">
        <v>21</v>
      </c>
      <c r="C6" s="199" t="s">
        <v>90</v>
      </c>
      <c r="D6" s="200"/>
      <c r="E6" s="200"/>
      <c r="F6" s="200"/>
      <c r="G6" s="200"/>
      <c r="H6" s="200"/>
      <c r="I6" s="201"/>
      <c r="J6" s="7">
        <v>19</v>
      </c>
      <c r="K6" s="7">
        <v>0</v>
      </c>
      <c r="L6" s="3">
        <v>628</v>
      </c>
      <c r="M6" s="3"/>
      <c r="N6" s="8">
        <f t="shared" si="0"/>
        <v>647</v>
      </c>
      <c r="O6" s="151"/>
    </row>
    <row r="7" spans="1:15" x14ac:dyDescent="0.35">
      <c r="A7" s="2">
        <v>85905</v>
      </c>
      <c r="B7" s="3" t="s">
        <v>22</v>
      </c>
      <c r="C7" s="7">
        <v>225</v>
      </c>
      <c r="D7" s="7">
        <v>6</v>
      </c>
      <c r="E7" s="7">
        <v>0</v>
      </c>
      <c r="F7" s="7">
        <v>0</v>
      </c>
      <c r="G7" s="7">
        <v>0</v>
      </c>
      <c r="H7" s="10">
        <v>1.3844565299693514</v>
      </c>
      <c r="I7" s="7">
        <v>311.50271924310408</v>
      </c>
      <c r="J7" s="7">
        <v>8</v>
      </c>
      <c r="K7" s="7">
        <v>0</v>
      </c>
      <c r="L7" s="3">
        <v>265</v>
      </c>
      <c r="M7" s="3"/>
      <c r="N7" s="8">
        <f t="shared" si="0"/>
        <v>584.50271924310414</v>
      </c>
      <c r="O7" s="151"/>
    </row>
    <row r="8" spans="1:15" x14ac:dyDescent="0.35">
      <c r="A8" s="2">
        <v>85906</v>
      </c>
      <c r="B8" s="3" t="s">
        <v>23</v>
      </c>
      <c r="C8" s="7">
        <v>974</v>
      </c>
      <c r="D8" s="7">
        <v>82</v>
      </c>
      <c r="E8" s="7">
        <v>11</v>
      </c>
      <c r="F8" s="7">
        <v>13</v>
      </c>
      <c r="G8" s="7">
        <v>10</v>
      </c>
      <c r="H8" s="11">
        <v>1.4075587334014301</v>
      </c>
      <c r="I8" s="7">
        <v>1370.962206332993</v>
      </c>
      <c r="J8" s="7">
        <v>22</v>
      </c>
      <c r="K8" s="7">
        <v>71</v>
      </c>
      <c r="L8" s="3">
        <v>376</v>
      </c>
      <c r="M8" s="3"/>
      <c r="N8" s="8">
        <f t="shared" si="0"/>
        <v>1839.962206332993</v>
      </c>
      <c r="O8" s="151"/>
    </row>
    <row r="9" spans="1:15" x14ac:dyDescent="0.35">
      <c r="A9" s="2">
        <v>85907</v>
      </c>
      <c r="B9" s="3" t="s">
        <v>24</v>
      </c>
      <c r="C9" s="7"/>
      <c r="D9" s="7"/>
      <c r="E9" s="7"/>
      <c r="F9" s="7"/>
      <c r="G9" s="7"/>
      <c r="H9" s="11"/>
      <c r="I9" s="7"/>
      <c r="J9" s="7">
        <v>2</v>
      </c>
      <c r="K9" s="7"/>
      <c r="L9" s="3">
        <v>55</v>
      </c>
      <c r="M9" s="3"/>
      <c r="N9" s="8">
        <f t="shared" si="0"/>
        <v>57</v>
      </c>
      <c r="O9" s="151"/>
    </row>
    <row r="10" spans="1:15" x14ac:dyDescent="0.35">
      <c r="A10" s="2">
        <v>85908</v>
      </c>
      <c r="B10" s="3" t="s">
        <v>25</v>
      </c>
      <c r="C10" s="7">
        <v>291</v>
      </c>
      <c r="D10" s="7">
        <v>30</v>
      </c>
      <c r="E10" s="7">
        <v>3</v>
      </c>
      <c r="F10" s="7">
        <v>0</v>
      </c>
      <c r="G10" s="7">
        <v>1</v>
      </c>
      <c r="H10" s="10">
        <v>1.3844565299693514</v>
      </c>
      <c r="I10" s="7">
        <v>402.87685022108127</v>
      </c>
      <c r="J10" s="7">
        <v>9</v>
      </c>
      <c r="K10" s="7">
        <v>0</v>
      </c>
      <c r="L10" s="3">
        <v>161</v>
      </c>
      <c r="M10" s="3"/>
      <c r="N10" s="8">
        <f t="shared" si="0"/>
        <v>572.87685022108121</v>
      </c>
      <c r="O10" s="151"/>
    </row>
    <row r="11" spans="1:15" x14ac:dyDescent="0.35">
      <c r="A11" s="2">
        <v>85909</v>
      </c>
      <c r="B11" s="3" t="s">
        <v>26</v>
      </c>
      <c r="C11" s="7">
        <v>138</v>
      </c>
      <c r="D11" s="7">
        <v>6</v>
      </c>
      <c r="E11" s="7">
        <v>0</v>
      </c>
      <c r="F11" s="7">
        <v>0</v>
      </c>
      <c r="G11" s="7">
        <v>0</v>
      </c>
      <c r="H11" s="10">
        <v>1.3844565299693514</v>
      </c>
      <c r="I11" s="7">
        <v>191.05500113577051</v>
      </c>
      <c r="J11" s="7">
        <v>1</v>
      </c>
      <c r="K11" s="7">
        <v>0</v>
      </c>
      <c r="L11" s="3">
        <v>105</v>
      </c>
      <c r="M11" s="3"/>
      <c r="N11" s="8">
        <f t="shared" si="0"/>
        <v>297.05500113577051</v>
      </c>
      <c r="O11" s="151"/>
    </row>
    <row r="12" spans="1:15" x14ac:dyDescent="0.35">
      <c r="A12" s="2">
        <v>85910</v>
      </c>
      <c r="B12" s="3" t="s">
        <v>27</v>
      </c>
      <c r="C12" s="7">
        <v>488</v>
      </c>
      <c r="D12" s="7">
        <v>30</v>
      </c>
      <c r="E12" s="7">
        <v>2</v>
      </c>
      <c r="F12" s="7">
        <v>0</v>
      </c>
      <c r="G12" s="7">
        <v>2</v>
      </c>
      <c r="H12" s="10">
        <v>1.3844565299693514</v>
      </c>
      <c r="I12" s="7">
        <v>675.61478662504351</v>
      </c>
      <c r="J12" s="7">
        <v>7</v>
      </c>
      <c r="K12" s="7">
        <v>0</v>
      </c>
      <c r="L12" s="3">
        <v>78</v>
      </c>
      <c r="M12" s="3"/>
      <c r="N12" s="8">
        <f t="shared" si="0"/>
        <v>760.61478662504351</v>
      </c>
      <c r="O12" s="151"/>
    </row>
    <row r="13" spans="1:15" x14ac:dyDescent="0.35">
      <c r="A13" s="2">
        <v>85911</v>
      </c>
      <c r="B13" s="3" t="s">
        <v>28</v>
      </c>
      <c r="C13" s="7"/>
      <c r="D13" s="7"/>
      <c r="E13" s="7"/>
      <c r="F13" s="7"/>
      <c r="G13" s="7"/>
      <c r="H13" s="11"/>
      <c r="I13" s="7"/>
      <c r="J13" s="7">
        <v>0</v>
      </c>
      <c r="K13" s="7"/>
      <c r="L13" s="3">
        <v>37</v>
      </c>
      <c r="M13" s="3"/>
      <c r="N13" s="8">
        <f t="shared" si="0"/>
        <v>37</v>
      </c>
      <c r="O13" s="151"/>
    </row>
    <row r="14" spans="1:15" x14ac:dyDescent="0.35">
      <c r="A14" s="2">
        <v>85912</v>
      </c>
      <c r="B14" s="3" t="s">
        <v>29</v>
      </c>
      <c r="C14" s="7">
        <v>114</v>
      </c>
      <c r="D14" s="7">
        <v>9</v>
      </c>
      <c r="E14" s="7">
        <v>0</v>
      </c>
      <c r="F14" s="7">
        <v>1</v>
      </c>
      <c r="G14" s="7">
        <v>1</v>
      </c>
      <c r="H14" s="11">
        <v>1.2543859649122806</v>
      </c>
      <c r="I14" s="7">
        <v>143</v>
      </c>
      <c r="J14" s="7">
        <v>1</v>
      </c>
      <c r="K14" s="7">
        <v>3.4918032786885247</v>
      </c>
      <c r="L14" s="3">
        <v>40</v>
      </c>
      <c r="M14" s="3"/>
      <c r="N14" s="8">
        <f t="shared" si="0"/>
        <v>187.49180327868854</v>
      </c>
      <c r="O14" s="151"/>
    </row>
    <row r="15" spans="1:15" x14ac:dyDescent="0.35">
      <c r="A15" s="2">
        <v>85913</v>
      </c>
      <c r="B15" s="3" t="s">
        <v>30</v>
      </c>
      <c r="C15" s="7"/>
      <c r="D15" s="7"/>
      <c r="E15" s="7"/>
      <c r="F15" s="7"/>
      <c r="G15" s="7"/>
      <c r="H15" s="11"/>
      <c r="I15" s="7"/>
      <c r="J15" s="7">
        <v>0</v>
      </c>
      <c r="K15" s="7"/>
      <c r="L15" s="3"/>
      <c r="M15" s="12">
        <v>646</v>
      </c>
      <c r="N15" s="8">
        <f t="shared" si="0"/>
        <v>646</v>
      </c>
      <c r="O15" s="151"/>
    </row>
    <row r="16" spans="1:15" x14ac:dyDescent="0.35">
      <c r="A16" s="2">
        <v>85920</v>
      </c>
      <c r="B16" s="3" t="s">
        <v>31</v>
      </c>
      <c r="C16" s="7"/>
      <c r="D16" s="7"/>
      <c r="E16" s="7"/>
      <c r="F16" s="7"/>
      <c r="G16" s="7"/>
      <c r="H16" s="11"/>
      <c r="I16" s="7"/>
      <c r="J16" s="7">
        <v>1</v>
      </c>
      <c r="K16" s="7"/>
      <c r="L16" s="3">
        <v>14</v>
      </c>
      <c r="M16" s="12"/>
      <c r="N16" s="8">
        <f t="shared" si="0"/>
        <v>15</v>
      </c>
      <c r="O16" s="151"/>
    </row>
    <row r="17" spans="1:17" x14ac:dyDescent="0.35">
      <c r="A17" s="2">
        <v>85924</v>
      </c>
      <c r="B17" s="3" t="s">
        <v>35</v>
      </c>
      <c r="C17" s="7"/>
      <c r="D17" s="7"/>
      <c r="E17" s="7"/>
      <c r="F17" s="7"/>
      <c r="G17" s="7"/>
      <c r="H17" s="11"/>
      <c r="I17" s="7"/>
      <c r="J17" s="7">
        <v>0</v>
      </c>
      <c r="K17" s="7"/>
      <c r="L17" s="3">
        <v>16</v>
      </c>
      <c r="M17" s="12"/>
      <c r="N17" s="8">
        <f t="shared" si="0"/>
        <v>16</v>
      </c>
      <c r="O17" s="151"/>
    </row>
    <row r="18" spans="1:17" x14ac:dyDescent="0.35">
      <c r="A18" s="2"/>
      <c r="B18" s="13" t="s">
        <v>32</v>
      </c>
      <c r="C18" s="14">
        <f>SUM(C3:C17)</f>
        <v>2868</v>
      </c>
      <c r="D18" s="14">
        <f t="shared" ref="D18:G18" si="1">SUM(D3:D17)</f>
        <v>221</v>
      </c>
      <c r="E18" s="14">
        <f t="shared" si="1"/>
        <v>23</v>
      </c>
      <c r="F18" s="14">
        <f t="shared" si="1"/>
        <v>62</v>
      </c>
      <c r="G18" s="14">
        <f t="shared" si="1"/>
        <v>25</v>
      </c>
      <c r="H18" s="14"/>
      <c r="I18" s="14">
        <f t="shared" ref="I18:N18" si="2">SUM(I3:I17)</f>
        <v>3970.6213279520998</v>
      </c>
      <c r="J18" s="14">
        <f t="shared" si="2"/>
        <v>104</v>
      </c>
      <c r="K18" s="14">
        <f t="shared" si="2"/>
        <v>216.49180327868854</v>
      </c>
      <c r="L18" s="14">
        <f t="shared" si="2"/>
        <v>2019</v>
      </c>
      <c r="M18" s="14">
        <f t="shared" si="2"/>
        <v>646</v>
      </c>
      <c r="N18" s="15">
        <f t="shared" si="2"/>
        <v>6956.113131230788</v>
      </c>
    </row>
    <row r="19" spans="1:17" ht="15.75" customHeight="1" thickBot="1" x14ac:dyDescent="0.4">
      <c r="A19" s="16"/>
      <c r="B19" s="17"/>
      <c r="C19" s="18"/>
      <c r="D19" s="18"/>
      <c r="E19" s="196" t="s">
        <v>33</v>
      </c>
      <c r="F19" s="197"/>
      <c r="G19" s="198"/>
      <c r="H19" s="19">
        <v>1.3844565299693514</v>
      </c>
      <c r="I19" s="20">
        <f>I18/$N$18</f>
        <v>0.57081034380036788</v>
      </c>
      <c r="J19" s="20">
        <f>J18/$N$18</f>
        <v>1.4950878175496068E-2</v>
      </c>
      <c r="K19" s="20">
        <f t="shared" ref="K19:M19" si="3">K18/$N$18</f>
        <v>3.1122524777049351E-2</v>
      </c>
      <c r="L19" s="20">
        <f t="shared" si="3"/>
        <v>0.29024829842621691</v>
      </c>
      <c r="M19" s="20">
        <f t="shared" si="3"/>
        <v>9.2867954820869805E-2</v>
      </c>
      <c r="N19" s="21">
        <v>1</v>
      </c>
      <c r="P19" s="153"/>
    </row>
    <row r="20" spans="1:17" s="23" customFormat="1" ht="13.5" thickTop="1" x14ac:dyDescent="0.3">
      <c r="A20" s="22" t="s">
        <v>34</v>
      </c>
      <c r="E20" s="24"/>
      <c r="F20" s="24"/>
      <c r="G20" s="24"/>
      <c r="H20" s="25"/>
      <c r="I20" s="25"/>
      <c r="J20" s="26"/>
      <c r="K20" s="27"/>
      <c r="L20" s="27"/>
      <c r="M20" s="27"/>
      <c r="N20" s="27"/>
      <c r="O20" s="27"/>
      <c r="P20" s="27"/>
      <c r="Q20" s="28"/>
    </row>
    <row r="21" spans="1:17" s="23" customFormat="1" ht="13" x14ac:dyDescent="0.3">
      <c r="A21" s="22" t="s">
        <v>84</v>
      </c>
      <c r="E21" s="24"/>
      <c r="F21" s="24"/>
      <c r="G21" s="24"/>
      <c r="H21" s="25"/>
      <c r="I21" s="25"/>
      <c r="J21" s="26"/>
      <c r="K21" s="27"/>
      <c r="L21" s="27"/>
      <c r="M21" s="27"/>
      <c r="N21" s="27"/>
      <c r="O21" s="27"/>
      <c r="P21" s="27"/>
      <c r="Q21" s="28"/>
    </row>
    <row r="22" spans="1:17" s="23" customFormat="1" ht="15" customHeight="1" x14ac:dyDescent="0.3">
      <c r="A22" s="29" t="s">
        <v>82</v>
      </c>
      <c r="B22" s="142"/>
      <c r="C22" s="142"/>
      <c r="D22" s="142"/>
      <c r="E22" s="142"/>
      <c r="F22" s="142"/>
      <c r="G22" s="142"/>
      <c r="H22" s="142"/>
      <c r="I22" s="142"/>
      <c r="J22" s="142"/>
      <c r="K22" s="142"/>
      <c r="L22" s="142"/>
      <c r="M22" s="142"/>
      <c r="N22" s="142"/>
      <c r="O22" s="30"/>
      <c r="P22" s="30"/>
      <c r="Q22" s="30"/>
    </row>
    <row r="23" spans="1:17" s="154" customFormat="1" x14ac:dyDescent="0.35">
      <c r="A23" s="191" t="s">
        <v>100</v>
      </c>
      <c r="B23" s="191"/>
      <c r="C23" s="191"/>
      <c r="D23" s="191"/>
      <c r="E23" s="191"/>
      <c r="F23" s="192"/>
      <c r="G23" s="192"/>
      <c r="H23" s="192"/>
      <c r="I23" s="192"/>
      <c r="J23" s="192"/>
      <c r="K23" s="192"/>
      <c r="L23" s="192"/>
      <c r="M23" s="192"/>
      <c r="N23" s="192"/>
      <c r="O23" s="192"/>
      <c r="P23" s="192"/>
    </row>
    <row r="24" spans="1:17" s="154" customFormat="1" x14ac:dyDescent="0.35">
      <c r="A24" s="191" t="s">
        <v>101</v>
      </c>
      <c r="B24" s="191"/>
      <c r="C24" s="191"/>
      <c r="D24" s="191"/>
      <c r="E24" s="191"/>
      <c r="F24" s="192"/>
      <c r="G24" s="192"/>
      <c r="H24" s="192"/>
      <c r="I24" s="192"/>
      <c r="J24" s="192"/>
      <c r="K24" s="192"/>
      <c r="L24" s="192"/>
      <c r="M24" s="192"/>
      <c r="N24" s="192"/>
      <c r="O24" s="192"/>
      <c r="P24" s="192"/>
    </row>
    <row r="25" spans="1:17" s="154" customFormat="1" ht="14.5" customHeight="1" x14ac:dyDescent="0.35">
      <c r="A25" s="191" t="s">
        <v>102</v>
      </c>
      <c r="B25" s="191"/>
      <c r="C25" s="191"/>
      <c r="D25" s="191"/>
      <c r="E25" s="191"/>
      <c r="F25" s="192"/>
      <c r="G25" s="192"/>
      <c r="H25" s="192"/>
      <c r="I25" s="192"/>
      <c r="J25" s="192"/>
      <c r="K25" s="192"/>
      <c r="L25" s="192"/>
      <c r="M25" s="192"/>
      <c r="N25" s="192"/>
      <c r="O25" s="192"/>
      <c r="P25" s="192"/>
    </row>
    <row r="26" spans="1:17" s="154" customFormat="1" ht="15" customHeight="1" x14ac:dyDescent="0.35">
      <c r="A26" s="191" t="s">
        <v>103</v>
      </c>
      <c r="B26" s="191"/>
      <c r="C26" s="191"/>
      <c r="D26" s="191"/>
      <c r="E26" s="191"/>
      <c r="F26" s="192"/>
      <c r="G26" s="192"/>
      <c r="H26" s="192"/>
      <c r="I26" s="192"/>
      <c r="J26" s="192"/>
      <c r="K26" s="192"/>
      <c r="L26" s="192"/>
      <c r="M26" s="192"/>
      <c r="N26" s="192"/>
      <c r="O26" s="192"/>
      <c r="P26" s="192"/>
    </row>
  </sheetData>
  <mergeCells count="7">
    <mergeCell ref="A25:P25"/>
    <mergeCell ref="A26:P26"/>
    <mergeCell ref="A1:N1"/>
    <mergeCell ref="E19:G19"/>
    <mergeCell ref="C6:I6"/>
    <mergeCell ref="A23:P23"/>
    <mergeCell ref="A24:P24"/>
  </mergeCells>
  <pageMargins left="0.70866141732283472" right="0.70866141732283472" top="0.74803149606299213" bottom="0.74803149606299213" header="0.31496062992125984" footer="0.31496062992125984"/>
  <pageSetup paperSize="9" scale="76" orientation="landscape" r:id="rId1"/>
  <headerFooter>
    <oddHeader>&amp;C&amp;"Calibri,Regular"&amp;13SRAD Report No.2096 Transport Statistics Trafford 2020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779D8-3E11-4DE6-88ED-BF256CFBB5D5}">
  <sheetPr>
    <pageSetUpPr fitToPage="1"/>
  </sheetPr>
  <dimension ref="A1:R78"/>
  <sheetViews>
    <sheetView zoomScale="75" zoomScaleNormal="75" zoomScalePageLayoutView="50" workbookViewId="0">
      <selection sqref="A1:R1"/>
    </sheetView>
  </sheetViews>
  <sheetFormatPr defaultColWidth="8.81640625" defaultRowHeight="14.5" x14ac:dyDescent="0.35"/>
  <cols>
    <col min="1" max="1" width="13.81640625" style="58" customWidth="1"/>
    <col min="2" max="2" width="11.7265625" style="58" customWidth="1"/>
    <col min="3" max="6" width="9.7265625" style="58" customWidth="1"/>
    <col min="7" max="7" width="9.54296875" style="58" customWidth="1"/>
    <col min="8" max="8" width="9.7265625" style="58" customWidth="1"/>
    <col min="9" max="9" width="10.1796875" style="58" customWidth="1"/>
    <col min="10" max="10" width="18" style="58" customWidth="1"/>
    <col min="11" max="11" width="18.1796875" style="58" customWidth="1"/>
    <col min="12" max="16384" width="8.81640625" style="58"/>
  </cols>
  <sheetData>
    <row r="1" spans="1:18" ht="15.5" thickTop="1" thickBot="1" x14ac:dyDescent="0.4">
      <c r="A1" s="202" t="s">
        <v>94</v>
      </c>
      <c r="B1" s="203"/>
      <c r="C1" s="203"/>
      <c r="D1" s="203"/>
      <c r="E1" s="203"/>
      <c r="F1" s="203"/>
      <c r="G1" s="203"/>
      <c r="H1" s="203"/>
      <c r="I1" s="203"/>
      <c r="J1" s="203"/>
      <c r="K1" s="203"/>
      <c r="L1" s="203"/>
      <c r="M1" s="203"/>
      <c r="N1" s="203"/>
      <c r="O1" s="203"/>
      <c r="P1" s="203"/>
      <c r="Q1" s="203"/>
      <c r="R1" s="204"/>
    </row>
    <row r="2" spans="1:18" ht="15" thickBot="1" x14ac:dyDescent="0.4">
      <c r="A2" s="59" t="s">
        <v>36</v>
      </c>
      <c r="B2" s="60" t="s">
        <v>37</v>
      </c>
      <c r="C2" s="61" t="s">
        <v>7</v>
      </c>
      <c r="D2" s="62" t="s">
        <v>38</v>
      </c>
      <c r="E2" s="61" t="s">
        <v>39</v>
      </c>
      <c r="F2" s="62" t="s">
        <v>10</v>
      </c>
      <c r="G2" s="61" t="s">
        <v>40</v>
      </c>
      <c r="H2" s="62" t="s">
        <v>41</v>
      </c>
      <c r="I2" s="62" t="s">
        <v>42</v>
      </c>
      <c r="J2" s="63" t="s">
        <v>36</v>
      </c>
      <c r="K2" s="60" t="s">
        <v>37</v>
      </c>
      <c r="L2" s="61" t="s">
        <v>7</v>
      </c>
      <c r="M2" s="62" t="s">
        <v>38</v>
      </c>
      <c r="N2" s="61" t="s">
        <v>39</v>
      </c>
      <c r="O2" s="62" t="s">
        <v>10</v>
      </c>
      <c r="P2" s="61" t="s">
        <v>40</v>
      </c>
      <c r="Q2" s="62" t="s">
        <v>41</v>
      </c>
      <c r="R2" s="64" t="s">
        <v>42</v>
      </c>
    </row>
    <row r="3" spans="1:18" x14ac:dyDescent="0.35">
      <c r="A3" s="205" t="s">
        <v>43</v>
      </c>
      <c r="B3" s="65">
        <v>1997</v>
      </c>
      <c r="C3" s="66">
        <v>3972</v>
      </c>
      <c r="D3" s="67">
        <v>334</v>
      </c>
      <c r="E3" s="66">
        <v>142</v>
      </c>
      <c r="F3" s="67">
        <v>147</v>
      </c>
      <c r="G3" s="66">
        <v>9</v>
      </c>
      <c r="H3" s="67">
        <v>88</v>
      </c>
      <c r="I3" s="67">
        <f>SUM(C3:H3)</f>
        <v>4692</v>
      </c>
      <c r="J3" s="206" t="s">
        <v>44</v>
      </c>
      <c r="K3" s="68">
        <v>1997</v>
      </c>
      <c r="L3" s="69">
        <v>3516</v>
      </c>
      <c r="M3" s="70">
        <v>341</v>
      </c>
      <c r="N3" s="69">
        <v>167</v>
      </c>
      <c r="O3" s="70">
        <v>134</v>
      </c>
      <c r="P3" s="69">
        <v>21</v>
      </c>
      <c r="Q3" s="70">
        <v>89</v>
      </c>
      <c r="R3" s="71">
        <f t="shared" ref="R3:R23" si="0">SUM(L3:Q3)</f>
        <v>4268</v>
      </c>
    </row>
    <row r="4" spans="1:18" x14ac:dyDescent="0.35">
      <c r="A4" s="205"/>
      <c r="B4" s="65">
        <v>1998</v>
      </c>
      <c r="C4" s="66"/>
      <c r="D4" s="67"/>
      <c r="E4" s="66"/>
      <c r="F4" s="67"/>
      <c r="G4" s="66"/>
      <c r="H4" s="67"/>
      <c r="I4" s="67"/>
      <c r="J4" s="207"/>
      <c r="K4" s="65">
        <v>1998</v>
      </c>
      <c r="L4" s="66"/>
      <c r="M4" s="67"/>
      <c r="N4" s="66"/>
      <c r="O4" s="67"/>
      <c r="P4" s="66"/>
      <c r="Q4" s="67"/>
      <c r="R4" s="72"/>
    </row>
    <row r="5" spans="1:18" x14ac:dyDescent="0.35">
      <c r="A5" s="205"/>
      <c r="B5" s="65">
        <v>1999</v>
      </c>
      <c r="C5" s="66">
        <v>4308</v>
      </c>
      <c r="D5" s="67">
        <v>321</v>
      </c>
      <c r="E5" s="66">
        <v>145</v>
      </c>
      <c r="F5" s="67">
        <v>150</v>
      </c>
      <c r="G5" s="66">
        <v>19</v>
      </c>
      <c r="H5" s="67">
        <v>71</v>
      </c>
      <c r="I5" s="67">
        <f t="shared" ref="I5:I23" si="1">SUM(C5:H5)</f>
        <v>5014</v>
      </c>
      <c r="J5" s="207"/>
      <c r="K5" s="65">
        <v>1999</v>
      </c>
      <c r="L5" s="66">
        <v>3512</v>
      </c>
      <c r="M5" s="67">
        <v>417</v>
      </c>
      <c r="N5" s="66">
        <v>196</v>
      </c>
      <c r="O5" s="67">
        <v>157</v>
      </c>
      <c r="P5" s="66">
        <v>11</v>
      </c>
      <c r="Q5" s="67">
        <v>78</v>
      </c>
      <c r="R5" s="72">
        <f t="shared" si="0"/>
        <v>4371</v>
      </c>
    </row>
    <row r="6" spans="1:18" x14ac:dyDescent="0.35">
      <c r="A6" s="205"/>
      <c r="B6" s="65">
        <v>2000</v>
      </c>
      <c r="C6" s="66"/>
      <c r="D6" s="67"/>
      <c r="E6" s="66"/>
      <c r="F6" s="67"/>
      <c r="G6" s="66"/>
      <c r="H6" s="67"/>
      <c r="I6" s="67"/>
      <c r="J6" s="207"/>
      <c r="K6" s="65">
        <v>2000</v>
      </c>
      <c r="L6" s="66"/>
      <c r="M6" s="67"/>
      <c r="N6" s="66"/>
      <c r="O6" s="67"/>
      <c r="P6" s="66"/>
      <c r="Q6" s="67"/>
      <c r="R6" s="72"/>
    </row>
    <row r="7" spans="1:18" x14ac:dyDescent="0.35">
      <c r="A7" s="205"/>
      <c r="B7" s="65">
        <v>2001</v>
      </c>
      <c r="C7" s="66"/>
      <c r="D7" s="67"/>
      <c r="E7" s="66"/>
      <c r="F7" s="67"/>
      <c r="G7" s="66"/>
      <c r="H7" s="67"/>
      <c r="I7" s="67"/>
      <c r="J7" s="207"/>
      <c r="K7" s="65">
        <v>2001</v>
      </c>
      <c r="L7" s="66"/>
      <c r="M7" s="67"/>
      <c r="N7" s="66"/>
      <c r="O7" s="67"/>
      <c r="P7" s="66"/>
      <c r="Q7" s="67"/>
      <c r="R7" s="72"/>
    </row>
    <row r="8" spans="1:18" x14ac:dyDescent="0.35">
      <c r="A8" s="205"/>
      <c r="B8" s="65">
        <v>2002</v>
      </c>
      <c r="C8" s="66">
        <v>4491</v>
      </c>
      <c r="D8" s="67">
        <v>421</v>
      </c>
      <c r="E8" s="66">
        <v>103</v>
      </c>
      <c r="F8" s="67">
        <v>134</v>
      </c>
      <c r="G8" s="66">
        <v>21</v>
      </c>
      <c r="H8" s="67">
        <v>71</v>
      </c>
      <c r="I8" s="67">
        <f t="shared" si="1"/>
        <v>5241</v>
      </c>
      <c r="J8" s="207"/>
      <c r="K8" s="65">
        <v>2002</v>
      </c>
      <c r="L8" s="66">
        <v>3339</v>
      </c>
      <c r="M8" s="67">
        <v>468</v>
      </c>
      <c r="N8" s="66">
        <v>129</v>
      </c>
      <c r="O8" s="67">
        <v>112</v>
      </c>
      <c r="P8" s="66">
        <v>13</v>
      </c>
      <c r="Q8" s="67">
        <v>50</v>
      </c>
      <c r="R8" s="72">
        <f t="shared" si="0"/>
        <v>4111</v>
      </c>
    </row>
    <row r="9" spans="1:18" x14ac:dyDescent="0.35">
      <c r="A9" s="205"/>
      <c r="B9" s="65">
        <v>2003</v>
      </c>
      <c r="C9" s="66"/>
      <c r="D9" s="67"/>
      <c r="E9" s="66"/>
      <c r="F9" s="67"/>
      <c r="G9" s="66"/>
      <c r="H9" s="67"/>
      <c r="I9" s="67"/>
      <c r="J9" s="207"/>
      <c r="K9" s="65">
        <v>2003</v>
      </c>
      <c r="L9" s="66"/>
      <c r="M9" s="67"/>
      <c r="N9" s="66"/>
      <c r="O9" s="67"/>
      <c r="P9" s="66"/>
      <c r="Q9" s="67"/>
      <c r="R9" s="72"/>
    </row>
    <row r="10" spans="1:18" x14ac:dyDescent="0.35">
      <c r="A10" s="205"/>
      <c r="B10" s="65">
        <v>2004</v>
      </c>
      <c r="C10" s="66"/>
      <c r="D10" s="67"/>
      <c r="E10" s="66"/>
      <c r="F10" s="67"/>
      <c r="G10" s="66"/>
      <c r="H10" s="67"/>
      <c r="I10" s="67"/>
      <c r="J10" s="207"/>
      <c r="K10" s="65">
        <v>2004</v>
      </c>
      <c r="L10" s="66"/>
      <c r="M10" s="67"/>
      <c r="N10" s="66"/>
      <c r="O10" s="67"/>
      <c r="P10" s="66"/>
      <c r="Q10" s="67"/>
      <c r="R10" s="72"/>
    </row>
    <row r="11" spans="1:18" x14ac:dyDescent="0.35">
      <c r="A11" s="205"/>
      <c r="B11" s="65">
        <v>2005</v>
      </c>
      <c r="C11" s="66">
        <v>3534</v>
      </c>
      <c r="D11" s="67">
        <v>343</v>
      </c>
      <c r="E11" s="66">
        <v>88</v>
      </c>
      <c r="F11" s="67">
        <v>109</v>
      </c>
      <c r="G11" s="66">
        <v>17</v>
      </c>
      <c r="H11" s="67">
        <v>79</v>
      </c>
      <c r="I11" s="67">
        <f t="shared" si="1"/>
        <v>4170</v>
      </c>
      <c r="J11" s="207"/>
      <c r="K11" s="65">
        <v>2005</v>
      </c>
      <c r="L11" s="66">
        <v>3015</v>
      </c>
      <c r="M11" s="67">
        <v>403</v>
      </c>
      <c r="N11" s="66">
        <v>106</v>
      </c>
      <c r="O11" s="67">
        <v>101</v>
      </c>
      <c r="P11" s="66">
        <v>14</v>
      </c>
      <c r="Q11" s="67">
        <v>59</v>
      </c>
      <c r="R11" s="72">
        <f t="shared" si="0"/>
        <v>3698</v>
      </c>
    </row>
    <row r="12" spans="1:18" x14ac:dyDescent="0.35">
      <c r="A12" s="205"/>
      <c r="B12" s="65">
        <v>2006</v>
      </c>
      <c r="C12" s="66"/>
      <c r="D12" s="67"/>
      <c r="E12" s="66"/>
      <c r="F12" s="67"/>
      <c r="G12" s="66"/>
      <c r="H12" s="67"/>
      <c r="I12" s="67"/>
      <c r="J12" s="207"/>
      <c r="K12" s="65">
        <v>2006</v>
      </c>
      <c r="L12" s="66"/>
      <c r="M12" s="67"/>
      <c r="N12" s="66"/>
      <c r="O12" s="67"/>
      <c r="P12" s="66"/>
      <c r="Q12" s="67"/>
      <c r="R12" s="72"/>
    </row>
    <row r="13" spans="1:18" x14ac:dyDescent="0.35">
      <c r="A13" s="205"/>
      <c r="B13" s="65">
        <v>2007</v>
      </c>
      <c r="C13" s="66"/>
      <c r="D13" s="67"/>
      <c r="E13" s="66"/>
      <c r="F13" s="67"/>
      <c r="G13" s="66"/>
      <c r="H13" s="67"/>
      <c r="I13" s="67"/>
      <c r="J13" s="207"/>
      <c r="K13" s="65">
        <v>2007</v>
      </c>
      <c r="L13" s="66"/>
      <c r="M13" s="67"/>
      <c r="N13" s="66"/>
      <c r="O13" s="67"/>
      <c r="P13" s="66"/>
      <c r="Q13" s="67"/>
      <c r="R13" s="72"/>
    </row>
    <row r="14" spans="1:18" x14ac:dyDescent="0.35">
      <c r="A14" s="205"/>
      <c r="B14" s="65">
        <v>2008</v>
      </c>
      <c r="C14" s="66">
        <v>3724</v>
      </c>
      <c r="D14" s="67">
        <v>304</v>
      </c>
      <c r="E14" s="66">
        <v>74</v>
      </c>
      <c r="F14" s="67">
        <v>107</v>
      </c>
      <c r="G14" s="66">
        <v>16</v>
      </c>
      <c r="H14" s="67">
        <v>89</v>
      </c>
      <c r="I14" s="67">
        <f t="shared" si="1"/>
        <v>4314</v>
      </c>
      <c r="J14" s="207"/>
      <c r="K14" s="65">
        <v>2008</v>
      </c>
      <c r="L14" s="66">
        <v>2482</v>
      </c>
      <c r="M14" s="67">
        <v>412</v>
      </c>
      <c r="N14" s="66">
        <v>110</v>
      </c>
      <c r="O14" s="67">
        <v>104</v>
      </c>
      <c r="P14" s="66">
        <v>6</v>
      </c>
      <c r="Q14" s="67">
        <v>38</v>
      </c>
      <c r="R14" s="72">
        <f t="shared" si="0"/>
        <v>3152</v>
      </c>
    </row>
    <row r="15" spans="1:18" x14ac:dyDescent="0.35">
      <c r="A15" s="205"/>
      <c r="B15" s="65">
        <v>2009</v>
      </c>
      <c r="C15" s="66">
        <v>3692</v>
      </c>
      <c r="D15" s="67">
        <v>308</v>
      </c>
      <c r="E15" s="66">
        <v>60</v>
      </c>
      <c r="F15" s="67">
        <v>105</v>
      </c>
      <c r="G15" s="66">
        <v>14</v>
      </c>
      <c r="H15" s="67">
        <v>94</v>
      </c>
      <c r="I15" s="67">
        <f t="shared" si="1"/>
        <v>4273</v>
      </c>
      <c r="J15" s="207"/>
      <c r="K15" s="65">
        <v>2009</v>
      </c>
      <c r="L15" s="66">
        <v>2549</v>
      </c>
      <c r="M15" s="67">
        <v>386</v>
      </c>
      <c r="N15" s="66">
        <v>83</v>
      </c>
      <c r="O15" s="67">
        <v>94</v>
      </c>
      <c r="P15" s="66">
        <v>19</v>
      </c>
      <c r="Q15" s="67">
        <v>54</v>
      </c>
      <c r="R15" s="72">
        <f t="shared" si="0"/>
        <v>3185</v>
      </c>
    </row>
    <row r="16" spans="1:18" x14ac:dyDescent="0.35">
      <c r="A16" s="205"/>
      <c r="B16" s="65">
        <v>2010</v>
      </c>
      <c r="C16" s="66">
        <v>3671</v>
      </c>
      <c r="D16" s="67">
        <v>330</v>
      </c>
      <c r="E16" s="66">
        <v>68</v>
      </c>
      <c r="F16" s="67">
        <v>101</v>
      </c>
      <c r="G16" s="66">
        <v>17</v>
      </c>
      <c r="H16" s="67">
        <v>96</v>
      </c>
      <c r="I16" s="67">
        <f t="shared" si="1"/>
        <v>4283</v>
      </c>
      <c r="J16" s="207"/>
      <c r="K16" s="65">
        <v>2010</v>
      </c>
      <c r="L16" s="66">
        <v>2586</v>
      </c>
      <c r="M16" s="67">
        <v>392</v>
      </c>
      <c r="N16" s="66">
        <v>97</v>
      </c>
      <c r="O16" s="67">
        <v>98</v>
      </c>
      <c r="P16" s="66">
        <v>11</v>
      </c>
      <c r="Q16" s="67">
        <v>61</v>
      </c>
      <c r="R16" s="72">
        <f t="shared" si="0"/>
        <v>3245</v>
      </c>
    </row>
    <row r="17" spans="1:18" x14ac:dyDescent="0.35">
      <c r="A17" s="205"/>
      <c r="B17" s="65">
        <v>2011</v>
      </c>
      <c r="C17" s="66">
        <v>3550</v>
      </c>
      <c r="D17" s="67">
        <v>291</v>
      </c>
      <c r="E17" s="66">
        <v>51</v>
      </c>
      <c r="F17" s="67">
        <v>102</v>
      </c>
      <c r="G17" s="66">
        <v>13</v>
      </c>
      <c r="H17" s="67">
        <v>81</v>
      </c>
      <c r="I17" s="67">
        <f t="shared" si="1"/>
        <v>4088</v>
      </c>
      <c r="J17" s="207"/>
      <c r="K17" s="65">
        <v>2011</v>
      </c>
      <c r="L17" s="66">
        <v>2603</v>
      </c>
      <c r="M17" s="67">
        <v>342</v>
      </c>
      <c r="N17" s="66">
        <v>43</v>
      </c>
      <c r="O17" s="67">
        <v>98</v>
      </c>
      <c r="P17" s="66">
        <v>5</v>
      </c>
      <c r="Q17" s="67">
        <v>59</v>
      </c>
      <c r="R17" s="72">
        <f t="shared" si="0"/>
        <v>3150</v>
      </c>
    </row>
    <row r="18" spans="1:18" x14ac:dyDescent="0.35">
      <c r="A18" s="205"/>
      <c r="B18" s="65">
        <v>2012</v>
      </c>
      <c r="C18" s="66">
        <v>3737</v>
      </c>
      <c r="D18" s="67">
        <v>355</v>
      </c>
      <c r="E18" s="66">
        <v>57</v>
      </c>
      <c r="F18" s="67">
        <v>110</v>
      </c>
      <c r="G18" s="66">
        <v>7</v>
      </c>
      <c r="H18" s="67">
        <v>116</v>
      </c>
      <c r="I18" s="67">
        <f t="shared" si="1"/>
        <v>4382</v>
      </c>
      <c r="J18" s="207"/>
      <c r="K18" s="65">
        <v>2012</v>
      </c>
      <c r="L18" s="66">
        <v>2780</v>
      </c>
      <c r="M18" s="67">
        <v>408</v>
      </c>
      <c r="N18" s="66">
        <v>72</v>
      </c>
      <c r="O18" s="67">
        <v>94</v>
      </c>
      <c r="P18" s="66">
        <v>7</v>
      </c>
      <c r="Q18" s="67">
        <v>54</v>
      </c>
      <c r="R18" s="72">
        <f t="shared" si="0"/>
        <v>3415</v>
      </c>
    </row>
    <row r="19" spans="1:18" x14ac:dyDescent="0.35">
      <c r="A19" s="205"/>
      <c r="B19" s="73">
        <v>2013</v>
      </c>
      <c r="C19" s="74">
        <v>3878</v>
      </c>
      <c r="D19" s="74">
        <v>310</v>
      </c>
      <c r="E19" s="74">
        <v>71</v>
      </c>
      <c r="F19" s="74">
        <v>102</v>
      </c>
      <c r="G19" s="74">
        <v>13</v>
      </c>
      <c r="H19" s="74">
        <v>106</v>
      </c>
      <c r="I19" s="67">
        <f t="shared" si="1"/>
        <v>4480</v>
      </c>
      <c r="J19" s="207"/>
      <c r="K19" s="73">
        <v>2013</v>
      </c>
      <c r="L19" s="74">
        <v>2736</v>
      </c>
      <c r="M19" s="74">
        <v>377</v>
      </c>
      <c r="N19" s="74">
        <v>64</v>
      </c>
      <c r="O19" s="74">
        <v>110</v>
      </c>
      <c r="P19" s="74">
        <v>9</v>
      </c>
      <c r="Q19" s="74">
        <v>54</v>
      </c>
      <c r="R19" s="72">
        <f t="shared" si="0"/>
        <v>3350</v>
      </c>
    </row>
    <row r="20" spans="1:18" x14ac:dyDescent="0.35">
      <c r="A20" s="205"/>
      <c r="B20" s="73">
        <v>2014</v>
      </c>
      <c r="C20" s="74">
        <v>3891</v>
      </c>
      <c r="D20" s="74">
        <v>360</v>
      </c>
      <c r="E20" s="74">
        <v>61</v>
      </c>
      <c r="F20" s="74">
        <v>114</v>
      </c>
      <c r="G20" s="74">
        <v>12</v>
      </c>
      <c r="H20" s="74">
        <v>124</v>
      </c>
      <c r="I20" s="67">
        <f t="shared" si="1"/>
        <v>4562</v>
      </c>
      <c r="J20" s="207"/>
      <c r="K20" s="73">
        <v>2014</v>
      </c>
      <c r="L20" s="74">
        <v>2663</v>
      </c>
      <c r="M20" s="74">
        <v>412</v>
      </c>
      <c r="N20" s="74">
        <v>77</v>
      </c>
      <c r="O20" s="74">
        <v>107</v>
      </c>
      <c r="P20" s="74">
        <v>7</v>
      </c>
      <c r="Q20" s="74">
        <v>53</v>
      </c>
      <c r="R20" s="72">
        <f t="shared" si="0"/>
        <v>3319</v>
      </c>
    </row>
    <row r="21" spans="1:18" x14ac:dyDescent="0.35">
      <c r="A21" s="205"/>
      <c r="B21" s="73">
        <v>2015</v>
      </c>
      <c r="C21" s="74">
        <v>3721</v>
      </c>
      <c r="D21" s="74">
        <v>329</v>
      </c>
      <c r="E21" s="74">
        <v>61</v>
      </c>
      <c r="F21" s="74">
        <v>98</v>
      </c>
      <c r="G21" s="74">
        <v>17</v>
      </c>
      <c r="H21" s="74">
        <v>151</v>
      </c>
      <c r="I21" s="67">
        <f t="shared" si="1"/>
        <v>4377</v>
      </c>
      <c r="J21" s="207"/>
      <c r="K21" s="73">
        <v>2015</v>
      </c>
      <c r="L21" s="74">
        <v>2500</v>
      </c>
      <c r="M21" s="74">
        <v>371</v>
      </c>
      <c r="N21" s="74">
        <v>102</v>
      </c>
      <c r="O21" s="74">
        <v>83</v>
      </c>
      <c r="P21" s="74">
        <v>12</v>
      </c>
      <c r="Q21" s="74">
        <v>52</v>
      </c>
      <c r="R21" s="72">
        <f t="shared" si="0"/>
        <v>3120</v>
      </c>
    </row>
    <row r="22" spans="1:18" x14ac:dyDescent="0.35">
      <c r="A22" s="205"/>
      <c r="B22" s="73">
        <v>2016</v>
      </c>
      <c r="C22" s="74">
        <v>3641</v>
      </c>
      <c r="D22" s="74">
        <v>271</v>
      </c>
      <c r="E22" s="74">
        <v>61</v>
      </c>
      <c r="F22" s="74">
        <v>87</v>
      </c>
      <c r="G22" s="74">
        <v>17</v>
      </c>
      <c r="H22" s="74">
        <v>137</v>
      </c>
      <c r="I22" s="67">
        <f t="shared" si="1"/>
        <v>4214</v>
      </c>
      <c r="J22" s="207"/>
      <c r="K22" s="73">
        <v>2016</v>
      </c>
      <c r="L22" s="74">
        <v>2690</v>
      </c>
      <c r="M22" s="74">
        <v>312</v>
      </c>
      <c r="N22" s="74">
        <v>83</v>
      </c>
      <c r="O22" s="74">
        <v>78</v>
      </c>
      <c r="P22" s="74">
        <v>10</v>
      </c>
      <c r="Q22" s="74">
        <v>33</v>
      </c>
      <c r="R22" s="72">
        <f t="shared" si="0"/>
        <v>3206</v>
      </c>
    </row>
    <row r="23" spans="1:18" x14ac:dyDescent="0.35">
      <c r="A23" s="205"/>
      <c r="B23" s="73">
        <v>2017</v>
      </c>
      <c r="C23" s="74">
        <v>3827</v>
      </c>
      <c r="D23" s="74">
        <v>263</v>
      </c>
      <c r="E23" s="74">
        <v>73</v>
      </c>
      <c r="F23" s="74">
        <v>75</v>
      </c>
      <c r="G23" s="74">
        <v>10</v>
      </c>
      <c r="H23" s="74">
        <v>130</v>
      </c>
      <c r="I23" s="67">
        <f t="shared" si="1"/>
        <v>4378</v>
      </c>
      <c r="J23" s="207"/>
      <c r="K23" s="73">
        <v>2017</v>
      </c>
      <c r="L23" s="74">
        <v>2594</v>
      </c>
      <c r="M23" s="74">
        <v>360</v>
      </c>
      <c r="N23" s="74">
        <v>88</v>
      </c>
      <c r="O23" s="74">
        <v>71</v>
      </c>
      <c r="P23" s="74">
        <v>7</v>
      </c>
      <c r="Q23" s="74">
        <v>41</v>
      </c>
      <c r="R23" s="72">
        <f t="shared" si="0"/>
        <v>3161</v>
      </c>
    </row>
    <row r="24" spans="1:18" x14ac:dyDescent="0.35">
      <c r="A24" s="205"/>
      <c r="B24" s="73">
        <v>2018</v>
      </c>
      <c r="C24" s="74">
        <v>3877</v>
      </c>
      <c r="D24" s="74">
        <v>272</v>
      </c>
      <c r="E24" s="74">
        <v>80</v>
      </c>
      <c r="F24" s="74">
        <v>69</v>
      </c>
      <c r="G24" s="74">
        <v>21</v>
      </c>
      <c r="H24" s="74">
        <v>136</v>
      </c>
      <c r="I24" s="67"/>
      <c r="J24" s="207"/>
      <c r="K24" s="73">
        <v>2018</v>
      </c>
      <c r="L24" s="74">
        <v>2689</v>
      </c>
      <c r="M24" s="74">
        <v>382</v>
      </c>
      <c r="N24" s="74">
        <v>102</v>
      </c>
      <c r="O24" s="74">
        <v>62</v>
      </c>
      <c r="P24" s="74">
        <v>9</v>
      </c>
      <c r="Q24" s="74">
        <v>45</v>
      </c>
      <c r="R24" s="72">
        <v>3289</v>
      </c>
    </row>
    <row r="25" spans="1:18" x14ac:dyDescent="0.35">
      <c r="A25" s="205"/>
      <c r="B25" s="73">
        <v>2019</v>
      </c>
      <c r="C25" s="74">
        <v>3937</v>
      </c>
      <c r="D25" s="74">
        <v>285</v>
      </c>
      <c r="E25" s="74">
        <v>83</v>
      </c>
      <c r="F25" s="74">
        <v>60</v>
      </c>
      <c r="G25" s="74">
        <v>15</v>
      </c>
      <c r="H25" s="74">
        <v>147</v>
      </c>
      <c r="I25" s="67">
        <v>4527</v>
      </c>
      <c r="J25" s="207"/>
      <c r="K25" s="73">
        <v>2019</v>
      </c>
      <c r="L25" s="74">
        <v>2843</v>
      </c>
      <c r="M25" s="74">
        <v>362</v>
      </c>
      <c r="N25" s="74">
        <v>96</v>
      </c>
      <c r="O25" s="74">
        <v>59</v>
      </c>
      <c r="P25" s="74">
        <v>18</v>
      </c>
      <c r="Q25" s="74">
        <v>53</v>
      </c>
      <c r="R25" s="72">
        <v>3431</v>
      </c>
    </row>
    <row r="26" spans="1:18" x14ac:dyDescent="0.35">
      <c r="A26" s="205"/>
      <c r="B26" s="73">
        <v>2020</v>
      </c>
      <c r="C26" s="74">
        <v>2861</v>
      </c>
      <c r="D26" s="74">
        <v>270</v>
      </c>
      <c r="E26" s="74">
        <v>75</v>
      </c>
      <c r="F26" s="74">
        <v>86</v>
      </c>
      <c r="G26" s="74">
        <v>9</v>
      </c>
      <c r="H26" s="74">
        <v>165</v>
      </c>
      <c r="I26" s="67">
        <v>3466</v>
      </c>
      <c r="J26" s="207"/>
      <c r="K26" s="73">
        <v>2020</v>
      </c>
      <c r="L26" s="74">
        <v>2120</v>
      </c>
      <c r="M26" s="74">
        <v>313</v>
      </c>
      <c r="N26" s="74">
        <v>73</v>
      </c>
      <c r="O26" s="74">
        <v>61</v>
      </c>
      <c r="P26" s="74">
        <v>5</v>
      </c>
      <c r="Q26" s="74">
        <v>73</v>
      </c>
      <c r="R26" s="72">
        <v>2645</v>
      </c>
    </row>
    <row r="27" spans="1:18" ht="15" thickBot="1" x14ac:dyDescent="0.4">
      <c r="A27" s="205"/>
      <c r="B27" s="73">
        <v>2021</v>
      </c>
      <c r="C27" s="74">
        <v>3210</v>
      </c>
      <c r="D27" s="74">
        <v>296</v>
      </c>
      <c r="E27" s="74">
        <v>69</v>
      </c>
      <c r="F27" s="74">
        <v>73</v>
      </c>
      <c r="G27" s="74">
        <v>10</v>
      </c>
      <c r="H27" s="74">
        <v>133</v>
      </c>
      <c r="I27" s="156">
        <f>SUM(C27:H27)</f>
        <v>3791</v>
      </c>
      <c r="J27" s="207"/>
      <c r="K27" s="73">
        <v>2021</v>
      </c>
      <c r="L27" s="74">
        <v>2256</v>
      </c>
      <c r="M27" s="74">
        <v>327</v>
      </c>
      <c r="N27" s="74">
        <v>78</v>
      </c>
      <c r="O27" s="74">
        <v>59</v>
      </c>
      <c r="P27" s="74">
        <v>16</v>
      </c>
      <c r="Q27" s="74">
        <v>74</v>
      </c>
      <c r="R27" s="156">
        <f>SUM(L27:Q27)</f>
        <v>2810</v>
      </c>
    </row>
    <row r="28" spans="1:18" ht="15" thickBot="1" x14ac:dyDescent="0.4">
      <c r="A28" s="205"/>
      <c r="B28" s="75" t="s">
        <v>93</v>
      </c>
      <c r="C28" s="76">
        <f>C27/C3</f>
        <v>0.80815709969788518</v>
      </c>
      <c r="D28" s="76">
        <f t="shared" ref="D28:I28" si="2">D27/D3</f>
        <v>0.88622754491017963</v>
      </c>
      <c r="E28" s="76">
        <f t="shared" si="2"/>
        <v>0.4859154929577465</v>
      </c>
      <c r="F28" s="76">
        <f t="shared" si="2"/>
        <v>0.49659863945578231</v>
      </c>
      <c r="G28" s="76">
        <f t="shared" si="2"/>
        <v>1.1111111111111112</v>
      </c>
      <c r="H28" s="76">
        <f t="shared" si="2"/>
        <v>1.5113636363636365</v>
      </c>
      <c r="I28" s="76">
        <f t="shared" si="2"/>
        <v>0.80797101449275366</v>
      </c>
      <c r="J28" s="208"/>
      <c r="K28" s="75" t="s">
        <v>93</v>
      </c>
      <c r="L28" s="76">
        <f>L27/L3</f>
        <v>0.64163822525597269</v>
      </c>
      <c r="M28" s="76">
        <f t="shared" ref="M28:R28" si="3">M27/M3</f>
        <v>0.95894428152492672</v>
      </c>
      <c r="N28" s="76">
        <f t="shared" si="3"/>
        <v>0.46706586826347307</v>
      </c>
      <c r="O28" s="76">
        <f t="shared" si="3"/>
        <v>0.44029850746268656</v>
      </c>
      <c r="P28" s="76">
        <f t="shared" si="3"/>
        <v>0.76190476190476186</v>
      </c>
      <c r="Q28" s="76">
        <f t="shared" si="3"/>
        <v>0.8314606741573034</v>
      </c>
      <c r="R28" s="77">
        <f t="shared" si="3"/>
        <v>0.65838800374882844</v>
      </c>
    </row>
    <row r="29" spans="1:18" x14ac:dyDescent="0.35">
      <c r="A29" s="209" t="s">
        <v>45</v>
      </c>
      <c r="B29" s="65">
        <v>1997</v>
      </c>
      <c r="C29" s="66">
        <v>3517</v>
      </c>
      <c r="D29" s="67">
        <v>289</v>
      </c>
      <c r="E29" s="66">
        <v>96</v>
      </c>
      <c r="F29" s="67">
        <v>132</v>
      </c>
      <c r="G29" s="66">
        <v>16</v>
      </c>
      <c r="H29" s="67">
        <v>68</v>
      </c>
      <c r="I29" s="72">
        <f t="shared" ref="I29:I49" si="4">SUM(C29:H29)</f>
        <v>4118</v>
      </c>
    </row>
    <row r="30" spans="1:18" x14ac:dyDescent="0.35">
      <c r="A30" s="210"/>
      <c r="B30" s="65">
        <v>1998</v>
      </c>
      <c r="C30" s="66"/>
      <c r="D30" s="67"/>
      <c r="E30" s="66"/>
      <c r="F30" s="67"/>
      <c r="G30" s="66"/>
      <c r="H30" s="67"/>
      <c r="I30" s="72"/>
    </row>
    <row r="31" spans="1:18" x14ac:dyDescent="0.35">
      <c r="A31" s="210"/>
      <c r="B31" s="65">
        <v>1999</v>
      </c>
      <c r="C31" s="66">
        <v>3563</v>
      </c>
      <c r="D31" s="67">
        <v>245</v>
      </c>
      <c r="E31" s="66">
        <v>75</v>
      </c>
      <c r="F31" s="67">
        <v>135</v>
      </c>
      <c r="G31" s="66">
        <v>20</v>
      </c>
      <c r="H31" s="67">
        <v>59</v>
      </c>
      <c r="I31" s="72">
        <f t="shared" si="4"/>
        <v>4097</v>
      </c>
    </row>
    <row r="32" spans="1:18" x14ac:dyDescent="0.35">
      <c r="A32" s="210"/>
      <c r="B32" s="65">
        <v>2000</v>
      </c>
      <c r="C32" s="66"/>
      <c r="D32" s="67"/>
      <c r="E32" s="66"/>
      <c r="F32" s="67"/>
      <c r="G32" s="66"/>
      <c r="H32" s="67"/>
      <c r="I32" s="72"/>
    </row>
    <row r="33" spans="1:9" x14ac:dyDescent="0.35">
      <c r="A33" s="210"/>
      <c r="B33" s="65">
        <v>2001</v>
      </c>
      <c r="C33" s="66"/>
      <c r="D33" s="67"/>
      <c r="E33" s="66"/>
      <c r="F33" s="67"/>
      <c r="G33" s="66"/>
      <c r="H33" s="67"/>
      <c r="I33" s="72"/>
    </row>
    <row r="34" spans="1:9" x14ac:dyDescent="0.35">
      <c r="A34" s="210"/>
      <c r="B34" s="65">
        <v>2002</v>
      </c>
      <c r="C34" s="66">
        <v>3487</v>
      </c>
      <c r="D34" s="67">
        <v>278</v>
      </c>
      <c r="E34" s="66">
        <v>52</v>
      </c>
      <c r="F34" s="67">
        <v>124</v>
      </c>
      <c r="G34" s="66">
        <v>23</v>
      </c>
      <c r="H34" s="67">
        <v>39</v>
      </c>
      <c r="I34" s="72">
        <f t="shared" si="4"/>
        <v>4003</v>
      </c>
    </row>
    <row r="35" spans="1:9" x14ac:dyDescent="0.35">
      <c r="A35" s="210"/>
      <c r="B35" s="65">
        <v>2003</v>
      </c>
      <c r="C35" s="66"/>
      <c r="D35" s="67"/>
      <c r="E35" s="66"/>
      <c r="F35" s="67"/>
      <c r="G35" s="66"/>
      <c r="H35" s="67"/>
      <c r="I35" s="72"/>
    </row>
    <row r="36" spans="1:9" x14ac:dyDescent="0.35">
      <c r="A36" s="210"/>
      <c r="B36" s="65">
        <v>2004</v>
      </c>
      <c r="C36" s="66"/>
      <c r="D36" s="67"/>
      <c r="E36" s="66"/>
      <c r="F36" s="67"/>
      <c r="G36" s="66"/>
      <c r="H36" s="67"/>
      <c r="I36" s="72"/>
    </row>
    <row r="37" spans="1:9" x14ac:dyDescent="0.35">
      <c r="A37" s="210"/>
      <c r="B37" s="65">
        <v>2005</v>
      </c>
      <c r="C37" s="66">
        <v>3150</v>
      </c>
      <c r="D37" s="67">
        <v>249</v>
      </c>
      <c r="E37" s="66">
        <v>22</v>
      </c>
      <c r="F37" s="67">
        <v>98</v>
      </c>
      <c r="G37" s="66">
        <v>12</v>
      </c>
      <c r="H37" s="67">
        <v>44</v>
      </c>
      <c r="I37" s="72">
        <f t="shared" si="4"/>
        <v>3575</v>
      </c>
    </row>
    <row r="38" spans="1:9" x14ac:dyDescent="0.35">
      <c r="A38" s="210"/>
      <c r="B38" s="65">
        <v>2006</v>
      </c>
      <c r="C38" s="66"/>
      <c r="D38" s="67"/>
      <c r="E38" s="66"/>
      <c r="F38" s="67"/>
      <c r="G38" s="66"/>
      <c r="H38" s="67"/>
      <c r="I38" s="72"/>
    </row>
    <row r="39" spans="1:9" x14ac:dyDescent="0.35">
      <c r="A39" s="210"/>
      <c r="B39" s="65">
        <v>2007</v>
      </c>
      <c r="C39" s="66"/>
      <c r="D39" s="67"/>
      <c r="E39" s="66"/>
      <c r="F39" s="67"/>
      <c r="G39" s="66"/>
      <c r="H39" s="67"/>
      <c r="I39" s="72"/>
    </row>
    <row r="40" spans="1:9" x14ac:dyDescent="0.35">
      <c r="A40" s="210"/>
      <c r="B40" s="65">
        <v>2008</v>
      </c>
      <c r="C40" s="66">
        <v>2906</v>
      </c>
      <c r="D40" s="67">
        <v>221</v>
      </c>
      <c r="E40" s="66">
        <v>24</v>
      </c>
      <c r="F40" s="67">
        <v>96</v>
      </c>
      <c r="G40" s="66">
        <v>13</v>
      </c>
      <c r="H40" s="67">
        <v>63</v>
      </c>
      <c r="I40" s="72">
        <f t="shared" si="4"/>
        <v>3323</v>
      </c>
    </row>
    <row r="41" spans="1:9" x14ac:dyDescent="0.35">
      <c r="A41" s="210"/>
      <c r="B41" s="65">
        <v>2009</v>
      </c>
      <c r="C41" s="66">
        <v>2987</v>
      </c>
      <c r="D41" s="67">
        <v>228</v>
      </c>
      <c r="E41" s="66">
        <v>15</v>
      </c>
      <c r="F41" s="67">
        <v>90</v>
      </c>
      <c r="G41" s="66">
        <v>16</v>
      </c>
      <c r="H41" s="67">
        <v>71</v>
      </c>
      <c r="I41" s="72">
        <f t="shared" si="4"/>
        <v>3407</v>
      </c>
    </row>
    <row r="42" spans="1:9" x14ac:dyDescent="0.35">
      <c r="A42" s="210"/>
      <c r="B42" s="65">
        <v>2010</v>
      </c>
      <c r="C42" s="66">
        <v>3275</v>
      </c>
      <c r="D42" s="67">
        <v>230</v>
      </c>
      <c r="E42" s="66">
        <v>34</v>
      </c>
      <c r="F42" s="67">
        <v>96</v>
      </c>
      <c r="G42" s="66">
        <v>14</v>
      </c>
      <c r="H42" s="67">
        <v>58</v>
      </c>
      <c r="I42" s="72">
        <f t="shared" si="4"/>
        <v>3707</v>
      </c>
    </row>
    <row r="43" spans="1:9" x14ac:dyDescent="0.35">
      <c r="A43" s="210"/>
      <c r="B43" s="65">
        <v>2011</v>
      </c>
      <c r="C43" s="66">
        <v>2858</v>
      </c>
      <c r="D43" s="67">
        <v>206</v>
      </c>
      <c r="E43" s="66">
        <v>14</v>
      </c>
      <c r="F43" s="67">
        <v>98</v>
      </c>
      <c r="G43" s="66">
        <v>11</v>
      </c>
      <c r="H43" s="67">
        <v>78</v>
      </c>
      <c r="I43" s="72">
        <f t="shared" si="4"/>
        <v>3265</v>
      </c>
    </row>
    <row r="44" spans="1:9" x14ac:dyDescent="0.35">
      <c r="A44" s="210"/>
      <c r="B44" s="65">
        <v>2012</v>
      </c>
      <c r="C44" s="66">
        <v>2982</v>
      </c>
      <c r="D44" s="67">
        <v>268</v>
      </c>
      <c r="E44" s="66">
        <v>21</v>
      </c>
      <c r="F44" s="67">
        <v>95</v>
      </c>
      <c r="G44" s="66">
        <v>22</v>
      </c>
      <c r="H44" s="67">
        <v>63</v>
      </c>
      <c r="I44" s="72">
        <f t="shared" si="4"/>
        <v>3451</v>
      </c>
    </row>
    <row r="45" spans="1:9" x14ac:dyDescent="0.35">
      <c r="A45" s="210"/>
      <c r="B45" s="73">
        <v>2013</v>
      </c>
      <c r="C45" s="74">
        <v>3017</v>
      </c>
      <c r="D45" s="74">
        <v>225</v>
      </c>
      <c r="E45" s="74">
        <v>33</v>
      </c>
      <c r="F45" s="74">
        <v>94</v>
      </c>
      <c r="G45" s="74">
        <v>16</v>
      </c>
      <c r="H45" s="74">
        <v>86</v>
      </c>
      <c r="I45" s="72">
        <f t="shared" si="4"/>
        <v>3471</v>
      </c>
    </row>
    <row r="46" spans="1:9" x14ac:dyDescent="0.35">
      <c r="A46" s="210"/>
      <c r="B46" s="73">
        <v>2014</v>
      </c>
      <c r="C46" s="74">
        <v>3150</v>
      </c>
      <c r="D46" s="74">
        <v>247</v>
      </c>
      <c r="E46" s="74">
        <v>18</v>
      </c>
      <c r="F46" s="74">
        <v>101</v>
      </c>
      <c r="G46" s="74">
        <v>13</v>
      </c>
      <c r="H46" s="74">
        <v>98</v>
      </c>
      <c r="I46" s="72">
        <f t="shared" si="4"/>
        <v>3627</v>
      </c>
    </row>
    <row r="47" spans="1:9" x14ac:dyDescent="0.35">
      <c r="A47" s="210"/>
      <c r="B47" s="73">
        <v>2015</v>
      </c>
      <c r="C47" s="74">
        <v>3077</v>
      </c>
      <c r="D47" s="74">
        <v>227</v>
      </c>
      <c r="E47" s="74">
        <v>31</v>
      </c>
      <c r="F47" s="74">
        <v>75</v>
      </c>
      <c r="G47" s="74">
        <v>20</v>
      </c>
      <c r="H47" s="74">
        <v>85</v>
      </c>
      <c r="I47" s="72">
        <f t="shared" si="4"/>
        <v>3515</v>
      </c>
    </row>
    <row r="48" spans="1:9" x14ac:dyDescent="0.35">
      <c r="A48" s="210"/>
      <c r="B48" s="73">
        <v>2016</v>
      </c>
      <c r="C48" s="74">
        <v>3398</v>
      </c>
      <c r="D48" s="74">
        <v>180</v>
      </c>
      <c r="E48" s="74">
        <v>15</v>
      </c>
      <c r="F48" s="74">
        <v>70</v>
      </c>
      <c r="G48" s="74">
        <v>14</v>
      </c>
      <c r="H48" s="74">
        <v>75</v>
      </c>
      <c r="I48" s="72">
        <f t="shared" si="4"/>
        <v>3752</v>
      </c>
    </row>
    <row r="49" spans="1:15" x14ac:dyDescent="0.35">
      <c r="A49" s="210"/>
      <c r="B49" s="73">
        <v>2017</v>
      </c>
      <c r="C49" s="74">
        <v>3288</v>
      </c>
      <c r="D49" s="74">
        <v>241</v>
      </c>
      <c r="E49" s="74">
        <v>31</v>
      </c>
      <c r="F49" s="74">
        <v>72</v>
      </c>
      <c r="G49" s="74">
        <v>6</v>
      </c>
      <c r="H49" s="74">
        <v>60</v>
      </c>
      <c r="I49" s="72">
        <f t="shared" si="4"/>
        <v>3698</v>
      </c>
    </row>
    <row r="50" spans="1:15" x14ac:dyDescent="0.35">
      <c r="A50" s="210"/>
      <c r="B50" s="73">
        <v>2018</v>
      </c>
      <c r="C50" s="74">
        <v>3254</v>
      </c>
      <c r="D50" s="74">
        <v>214</v>
      </c>
      <c r="E50" s="74">
        <v>31</v>
      </c>
      <c r="F50" s="74">
        <v>61</v>
      </c>
      <c r="G50" s="74">
        <v>9</v>
      </c>
      <c r="H50" s="74">
        <v>56</v>
      </c>
      <c r="I50" s="72">
        <v>3625</v>
      </c>
    </row>
    <row r="51" spans="1:15" x14ac:dyDescent="0.35">
      <c r="A51" s="210"/>
      <c r="B51" s="73">
        <v>2019</v>
      </c>
      <c r="C51" s="74">
        <v>3443</v>
      </c>
      <c r="D51" s="74">
        <v>218</v>
      </c>
      <c r="E51" s="74">
        <v>29</v>
      </c>
      <c r="F51" s="74">
        <v>64</v>
      </c>
      <c r="G51" s="74">
        <v>19</v>
      </c>
      <c r="H51" s="74">
        <v>74</v>
      </c>
      <c r="I51" s="72">
        <v>3847</v>
      </c>
    </row>
    <row r="52" spans="1:15" x14ac:dyDescent="0.35">
      <c r="A52" s="210"/>
      <c r="B52" s="73">
        <v>2020</v>
      </c>
      <c r="C52" s="74">
        <v>2512</v>
      </c>
      <c r="D52" s="74">
        <v>197</v>
      </c>
      <c r="E52" s="74">
        <v>26</v>
      </c>
      <c r="F52" s="74">
        <v>66</v>
      </c>
      <c r="G52" s="74">
        <v>8</v>
      </c>
      <c r="H52" s="74">
        <v>94</v>
      </c>
      <c r="I52" s="72">
        <v>2903</v>
      </c>
    </row>
    <row r="53" spans="1:15" ht="15" thickBot="1" x14ac:dyDescent="0.4">
      <c r="A53" s="210"/>
      <c r="B53" s="73">
        <v>2021</v>
      </c>
      <c r="C53" s="74">
        <v>2868</v>
      </c>
      <c r="D53" s="74">
        <v>221</v>
      </c>
      <c r="E53" s="74">
        <v>23</v>
      </c>
      <c r="F53" s="74">
        <v>62</v>
      </c>
      <c r="G53" s="74">
        <v>25</v>
      </c>
      <c r="H53" s="74">
        <v>104</v>
      </c>
      <c r="I53" s="156">
        <f>SUM(C53:H53)</f>
        <v>3303</v>
      </c>
    </row>
    <row r="54" spans="1:15" ht="15" thickBot="1" x14ac:dyDescent="0.4">
      <c r="A54" s="211"/>
      <c r="B54" s="78" t="s">
        <v>93</v>
      </c>
      <c r="C54" s="79">
        <f>C53/C29</f>
        <v>0.81546772817742397</v>
      </c>
      <c r="D54" s="79">
        <f t="shared" ref="D54:I54" si="5">D53/D29</f>
        <v>0.76470588235294112</v>
      </c>
      <c r="E54" s="79">
        <f t="shared" si="5"/>
        <v>0.23958333333333334</v>
      </c>
      <c r="F54" s="79">
        <f t="shared" si="5"/>
        <v>0.46969696969696972</v>
      </c>
      <c r="G54" s="79">
        <f t="shared" si="5"/>
        <v>1.5625</v>
      </c>
      <c r="H54" s="79">
        <f t="shared" si="5"/>
        <v>1.5294117647058822</v>
      </c>
      <c r="I54" s="80">
        <f t="shared" si="5"/>
        <v>0.8020883924235066</v>
      </c>
    </row>
    <row r="55" spans="1:15" ht="15.75" customHeight="1" thickTop="1" x14ac:dyDescent="0.35">
      <c r="A55" s="212" t="s">
        <v>83</v>
      </c>
      <c r="B55" s="212"/>
      <c r="C55" s="212"/>
      <c r="D55" s="212"/>
      <c r="E55" s="212"/>
      <c r="F55" s="212"/>
      <c r="G55" s="212"/>
      <c r="H55" s="212"/>
      <c r="I55" s="212"/>
      <c r="J55" s="212"/>
      <c r="K55" s="212"/>
      <c r="L55" s="212"/>
      <c r="M55" s="212"/>
      <c r="N55" s="212"/>
      <c r="O55" s="212"/>
    </row>
    <row r="56" spans="1:15" x14ac:dyDescent="0.35">
      <c r="A56" s="81" t="s">
        <v>86</v>
      </c>
      <c r="B56" s="81"/>
      <c r="C56" s="81"/>
      <c r="D56" s="81"/>
      <c r="E56" s="81"/>
      <c r="F56" s="81"/>
      <c r="G56" s="81"/>
      <c r="H56" s="81"/>
      <c r="I56" s="81"/>
      <c r="J56" s="81"/>
      <c r="K56" s="81"/>
      <c r="L56" s="81"/>
      <c r="M56" s="81"/>
      <c r="N56" s="81"/>
      <c r="O56" s="81"/>
    </row>
    <row r="57" spans="1:15" s="82" customFormat="1" x14ac:dyDescent="0.35">
      <c r="A57" s="53" t="s">
        <v>104</v>
      </c>
      <c r="B57" s="53"/>
      <c r="C57" s="53"/>
      <c r="D57" s="53"/>
      <c r="E57" s="53"/>
      <c r="F57" s="53"/>
      <c r="G57" s="53"/>
      <c r="H57" s="53"/>
      <c r="I57" s="53"/>
      <c r="J57" s="53"/>
      <c r="K57" s="53"/>
      <c r="L57" s="53"/>
      <c r="M57" s="53"/>
      <c r="N57" s="53"/>
      <c r="O57" s="53"/>
    </row>
    <row r="62" spans="1:15" x14ac:dyDescent="0.35">
      <c r="K62" s="83"/>
    </row>
    <row r="63" spans="1:15" x14ac:dyDescent="0.35">
      <c r="K63" s="83"/>
    </row>
    <row r="64" spans="1:15" x14ac:dyDescent="0.35">
      <c r="K64" s="83"/>
    </row>
    <row r="76" spans="1:1" ht="30" customHeight="1" x14ac:dyDescent="0.35"/>
    <row r="78" spans="1:1" x14ac:dyDescent="0.35">
      <c r="A78" s="83"/>
    </row>
  </sheetData>
  <mergeCells count="5">
    <mergeCell ref="A1:R1"/>
    <mergeCell ref="A3:A28"/>
    <mergeCell ref="J3:J28"/>
    <mergeCell ref="A29:A54"/>
    <mergeCell ref="A55:O55"/>
  </mergeCells>
  <printOptions horizontalCentered="1" verticalCentered="1"/>
  <pageMargins left="0.74803149606299213" right="0.74803149606299213" top="0.78740157480314965" bottom="0" header="0.51181102362204722" footer="0.51181102362204722"/>
  <pageSetup paperSize="9" scale="63" orientation="landscape" r:id="rId1"/>
  <headerFooter alignWithMargins="0">
    <oddHeader>&amp;C&amp;"-,Regular"&amp;13SRAD Report No.2046 Transport Statistics Trafford 2019</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41F77-B49D-4D03-8E9C-B4C5E9D80599}">
  <sheetPr>
    <pageSetUpPr fitToPage="1"/>
  </sheetPr>
  <dimension ref="A1:H30"/>
  <sheetViews>
    <sheetView topLeftCell="A10" zoomScale="75" zoomScaleNormal="75" workbookViewId="0"/>
  </sheetViews>
  <sheetFormatPr defaultColWidth="9.1796875" defaultRowHeight="15.5" x14ac:dyDescent="0.35"/>
  <cols>
    <col min="1" max="1" width="23.453125" style="84" customWidth="1"/>
    <col min="2" max="2" width="8.26953125" style="84" customWidth="1"/>
    <col min="3" max="3" width="11.1796875" style="84" bestFit="1" customWidth="1"/>
    <col min="4" max="4" width="7.54296875" style="84" customWidth="1"/>
    <col min="5" max="5" width="11.26953125" style="84" customWidth="1"/>
    <col min="6" max="6" width="9.1796875" style="84" customWidth="1"/>
    <col min="7" max="7" width="11.1796875" style="84" bestFit="1" customWidth="1"/>
    <col min="8" max="8" width="8.54296875" style="84" customWidth="1"/>
    <col min="9" max="16384" width="9.1796875" style="84"/>
  </cols>
  <sheetData>
    <row r="1" spans="1:8" ht="16" thickBot="1" x14ac:dyDescent="0.4">
      <c r="A1" s="43" t="s">
        <v>105</v>
      </c>
    </row>
    <row r="2" spans="1:8" ht="18.75" customHeight="1" thickTop="1" x14ac:dyDescent="0.35">
      <c r="A2" s="216" t="s">
        <v>106</v>
      </c>
      <c r="B2" s="217"/>
      <c r="C2" s="217"/>
      <c r="D2" s="217"/>
      <c r="E2" s="217"/>
      <c r="F2" s="217"/>
      <c r="G2" s="218"/>
      <c r="H2" s="85"/>
    </row>
    <row r="3" spans="1:8" x14ac:dyDescent="0.35">
      <c r="A3" s="86"/>
      <c r="B3" s="214" t="s">
        <v>43</v>
      </c>
      <c r="C3" s="219"/>
      <c r="D3" s="220" t="s">
        <v>44</v>
      </c>
      <c r="E3" s="221"/>
      <c r="F3" s="214" t="s">
        <v>45</v>
      </c>
      <c r="G3" s="215"/>
    </row>
    <row r="4" spans="1:8" ht="44.25" customHeight="1" x14ac:dyDescent="0.35">
      <c r="A4" s="86" t="s">
        <v>46</v>
      </c>
      <c r="B4" s="87" t="s">
        <v>47</v>
      </c>
      <c r="C4" s="87" t="s">
        <v>48</v>
      </c>
      <c r="D4" s="87" t="s">
        <v>47</v>
      </c>
      <c r="E4" s="87" t="s">
        <v>48</v>
      </c>
      <c r="F4" s="87" t="s">
        <v>47</v>
      </c>
      <c r="G4" s="88" t="s">
        <v>48</v>
      </c>
    </row>
    <row r="5" spans="1:8" x14ac:dyDescent="0.35">
      <c r="A5" s="86" t="s">
        <v>49</v>
      </c>
      <c r="B5" s="89">
        <v>81.081081081081081</v>
      </c>
      <c r="C5" s="90">
        <v>1.2342342342342343</v>
      </c>
      <c r="D5" s="89">
        <v>75.641025641025635</v>
      </c>
      <c r="E5" s="90">
        <v>1.2692307692307692</v>
      </c>
      <c r="F5" s="89">
        <v>75.641025641025635</v>
      </c>
      <c r="G5" s="91">
        <v>1.2692307692307692</v>
      </c>
    </row>
    <row r="6" spans="1:8" x14ac:dyDescent="0.35">
      <c r="A6" s="86" t="s">
        <v>50</v>
      </c>
      <c r="B6" s="89">
        <v>62.43822075782537</v>
      </c>
      <c r="C6" s="90">
        <v>1.4448105436573311</v>
      </c>
      <c r="D6" s="89">
        <v>63.930348258706474</v>
      </c>
      <c r="E6" s="90">
        <v>1.3830845771144278</v>
      </c>
      <c r="F6" s="89">
        <v>63.930348258706474</v>
      </c>
      <c r="G6" s="91">
        <v>1.3830845771144278</v>
      </c>
    </row>
    <row r="7" spans="1:8" x14ac:dyDescent="0.35">
      <c r="A7" s="86" t="s">
        <v>51</v>
      </c>
      <c r="B7" s="89">
        <v>79.291845493562235</v>
      </c>
      <c r="C7" s="90">
        <v>1.2457081545064377</v>
      </c>
      <c r="D7" s="89">
        <v>73.177441540577718</v>
      </c>
      <c r="E7" s="90">
        <v>1.2861072902338377</v>
      </c>
      <c r="F7" s="89">
        <v>73.177441540577718</v>
      </c>
      <c r="G7" s="91">
        <v>1.2861072902338377</v>
      </c>
    </row>
    <row r="8" spans="1:8" ht="16" thickBot="1" x14ac:dyDescent="0.4">
      <c r="A8" s="92" t="s">
        <v>52</v>
      </c>
      <c r="B8" s="93">
        <v>73.708120386144245</v>
      </c>
      <c r="C8" s="94">
        <v>1.3126936958393318</v>
      </c>
      <c r="D8" s="93">
        <v>70.256835128417563</v>
      </c>
      <c r="E8" s="94">
        <v>1.3174695522413686</v>
      </c>
      <c r="F8" s="93">
        <v>70.256835128417563</v>
      </c>
      <c r="G8" s="95">
        <v>1.3174695522413686</v>
      </c>
    </row>
    <row r="9" spans="1:8" ht="15.75" customHeight="1" thickTop="1" x14ac:dyDescent="0.35">
      <c r="A9" s="96" t="s">
        <v>87</v>
      </c>
    </row>
    <row r="10" spans="1:8" ht="15.75" customHeight="1" thickBot="1" x14ac:dyDescent="0.4">
      <c r="A10" s="96"/>
    </row>
    <row r="11" spans="1:8" ht="16" thickTop="1" x14ac:dyDescent="0.35">
      <c r="A11" s="222" t="s">
        <v>53</v>
      </c>
      <c r="B11" s="223"/>
      <c r="C11" s="223"/>
      <c r="D11" s="224"/>
      <c r="E11" s="224"/>
      <c r="F11" s="224"/>
      <c r="G11" s="225"/>
    </row>
    <row r="12" spans="1:8" x14ac:dyDescent="0.35">
      <c r="A12" s="213" t="s">
        <v>37</v>
      </c>
      <c r="B12" s="214" t="s">
        <v>43</v>
      </c>
      <c r="C12" s="214"/>
      <c r="D12" s="214" t="s">
        <v>44</v>
      </c>
      <c r="E12" s="214"/>
      <c r="F12" s="214" t="s">
        <v>45</v>
      </c>
      <c r="G12" s="215"/>
    </row>
    <row r="13" spans="1:8" ht="46.5" x14ac:dyDescent="0.35">
      <c r="A13" s="213"/>
      <c r="B13" s="87" t="s">
        <v>47</v>
      </c>
      <c r="C13" s="87" t="s">
        <v>48</v>
      </c>
      <c r="D13" s="87" t="s">
        <v>47</v>
      </c>
      <c r="E13" s="87" t="s">
        <v>48</v>
      </c>
      <c r="F13" s="87" t="s">
        <v>47</v>
      </c>
      <c r="G13" s="88" t="s">
        <v>48</v>
      </c>
    </row>
    <row r="14" spans="1:8" x14ac:dyDescent="0.35">
      <c r="A14" s="97">
        <v>2002</v>
      </c>
      <c r="B14" s="89">
        <v>78</v>
      </c>
      <c r="C14" s="90">
        <v>1.27</v>
      </c>
      <c r="D14" s="89">
        <v>74</v>
      </c>
      <c r="E14" s="90">
        <v>1.28</v>
      </c>
      <c r="F14" s="89">
        <v>73</v>
      </c>
      <c r="G14" s="91">
        <v>1.34</v>
      </c>
    </row>
    <row r="15" spans="1:8" x14ac:dyDescent="0.35">
      <c r="A15" s="97">
        <v>2005</v>
      </c>
      <c r="B15" s="89">
        <v>84</v>
      </c>
      <c r="C15" s="90">
        <v>1.18</v>
      </c>
      <c r="D15" s="89">
        <v>76</v>
      </c>
      <c r="E15" s="90">
        <v>1.27</v>
      </c>
      <c r="F15" s="89">
        <v>74</v>
      </c>
      <c r="G15" s="91">
        <v>1.32</v>
      </c>
    </row>
    <row r="16" spans="1:8" x14ac:dyDescent="0.35">
      <c r="A16" s="97">
        <v>2008</v>
      </c>
      <c r="B16" s="89">
        <v>80</v>
      </c>
      <c r="C16" s="90">
        <v>1.22</v>
      </c>
      <c r="D16" s="89">
        <v>77</v>
      </c>
      <c r="E16" s="90">
        <v>1.26</v>
      </c>
      <c r="F16" s="89">
        <v>80</v>
      </c>
      <c r="G16" s="91">
        <v>1.23</v>
      </c>
    </row>
    <row r="17" spans="1:7" x14ac:dyDescent="0.35">
      <c r="A17" s="97">
        <v>2009</v>
      </c>
      <c r="B17" s="89">
        <v>74.220623501199043</v>
      </c>
      <c r="C17" s="90">
        <v>1.315347721822542</v>
      </c>
      <c r="D17" s="89">
        <v>71.120331950207472</v>
      </c>
      <c r="E17" s="90">
        <v>1.3269709543568464</v>
      </c>
      <c r="F17" s="89">
        <v>67.486950037285609</v>
      </c>
      <c r="G17" s="91">
        <v>1.4213273676360925</v>
      </c>
    </row>
    <row r="18" spans="1:7" x14ac:dyDescent="0.35">
      <c r="A18" s="97">
        <v>2010</v>
      </c>
      <c r="B18" s="89">
        <v>73.253731343283576</v>
      </c>
      <c r="C18" s="90">
        <v>1.3104477611940299</v>
      </c>
      <c r="D18" s="89">
        <v>69.885433715220941</v>
      </c>
      <c r="E18" s="90">
        <v>1.3551554828150574</v>
      </c>
      <c r="F18" s="89">
        <v>65.983860955927994</v>
      </c>
      <c r="G18" s="91">
        <v>1.4090626939788951</v>
      </c>
    </row>
    <row r="19" spans="1:7" x14ac:dyDescent="0.35">
      <c r="A19" s="97">
        <v>2011</v>
      </c>
      <c r="B19" s="89">
        <v>77</v>
      </c>
      <c r="C19" s="90">
        <v>1.26</v>
      </c>
      <c r="D19" s="89">
        <v>74</v>
      </c>
      <c r="E19" s="90">
        <v>1.3</v>
      </c>
      <c r="F19" s="89">
        <v>70</v>
      </c>
      <c r="G19" s="91">
        <v>1.37</v>
      </c>
    </row>
    <row r="20" spans="1:7" x14ac:dyDescent="0.35">
      <c r="A20" s="97">
        <v>2012</v>
      </c>
      <c r="B20" s="89">
        <v>74.54233409610984</v>
      </c>
      <c r="C20" s="90">
        <v>1.2991990846681922</v>
      </c>
      <c r="D20" s="89">
        <v>72.907153729071538</v>
      </c>
      <c r="E20" s="90">
        <v>1.3143074581430745</v>
      </c>
      <c r="F20" s="89">
        <v>67.546174142480211</v>
      </c>
      <c r="G20" s="91">
        <v>1.4069920844327177</v>
      </c>
    </row>
    <row r="21" spans="1:7" x14ac:dyDescent="0.35">
      <c r="A21" s="97">
        <v>2013</v>
      </c>
      <c r="B21" s="89">
        <v>74.069961132704051</v>
      </c>
      <c r="C21" s="90">
        <v>1.3242642976124375</v>
      </c>
      <c r="D21" s="89">
        <v>70.735650767987067</v>
      </c>
      <c r="E21" s="90">
        <v>1.3387227162489894</v>
      </c>
      <c r="F21" s="89">
        <v>65.150403521643426</v>
      </c>
      <c r="G21" s="91">
        <v>1.475421863536317</v>
      </c>
    </row>
    <row r="22" spans="1:7" x14ac:dyDescent="0.35">
      <c r="A22" s="97">
        <v>2014</v>
      </c>
      <c r="B22" s="89">
        <v>73.699590882524831</v>
      </c>
      <c r="C22" s="90">
        <v>1.326125073056692</v>
      </c>
      <c r="D22" s="89">
        <v>71.21090617481957</v>
      </c>
      <c r="E22" s="90">
        <v>1.3191659983961508</v>
      </c>
      <c r="F22" s="89">
        <v>67.765814266487212</v>
      </c>
      <c r="G22" s="91">
        <v>1.4091520861372813</v>
      </c>
    </row>
    <row r="23" spans="1:7" x14ac:dyDescent="0.35">
      <c r="A23" s="98">
        <v>2015</v>
      </c>
      <c r="B23" s="99">
        <v>75</v>
      </c>
      <c r="C23" s="100">
        <v>1.3</v>
      </c>
      <c r="D23" s="99">
        <v>74</v>
      </c>
      <c r="E23" s="100">
        <v>1.31</v>
      </c>
      <c r="F23" s="99">
        <v>71</v>
      </c>
      <c r="G23" s="101">
        <v>1.36</v>
      </c>
    </row>
    <row r="24" spans="1:7" x14ac:dyDescent="0.35">
      <c r="A24" s="98">
        <v>2016</v>
      </c>
      <c r="B24" s="99">
        <v>74.060949681077247</v>
      </c>
      <c r="C24" s="100">
        <v>1.3071316867272424</v>
      </c>
      <c r="D24" s="99">
        <v>72.561531449407482</v>
      </c>
      <c r="E24" s="100">
        <v>1.3083368636753829</v>
      </c>
      <c r="F24" s="99">
        <v>73.39373970345963</v>
      </c>
      <c r="G24" s="101">
        <v>1.3364807512295329</v>
      </c>
    </row>
    <row r="25" spans="1:7" x14ac:dyDescent="0.35">
      <c r="A25" s="98">
        <v>2017</v>
      </c>
      <c r="B25" s="99">
        <v>72.859025032938078</v>
      </c>
      <c r="C25" s="100">
        <v>1.3227931488801055</v>
      </c>
      <c r="D25" s="99">
        <v>69.382273948075195</v>
      </c>
      <c r="E25" s="100">
        <v>1.3384064458370635</v>
      </c>
      <c r="F25" s="99">
        <v>71.189279731993309</v>
      </c>
      <c r="G25" s="101">
        <v>1.347571189279732</v>
      </c>
    </row>
    <row r="26" spans="1:7" x14ac:dyDescent="0.35">
      <c r="A26" s="98">
        <v>2018</v>
      </c>
      <c r="B26" s="99">
        <v>74.042553191489361</v>
      </c>
      <c r="C26" s="100">
        <v>1.2990896355105328</v>
      </c>
      <c r="D26" s="99">
        <v>72.953736654804274</v>
      </c>
      <c r="E26" s="100">
        <v>1.2999195416953837</v>
      </c>
      <c r="F26" s="99">
        <v>68.793828892005621</v>
      </c>
      <c r="G26" s="101">
        <v>1.3820504603965931</v>
      </c>
    </row>
    <row r="27" spans="1:7" x14ac:dyDescent="0.35">
      <c r="A27" s="98">
        <v>2019</v>
      </c>
      <c r="B27" s="99">
        <v>75.956284153005456</v>
      </c>
      <c r="C27" s="100">
        <v>1.2850581636546148</v>
      </c>
      <c r="D27" s="99">
        <v>79.131483715319661</v>
      </c>
      <c r="E27" s="100">
        <v>1.2464173391472728</v>
      </c>
      <c r="F27" s="99">
        <v>67.820392890551915</v>
      </c>
      <c r="G27" s="101">
        <v>1.4247262899533937</v>
      </c>
    </row>
    <row r="28" spans="1:7" x14ac:dyDescent="0.35">
      <c r="A28" s="98">
        <v>2020</v>
      </c>
      <c r="B28" s="99">
        <v>68.351063829787222</v>
      </c>
      <c r="C28" s="100">
        <v>1.3871063936700843</v>
      </c>
      <c r="D28" s="99">
        <v>75.937227550130785</v>
      </c>
      <c r="E28" s="100">
        <v>1.2590209271388353</v>
      </c>
      <c r="F28" s="99">
        <v>71.073205401563612</v>
      </c>
      <c r="G28" s="101">
        <v>1.332725995971622</v>
      </c>
    </row>
    <row r="29" spans="1:7" ht="16" thickBot="1" x14ac:dyDescent="0.4">
      <c r="A29" s="141">
        <v>2021</v>
      </c>
      <c r="B29" s="93">
        <f t="shared" ref="B29:G29" si="0">B8</f>
        <v>73.708120386144245</v>
      </c>
      <c r="C29" s="94">
        <f t="shared" si="0"/>
        <v>1.3126936958393318</v>
      </c>
      <c r="D29" s="93">
        <f t="shared" si="0"/>
        <v>70.256835128417563</v>
      </c>
      <c r="E29" s="94">
        <f t="shared" si="0"/>
        <v>1.3174695522413686</v>
      </c>
      <c r="F29" s="93">
        <f t="shared" si="0"/>
        <v>70.256835128417563</v>
      </c>
      <c r="G29" s="95">
        <f t="shared" si="0"/>
        <v>1.3174695522413686</v>
      </c>
    </row>
    <row r="30" spans="1:7" ht="16" thickTop="1" x14ac:dyDescent="0.35"/>
  </sheetData>
  <mergeCells count="9">
    <mergeCell ref="A12:A13"/>
    <mergeCell ref="B12:C12"/>
    <mergeCell ref="D12:E12"/>
    <mergeCell ref="F12:G12"/>
    <mergeCell ref="A2:G2"/>
    <mergeCell ref="B3:C3"/>
    <mergeCell ref="D3:E3"/>
    <mergeCell ref="F3:G3"/>
    <mergeCell ref="A11:G11"/>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No.2096 Transport Statistics Trafford 2020</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21CAD-E461-4F11-AE6C-00E65F6304BE}">
  <sheetPr>
    <pageSetUpPr fitToPage="1"/>
  </sheetPr>
  <dimension ref="A1:D24"/>
  <sheetViews>
    <sheetView zoomScale="75" zoomScaleNormal="75" workbookViewId="0">
      <selection activeCell="A4" sqref="A4"/>
    </sheetView>
  </sheetViews>
  <sheetFormatPr defaultColWidth="9.1796875" defaultRowHeight="14.5" x14ac:dyDescent="0.35"/>
  <cols>
    <col min="1" max="1" width="10" style="32" customWidth="1"/>
    <col min="2" max="2" width="10.26953125" style="32" customWidth="1"/>
    <col min="3" max="4" width="11.26953125" style="32" customWidth="1"/>
    <col min="5" max="16384" width="9.1796875" style="32"/>
  </cols>
  <sheetData>
    <row r="1" spans="1:4" x14ac:dyDescent="0.35">
      <c r="A1" s="31" t="s">
        <v>54</v>
      </c>
    </row>
    <row r="2" spans="1:4" ht="15" thickBot="1" x14ac:dyDescent="0.4"/>
    <row r="3" spans="1:4" ht="45.75" customHeight="1" thickTop="1" x14ac:dyDescent="0.35">
      <c r="A3" s="226" t="s">
        <v>112</v>
      </c>
      <c r="B3" s="227"/>
      <c r="C3" s="227"/>
      <c r="D3" s="228"/>
    </row>
    <row r="4" spans="1:4" ht="15.75" customHeight="1" x14ac:dyDescent="0.35">
      <c r="A4" s="33" t="s">
        <v>37</v>
      </c>
      <c r="B4" s="34" t="s">
        <v>43</v>
      </c>
      <c r="C4" s="34" t="s">
        <v>44</v>
      </c>
      <c r="D4" s="35" t="s">
        <v>45</v>
      </c>
    </row>
    <row r="5" spans="1:4" ht="16.5" customHeight="1" x14ac:dyDescent="0.35">
      <c r="A5" s="36">
        <v>1997</v>
      </c>
      <c r="B5" s="37">
        <v>1217</v>
      </c>
      <c r="C5" s="37">
        <v>661</v>
      </c>
      <c r="D5" s="38">
        <v>890</v>
      </c>
    </row>
    <row r="6" spans="1:4" x14ac:dyDescent="0.35">
      <c r="A6" s="36">
        <v>1998</v>
      </c>
      <c r="B6" s="37">
        <v>1440</v>
      </c>
      <c r="C6" s="37">
        <v>519</v>
      </c>
      <c r="D6" s="38">
        <v>928.37387869801455</v>
      </c>
    </row>
    <row r="7" spans="1:4" x14ac:dyDescent="0.35">
      <c r="A7" s="36">
        <v>2001</v>
      </c>
      <c r="B7" s="37">
        <v>1443.5385444743936</v>
      </c>
      <c r="C7" s="37">
        <v>557.07184923439343</v>
      </c>
      <c r="D7" s="38">
        <v>936.07128842380644</v>
      </c>
    </row>
    <row r="8" spans="1:4" ht="14.25" customHeight="1" x14ac:dyDescent="0.35">
      <c r="A8" s="36">
        <v>2004</v>
      </c>
      <c r="B8" s="37">
        <v>1303</v>
      </c>
      <c r="C8" s="37">
        <v>461</v>
      </c>
      <c r="D8" s="38">
        <v>926</v>
      </c>
    </row>
    <row r="9" spans="1:4" ht="14.25" customHeight="1" x14ac:dyDescent="0.35">
      <c r="A9" s="36">
        <v>2007</v>
      </c>
      <c r="B9" s="37">
        <v>1378.1392174704276</v>
      </c>
      <c r="C9" s="37">
        <v>560.69844357976649</v>
      </c>
      <c r="D9" s="38">
        <v>788.75796178343944</v>
      </c>
    </row>
    <row r="10" spans="1:4" ht="15" customHeight="1" x14ac:dyDescent="0.35">
      <c r="A10" s="36">
        <v>2009</v>
      </c>
      <c r="B10" s="37">
        <v>1325</v>
      </c>
      <c r="C10" s="37">
        <v>444</v>
      </c>
      <c r="D10" s="38">
        <v>743</v>
      </c>
    </row>
    <row r="11" spans="1:4" ht="14.25" customHeight="1" x14ac:dyDescent="0.35">
      <c r="A11" s="36">
        <v>2010</v>
      </c>
      <c r="B11" s="37">
        <v>1360</v>
      </c>
      <c r="C11" s="37">
        <v>459</v>
      </c>
      <c r="D11" s="38">
        <v>740</v>
      </c>
    </row>
    <row r="12" spans="1:4" ht="13.5" customHeight="1" x14ac:dyDescent="0.35">
      <c r="A12" s="36">
        <v>2011</v>
      </c>
      <c r="B12" s="37">
        <v>1531</v>
      </c>
      <c r="C12" s="37">
        <v>584</v>
      </c>
      <c r="D12" s="38">
        <v>711</v>
      </c>
    </row>
    <row r="13" spans="1:4" ht="13.5" customHeight="1" x14ac:dyDescent="0.35">
      <c r="A13" s="36">
        <v>2012</v>
      </c>
      <c r="B13" s="37">
        <v>1498</v>
      </c>
      <c r="C13" s="37">
        <v>502</v>
      </c>
      <c r="D13" s="38">
        <v>797</v>
      </c>
    </row>
    <row r="14" spans="1:4" ht="13.5" customHeight="1" x14ac:dyDescent="0.35">
      <c r="A14" s="36">
        <v>2013</v>
      </c>
      <c r="B14" s="37">
        <v>1673</v>
      </c>
      <c r="C14" s="37">
        <v>450</v>
      </c>
      <c r="D14" s="38">
        <v>844</v>
      </c>
    </row>
    <row r="15" spans="1:4" x14ac:dyDescent="0.35">
      <c r="A15" s="36">
        <v>2014</v>
      </c>
      <c r="B15" s="37">
        <v>1539</v>
      </c>
      <c r="C15" s="37">
        <v>540</v>
      </c>
      <c r="D15" s="38">
        <v>641</v>
      </c>
    </row>
    <row r="16" spans="1:4" x14ac:dyDescent="0.35">
      <c r="A16" s="39">
        <v>2015</v>
      </c>
      <c r="B16" s="12">
        <v>1755</v>
      </c>
      <c r="C16" s="12">
        <v>440</v>
      </c>
      <c r="D16" s="40">
        <v>699</v>
      </c>
    </row>
    <row r="17" spans="1:4" x14ac:dyDescent="0.35">
      <c r="A17" s="39">
        <v>2016</v>
      </c>
      <c r="B17" s="12">
        <v>1872</v>
      </c>
      <c r="C17" s="12">
        <v>521</v>
      </c>
      <c r="D17" s="40">
        <v>831</v>
      </c>
    </row>
    <row r="18" spans="1:4" x14ac:dyDescent="0.35">
      <c r="A18" s="39">
        <v>2017</v>
      </c>
      <c r="B18" s="12">
        <v>2190</v>
      </c>
      <c r="C18" s="12">
        <v>530</v>
      </c>
      <c r="D18" s="40">
        <v>819</v>
      </c>
    </row>
    <row r="19" spans="1:4" x14ac:dyDescent="0.35">
      <c r="A19" s="39">
        <v>2018</v>
      </c>
      <c r="B19" s="12">
        <v>2006</v>
      </c>
      <c r="C19" s="12">
        <v>509</v>
      </c>
      <c r="D19" s="40">
        <v>971</v>
      </c>
    </row>
    <row r="20" spans="1:4" x14ac:dyDescent="0.35">
      <c r="A20" s="39">
        <v>2019</v>
      </c>
      <c r="B20" s="12">
        <v>1994</v>
      </c>
      <c r="C20" s="12">
        <v>613</v>
      </c>
      <c r="D20" s="40">
        <v>1020</v>
      </c>
    </row>
    <row r="21" spans="1:4" x14ac:dyDescent="0.35">
      <c r="A21" s="39">
        <v>2020</v>
      </c>
      <c r="B21" s="12">
        <v>1180</v>
      </c>
      <c r="C21" s="12">
        <v>261</v>
      </c>
      <c r="D21" s="40">
        <v>336</v>
      </c>
    </row>
    <row r="22" spans="1:4" x14ac:dyDescent="0.35">
      <c r="A22" s="102">
        <v>2021</v>
      </c>
      <c r="B22" s="103">
        <v>1317</v>
      </c>
      <c r="C22" s="103">
        <v>380</v>
      </c>
      <c r="D22" s="104">
        <v>646</v>
      </c>
    </row>
    <row r="23" spans="1:4" ht="16.5" customHeight="1" thickBot="1" x14ac:dyDescent="0.4">
      <c r="A23" s="41" t="s">
        <v>93</v>
      </c>
      <c r="B23" s="42">
        <f>B22/B5</f>
        <v>1.0821692686935087</v>
      </c>
      <c r="C23" s="42">
        <f t="shared" ref="C23:D23" si="0">C22/C5</f>
        <v>0.5748865355521936</v>
      </c>
      <c r="D23" s="42">
        <f t="shared" si="0"/>
        <v>0.72584269662921352</v>
      </c>
    </row>
    <row r="24" spans="1:4" ht="15" thickTop="1" x14ac:dyDescent="0.35">
      <c r="A24" s="53" t="s">
        <v>107</v>
      </c>
    </row>
  </sheetData>
  <mergeCells count="1">
    <mergeCell ref="A3:D3"/>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No.2096 Transport Statistics Trafford 2020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8E146-E1D1-4A0F-A6E8-D881B0F1254C}">
  <sheetPr>
    <pageSetUpPr fitToPage="1"/>
  </sheetPr>
  <dimension ref="A1:K45"/>
  <sheetViews>
    <sheetView zoomScale="75" zoomScaleNormal="75" workbookViewId="0">
      <selection activeCell="A4" sqref="A4"/>
    </sheetView>
  </sheetViews>
  <sheetFormatPr defaultColWidth="9.1796875" defaultRowHeight="14.5" x14ac:dyDescent="0.35"/>
  <cols>
    <col min="1" max="1" width="9.81640625" style="32" customWidth="1"/>
    <col min="2" max="2" width="24.453125" style="32" customWidth="1"/>
    <col min="3" max="3" width="11.453125" style="32" customWidth="1"/>
    <col min="4" max="4" width="11.81640625" style="32" customWidth="1"/>
    <col min="5" max="5" width="12.26953125" style="32" customWidth="1"/>
    <col min="6" max="16384" width="9.1796875" style="32"/>
  </cols>
  <sheetData>
    <row r="1" spans="1:5" ht="15.5" x14ac:dyDescent="0.35">
      <c r="A1" s="43" t="s">
        <v>55</v>
      </c>
    </row>
    <row r="2" spans="1:5" ht="15" thickBot="1" x14ac:dyDescent="0.4"/>
    <row r="3" spans="1:5" ht="15" thickTop="1" x14ac:dyDescent="0.35">
      <c r="A3" s="229" t="s">
        <v>113</v>
      </c>
      <c r="B3" s="230"/>
      <c r="C3" s="230"/>
      <c r="D3" s="230"/>
      <c r="E3" s="231"/>
    </row>
    <row r="4" spans="1:5" x14ac:dyDescent="0.35">
      <c r="A4" s="44" t="s">
        <v>56</v>
      </c>
      <c r="B4" s="45" t="s">
        <v>6</v>
      </c>
      <c r="C4" s="46" t="s">
        <v>43</v>
      </c>
      <c r="D4" s="46" t="s">
        <v>44</v>
      </c>
      <c r="E4" s="47" t="s">
        <v>45</v>
      </c>
    </row>
    <row r="5" spans="1:5" x14ac:dyDescent="0.35">
      <c r="A5" s="48">
        <v>85901</v>
      </c>
      <c r="B5" s="34" t="s">
        <v>57</v>
      </c>
      <c r="C5" s="34">
        <v>51</v>
      </c>
      <c r="D5" s="34">
        <v>28</v>
      </c>
      <c r="E5" s="35">
        <v>25</v>
      </c>
    </row>
    <row r="6" spans="1:5" x14ac:dyDescent="0.35">
      <c r="A6" s="48">
        <v>85902</v>
      </c>
      <c r="B6" s="34" t="s">
        <v>58</v>
      </c>
      <c r="C6" s="34">
        <v>111</v>
      </c>
      <c r="D6" s="34">
        <v>55</v>
      </c>
      <c r="E6" s="35">
        <v>89</v>
      </c>
    </row>
    <row r="7" spans="1:5" x14ac:dyDescent="0.35">
      <c r="A7" s="48">
        <v>85903</v>
      </c>
      <c r="B7" s="34" t="s">
        <v>59</v>
      </c>
      <c r="C7" s="34">
        <v>402</v>
      </c>
      <c r="D7" s="34">
        <v>105</v>
      </c>
      <c r="E7" s="35">
        <v>130</v>
      </c>
    </row>
    <row r="8" spans="1:5" x14ac:dyDescent="0.35">
      <c r="A8" s="48">
        <v>85904</v>
      </c>
      <c r="B8" s="34" t="s">
        <v>60</v>
      </c>
      <c r="C8" s="34">
        <v>549</v>
      </c>
      <c r="D8" s="34">
        <v>746</v>
      </c>
      <c r="E8" s="35">
        <v>628</v>
      </c>
    </row>
    <row r="9" spans="1:5" x14ac:dyDescent="0.35">
      <c r="A9" s="48">
        <v>85905</v>
      </c>
      <c r="B9" s="34" t="s">
        <v>61</v>
      </c>
      <c r="C9" s="34">
        <v>236</v>
      </c>
      <c r="D9" s="34">
        <v>159</v>
      </c>
      <c r="E9" s="35">
        <v>265</v>
      </c>
    </row>
    <row r="10" spans="1:5" x14ac:dyDescent="0.35">
      <c r="A10" s="48">
        <v>85906</v>
      </c>
      <c r="B10" s="34" t="s">
        <v>62</v>
      </c>
      <c r="C10" s="34">
        <v>331</v>
      </c>
      <c r="D10" s="34">
        <v>407</v>
      </c>
      <c r="E10" s="35">
        <v>376</v>
      </c>
    </row>
    <row r="11" spans="1:5" x14ac:dyDescent="0.35">
      <c r="A11" s="48" t="s">
        <v>63</v>
      </c>
      <c r="B11" s="34" t="s">
        <v>64</v>
      </c>
      <c r="C11" s="34">
        <v>75</v>
      </c>
      <c r="D11" s="34">
        <v>58</v>
      </c>
      <c r="E11" s="35">
        <v>55</v>
      </c>
    </row>
    <row r="12" spans="1:5" x14ac:dyDescent="0.35">
      <c r="A12" s="48">
        <v>85908</v>
      </c>
      <c r="B12" s="34" t="s">
        <v>65</v>
      </c>
      <c r="C12" s="34">
        <v>405</v>
      </c>
      <c r="D12" s="34">
        <v>219</v>
      </c>
      <c r="E12" s="35">
        <v>161</v>
      </c>
    </row>
    <row r="13" spans="1:5" x14ac:dyDescent="0.35">
      <c r="A13" s="48">
        <v>85909</v>
      </c>
      <c r="B13" s="34" t="s">
        <v>66</v>
      </c>
      <c r="C13" s="34">
        <v>126</v>
      </c>
      <c r="D13" s="34">
        <v>103</v>
      </c>
      <c r="E13" s="35">
        <v>105</v>
      </c>
    </row>
    <row r="14" spans="1:5" x14ac:dyDescent="0.35">
      <c r="A14" s="48">
        <v>85910</v>
      </c>
      <c r="B14" s="34" t="s">
        <v>67</v>
      </c>
      <c r="C14" s="34">
        <v>70</v>
      </c>
      <c r="D14" s="34">
        <v>76</v>
      </c>
      <c r="E14" s="35">
        <v>78</v>
      </c>
    </row>
    <row r="15" spans="1:5" x14ac:dyDescent="0.35">
      <c r="A15" s="48">
        <v>85911</v>
      </c>
      <c r="B15" s="34" t="s">
        <v>68</v>
      </c>
      <c r="C15" s="34">
        <v>29</v>
      </c>
      <c r="D15" s="34">
        <v>19</v>
      </c>
      <c r="E15" s="35">
        <v>37</v>
      </c>
    </row>
    <row r="16" spans="1:5" x14ac:dyDescent="0.35">
      <c r="A16" s="48">
        <v>85912</v>
      </c>
      <c r="B16" s="34" t="s">
        <v>69</v>
      </c>
      <c r="C16" s="34">
        <v>45</v>
      </c>
      <c r="D16" s="34">
        <v>23</v>
      </c>
      <c r="E16" s="35">
        <v>40</v>
      </c>
    </row>
    <row r="17" spans="1:11" x14ac:dyDescent="0.35">
      <c r="A17" s="48">
        <v>85920</v>
      </c>
      <c r="B17" s="34" t="s">
        <v>70</v>
      </c>
      <c r="C17" s="34">
        <v>67</v>
      </c>
      <c r="D17" s="34">
        <v>40</v>
      </c>
      <c r="E17" s="35">
        <v>14</v>
      </c>
    </row>
    <row r="18" spans="1:11" x14ac:dyDescent="0.35">
      <c r="A18" s="48">
        <v>85924</v>
      </c>
      <c r="B18" s="34" t="s">
        <v>85</v>
      </c>
      <c r="C18" s="34">
        <v>12</v>
      </c>
      <c r="D18" s="34">
        <v>13</v>
      </c>
      <c r="E18" s="35">
        <v>16</v>
      </c>
    </row>
    <row r="19" spans="1:11" ht="15" thickBot="1" x14ac:dyDescent="0.4">
      <c r="A19" s="49"/>
      <c r="B19" s="50" t="s">
        <v>71</v>
      </c>
      <c r="C19" s="50">
        <f>SUM(C5:C18)</f>
        <v>2509</v>
      </c>
      <c r="D19" s="50">
        <f t="shared" ref="D19:E19" si="0">SUM(D5:D18)</f>
        <v>2051</v>
      </c>
      <c r="E19" s="51">
        <f t="shared" si="0"/>
        <v>2019</v>
      </c>
    </row>
    <row r="20" spans="1:11" ht="13.15" customHeight="1" thickTop="1" x14ac:dyDescent="0.35">
      <c r="A20" s="234" t="s">
        <v>108</v>
      </c>
      <c r="B20" s="235"/>
      <c r="C20" s="235"/>
      <c r="D20" s="235"/>
      <c r="E20" s="235"/>
      <c r="F20" s="52"/>
      <c r="G20" s="52"/>
      <c r="H20" s="52"/>
      <c r="I20" s="52"/>
      <c r="J20" s="52"/>
      <c r="K20" s="52"/>
    </row>
    <row r="21" spans="1:11" ht="13.15" customHeight="1" x14ac:dyDescent="0.35">
      <c r="A21" s="234" t="s">
        <v>109</v>
      </c>
      <c r="B21" s="235"/>
      <c r="C21" s="235"/>
      <c r="D21" s="235"/>
      <c r="E21" s="235"/>
      <c r="F21" s="52"/>
      <c r="G21" s="52"/>
      <c r="H21" s="52"/>
      <c r="I21" s="52"/>
      <c r="J21" s="52"/>
      <c r="K21" s="52"/>
    </row>
    <row r="22" spans="1:11" ht="13.15" customHeight="1" x14ac:dyDescent="0.35">
      <c r="A22" s="234" t="s">
        <v>110</v>
      </c>
      <c r="B22" s="235"/>
      <c r="C22" s="235"/>
      <c r="D22" s="235"/>
      <c r="E22" s="235"/>
      <c r="F22" s="52"/>
      <c r="G22" s="52"/>
      <c r="H22" s="52"/>
      <c r="I22" s="52"/>
      <c r="J22" s="52"/>
      <c r="K22" s="52"/>
    </row>
    <row r="23" spans="1:11" x14ac:dyDescent="0.35">
      <c r="A23" s="53" t="s">
        <v>84</v>
      </c>
      <c r="B23" s="54"/>
      <c r="C23" s="54"/>
      <c r="D23" s="54"/>
      <c r="E23" s="54"/>
      <c r="F23" s="52"/>
      <c r="G23" s="52"/>
      <c r="H23" s="52"/>
      <c r="I23" s="52"/>
      <c r="J23" s="52"/>
      <c r="K23" s="52"/>
    </row>
    <row r="24" spans="1:11" ht="15" thickBot="1" x14ac:dyDescent="0.4">
      <c r="A24" s="55"/>
      <c r="B24" s="55"/>
      <c r="C24" s="55"/>
      <c r="D24" s="55"/>
      <c r="E24" s="55"/>
      <c r="F24" s="55"/>
      <c r="G24" s="55"/>
      <c r="H24" s="55"/>
      <c r="I24" s="55"/>
      <c r="J24" s="55"/>
      <c r="K24" s="55"/>
    </row>
    <row r="25" spans="1:11" ht="15" thickTop="1" x14ac:dyDescent="0.35">
      <c r="B25" s="229" t="s">
        <v>72</v>
      </c>
      <c r="C25" s="232"/>
      <c r="D25" s="232"/>
      <c r="E25" s="233"/>
    </row>
    <row r="26" spans="1:11" x14ac:dyDescent="0.35">
      <c r="B26" s="44" t="s">
        <v>37</v>
      </c>
      <c r="C26" s="45" t="s">
        <v>43</v>
      </c>
      <c r="D26" s="45" t="s">
        <v>44</v>
      </c>
      <c r="E26" s="56" t="s">
        <v>45</v>
      </c>
    </row>
    <row r="27" spans="1:11" x14ac:dyDescent="0.35">
      <c r="B27" s="36">
        <v>2002</v>
      </c>
      <c r="C27" s="37">
        <v>1658</v>
      </c>
      <c r="D27" s="37">
        <v>1985</v>
      </c>
      <c r="E27" s="38">
        <v>1196</v>
      </c>
    </row>
    <row r="28" spans="1:11" x14ac:dyDescent="0.35">
      <c r="B28" s="36">
        <v>2005</v>
      </c>
      <c r="C28" s="37">
        <v>2224.8814432989689</v>
      </c>
      <c r="D28" s="37">
        <v>2201.7120487867915</v>
      </c>
      <c r="E28" s="38">
        <v>2000.2254886381693</v>
      </c>
    </row>
    <row r="29" spans="1:11" x14ac:dyDescent="0.35">
      <c r="B29" s="36">
        <v>2008</v>
      </c>
      <c r="C29" s="37">
        <v>2292.7199999999998</v>
      </c>
      <c r="D29" s="37">
        <v>2236.7302904564317</v>
      </c>
      <c r="E29" s="38">
        <v>2035.5670498084291</v>
      </c>
    </row>
    <row r="30" spans="1:11" x14ac:dyDescent="0.35">
      <c r="B30" s="36">
        <v>2009</v>
      </c>
      <c r="C30" s="37">
        <v>2289</v>
      </c>
      <c r="D30" s="37">
        <v>2262</v>
      </c>
      <c r="E30" s="38">
        <v>1973</v>
      </c>
    </row>
    <row r="31" spans="1:11" x14ac:dyDescent="0.35">
      <c r="B31" s="36">
        <v>2010</v>
      </c>
      <c r="C31" s="37">
        <v>2171</v>
      </c>
      <c r="D31" s="37">
        <v>2089</v>
      </c>
      <c r="E31" s="38">
        <v>1600</v>
      </c>
    </row>
    <row r="32" spans="1:11" x14ac:dyDescent="0.35">
      <c r="B32" s="36">
        <v>2011</v>
      </c>
      <c r="C32" s="37">
        <v>2294</v>
      </c>
      <c r="D32" s="37">
        <v>2182</v>
      </c>
      <c r="E32" s="38">
        <v>1866</v>
      </c>
    </row>
    <row r="33" spans="2:5" x14ac:dyDescent="0.35">
      <c r="B33" s="39">
        <v>2012</v>
      </c>
      <c r="C33" s="37">
        <v>2120</v>
      </c>
      <c r="D33" s="37">
        <v>2039</v>
      </c>
      <c r="E33" s="38">
        <v>1933</v>
      </c>
    </row>
    <row r="34" spans="2:5" x14ac:dyDescent="0.35">
      <c r="B34" s="39">
        <v>2013</v>
      </c>
      <c r="C34" s="37">
        <v>2121</v>
      </c>
      <c r="D34" s="37">
        <v>1793</v>
      </c>
      <c r="E34" s="38">
        <v>1885</v>
      </c>
    </row>
    <row r="35" spans="2:5" x14ac:dyDescent="0.35">
      <c r="B35" s="39">
        <v>2014</v>
      </c>
      <c r="C35" s="37">
        <v>2385</v>
      </c>
      <c r="D35" s="37">
        <v>2156</v>
      </c>
      <c r="E35" s="38">
        <v>1928</v>
      </c>
    </row>
    <row r="36" spans="2:5" x14ac:dyDescent="0.35">
      <c r="B36" s="39">
        <v>2015</v>
      </c>
      <c r="C36" s="37">
        <v>2256</v>
      </c>
      <c r="D36" s="37">
        <v>1924</v>
      </c>
      <c r="E36" s="38">
        <v>2228</v>
      </c>
    </row>
    <row r="37" spans="2:5" x14ac:dyDescent="0.35">
      <c r="B37" s="39">
        <v>2016</v>
      </c>
      <c r="C37" s="37">
        <v>2331</v>
      </c>
      <c r="D37" s="37">
        <v>2070</v>
      </c>
      <c r="E37" s="38">
        <v>2248</v>
      </c>
    </row>
    <row r="38" spans="2:5" x14ac:dyDescent="0.35">
      <c r="B38" s="39">
        <v>2017</v>
      </c>
      <c r="C38" s="37">
        <v>2632</v>
      </c>
      <c r="D38" s="37">
        <v>2250</v>
      </c>
      <c r="E38" s="38">
        <v>2039</v>
      </c>
    </row>
    <row r="39" spans="2:5" x14ac:dyDescent="0.35">
      <c r="B39" s="39">
        <v>2018</v>
      </c>
      <c r="C39" s="37">
        <v>2778</v>
      </c>
      <c r="D39" s="37">
        <v>2470</v>
      </c>
      <c r="E39" s="38">
        <v>2637</v>
      </c>
    </row>
    <row r="40" spans="2:5" x14ac:dyDescent="0.35">
      <c r="B40" s="39">
        <v>2019</v>
      </c>
      <c r="C40" s="37">
        <v>2871</v>
      </c>
      <c r="D40" s="37">
        <v>2359</v>
      </c>
      <c r="E40" s="38">
        <v>2655</v>
      </c>
    </row>
    <row r="41" spans="2:5" x14ac:dyDescent="0.35">
      <c r="B41" s="39">
        <v>2020</v>
      </c>
      <c r="C41" s="37">
        <v>2031</v>
      </c>
      <c r="D41" s="37">
        <v>1873</v>
      </c>
      <c r="E41" s="38">
        <v>1574</v>
      </c>
    </row>
    <row r="42" spans="2:5" x14ac:dyDescent="0.35">
      <c r="B42" s="39">
        <v>2021</v>
      </c>
      <c r="C42" s="37">
        <v>2509</v>
      </c>
      <c r="D42" s="37">
        <v>2051</v>
      </c>
      <c r="E42" s="38">
        <v>2019</v>
      </c>
    </row>
    <row r="43" spans="2:5" ht="15" thickBot="1" x14ac:dyDescent="0.4">
      <c r="B43" s="41" t="s">
        <v>111</v>
      </c>
      <c r="C43" s="42">
        <f>C42/C27</f>
        <v>1.5132689987937273</v>
      </c>
      <c r="D43" s="42">
        <f t="shared" ref="D43:E43" si="1">D42/D27</f>
        <v>1.0332493702770782</v>
      </c>
      <c r="E43" s="57">
        <f t="shared" si="1"/>
        <v>1.6881270903010033</v>
      </c>
    </row>
    <row r="44" spans="2:5" ht="15" thickTop="1" x14ac:dyDescent="0.35"/>
    <row r="45" spans="2:5" x14ac:dyDescent="0.35">
      <c r="B45" s="53" t="s">
        <v>104</v>
      </c>
    </row>
  </sheetData>
  <mergeCells count="5">
    <mergeCell ref="A3:E3"/>
    <mergeCell ref="B25:E25"/>
    <mergeCell ref="A20:E20"/>
    <mergeCell ref="A21:E21"/>
    <mergeCell ref="A22:E22"/>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No.2096 Transport Statistics Trafford 2020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Key Centre Notes</vt:lpstr>
      <vt:lpstr>Cordon Map</vt:lpstr>
      <vt:lpstr>Table 17 Key Centre Surveys AM</vt:lpstr>
      <vt:lpstr>Table 18 Key Centre Surveys OP</vt:lpstr>
      <vt:lpstr>Table 19 Key Centre Surveys PM</vt:lpstr>
      <vt:lpstr>Tab 20 Alt KC Traffic Trend</vt:lpstr>
      <vt:lpstr>Tables 21 &amp; 22 KC Car Occupancy</vt:lpstr>
      <vt:lpstr>Table 23 Rail &amp; Met to KC</vt:lpstr>
      <vt:lpstr>Tabs 24 &amp; 25 Walk to KC</vt:lpstr>
      <vt:lpstr>Table 26 KC Car &amp; Non-carTrips </vt:lpstr>
      <vt:lpstr>'Tab 20 Alt KC Traffic Trend'!_Toc243370761</vt:lpstr>
      <vt:lpstr>'Cordon Map'!Print_Area</vt:lpstr>
      <vt:lpstr>'Key Centre Notes'!Print_Area</vt:lpstr>
      <vt:lpstr>'Tab 20 Alt KC Traffic Trend'!Print_Area</vt:lpstr>
      <vt:lpstr>'Table 17 Key Centre Surveys AM'!Print_Area</vt:lpstr>
      <vt:lpstr>'Table 18 Key Centre Surveys OP'!Print_Area</vt:lpstr>
      <vt:lpstr>'Table 19 Key Centre Surveys PM'!Print_Area</vt:lpstr>
      <vt:lpstr>'Table 23 Rail &amp; Met to KC'!Print_Area</vt:lpstr>
      <vt:lpstr>'Table 26 KC Car &amp; Non-carTrips '!Print_Area</vt:lpstr>
      <vt:lpstr>'Tables 21 &amp; 22 KC Car Occupancy'!Print_Area</vt:lpstr>
      <vt:lpstr>'Tabs 24 &amp; 25 Walk to KC'!Print_Area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Lucy Spragg</cp:lastModifiedBy>
  <dcterms:created xsi:type="dcterms:W3CDTF">2020-05-27T17:27:38Z</dcterms:created>
  <dcterms:modified xsi:type="dcterms:W3CDTF">2022-09-21T13:06:56Z</dcterms:modified>
</cp:coreProperties>
</file>