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G:\IS\HFAS\Projects\0123-00 District Reports\DistRep2019\Stockport\Report\Report Sections For Website\"/>
    </mc:Choice>
  </mc:AlternateContent>
  <xr:revisionPtr revIDLastSave="0" documentId="13_ncr:1_{251827FE-C520-4C6A-BF66-E7254DDEEC08}" xr6:coauthVersionLast="47" xr6:coauthVersionMax="47" xr10:uidLastSave="{00000000-0000-0000-0000-000000000000}"/>
  <bookViews>
    <workbookView xWindow="-110" yWindow="-110" windowWidth="19420" windowHeight="10420" xr2:uid="{F82512B7-0213-4638-9810-382278CD030F}"/>
  </bookViews>
  <sheets>
    <sheet name="Key Centre Notes" sheetId="1" r:id="rId1"/>
    <sheet name="Cordon Map" sheetId="2" r:id="rId2"/>
    <sheet name="Table 9 Key Centre Surveys AM" sheetId="3" r:id="rId3"/>
    <sheet name="Table 10 Key Centre Surveys  OP" sheetId="4" r:id="rId4"/>
    <sheet name="Table 11 Key Centre Surveys PM" sheetId="5" r:id="rId5"/>
    <sheet name="Tab 12  KC Traffic Trend" sheetId="6" r:id="rId6"/>
    <sheet name="Tabs 13 14 KC Car Occupancy" sheetId="7" r:id="rId7"/>
    <sheet name="Table 15 Rail to KC" sheetId="8" r:id="rId8"/>
    <sheet name="Table 16 Walk to KC" sheetId="9" r:id="rId9"/>
    <sheet name="Table 17 KC Car&amp;Non-carTrips " sheetId="10" r:id="rId10"/>
  </sheets>
  <externalReferences>
    <externalReference r:id="rId11"/>
    <externalReference r:id="rId12"/>
    <externalReference r:id="rId13"/>
  </externalReferences>
  <definedNames>
    <definedName name="_Toc174354940" localSheetId="0">'Key Centre Notes'!#REF!</definedName>
    <definedName name="_Toc243370739" localSheetId="9">'Table 17 KC Car&amp;Non-carTrips '!#REF!</definedName>
    <definedName name="_Toc243370761" localSheetId="5">'Tab 12  KC Traffic Trend'!$A$4</definedName>
    <definedName name="a">'[1]Lookup tables'!$A$3:$B$156</definedName>
    <definedName name="b">'[1]Lookup tables'!$C$3:$D$15</definedName>
    <definedName name="CORRIDOR_NAME">'[2]Lookup tables'!$C$3:$D$15</definedName>
    <definedName name="corridor_names">'[3]Lookup tables'!$C$3:$D$19</definedName>
    <definedName name="d">'[1]Lookup tables'!$P$3:$Q$8</definedName>
    <definedName name="day_names">'[3]Lookup tables'!$M$3:$N$9</definedName>
    <definedName name="direction_names">'[3]Lookup tables'!$P$3:$Q$8</definedName>
    <definedName name="e">'[1]Lookup tables'!$M$3:$N$9</definedName>
    <definedName name="f">'[1]Lookup tables'!$P$13:$Q$19</definedName>
    <definedName name="Period" localSheetId="5">#REF!</definedName>
    <definedName name="Period">#REF!</definedName>
    <definedName name="_xlnm.Print_Area" localSheetId="1">'Cordon Map'!$A$1:$N$65</definedName>
    <definedName name="_xlnm.Print_Area" localSheetId="0">'Key Centre Notes'!$A$1:$K$43</definedName>
    <definedName name="_xlnm.Print_Area" localSheetId="5">'Tab 12  KC Traffic Trend'!$A$4:$S$50</definedName>
    <definedName name="_xlnm.Print_Area" localSheetId="3">'Table 10 Key Centre Surveys  OP'!$A$1:$N$45</definedName>
    <definedName name="_xlnm.Print_Area" localSheetId="4">'Table 11 Key Centre Surveys PM'!$A$1:$N$45</definedName>
    <definedName name="_xlnm.Print_Area" localSheetId="7">'Table 15 Rail to KC'!$A$1:$I$49</definedName>
    <definedName name="_xlnm.Print_Area" localSheetId="8">'Table 16 Walk to KC'!$A$1:$F$49</definedName>
    <definedName name="_xlnm.Print_Area" localSheetId="9">'Table 17 KC Car&amp;Non-carTrips '!$A$1:$Z$57</definedName>
    <definedName name="_xlnm.Print_Area" localSheetId="2">'Table 9 Key Centre Surveys AM'!$A$1:$N$45</definedName>
    <definedName name="_xlnm.Print_Area" localSheetId="6">'Tabs 13 14 KC Car Occupancy'!$A$1:$G$48</definedName>
    <definedName name="station_names">'[3]Lookup tables'!$A$3:$B$242</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6" i="10" l="1"/>
  <c r="F56" i="10"/>
  <c r="E56" i="10"/>
  <c r="D56" i="10"/>
  <c r="C56" i="10"/>
  <c r="J55" i="10"/>
  <c r="H53" i="10"/>
  <c r="J53" i="10" s="1"/>
  <c r="H52" i="10"/>
  <c r="J52" i="10" s="1"/>
  <c r="J51" i="10"/>
  <c r="I51" i="10"/>
  <c r="H51" i="10"/>
  <c r="J50" i="10"/>
  <c r="H50" i="10"/>
  <c r="I50" i="10" s="1"/>
  <c r="H49" i="10"/>
  <c r="I49" i="10" s="1"/>
  <c r="H48" i="10"/>
  <c r="J48" i="10" s="1"/>
  <c r="J47" i="10"/>
  <c r="I47" i="10"/>
  <c r="H47" i="10"/>
  <c r="J46" i="10"/>
  <c r="H46" i="10"/>
  <c r="I46" i="10" s="1"/>
  <c r="H45" i="10"/>
  <c r="J45" i="10" s="1"/>
  <c r="H44" i="10"/>
  <c r="J44" i="10" s="1"/>
  <c r="J43" i="10"/>
  <c r="I43" i="10"/>
  <c r="H43" i="10"/>
  <c r="J42" i="10"/>
  <c r="H42" i="10"/>
  <c r="I42" i="10" s="1"/>
  <c r="H41" i="10"/>
  <c r="I41" i="10" s="1"/>
  <c r="H40" i="10"/>
  <c r="J40" i="10" s="1"/>
  <c r="J39" i="10"/>
  <c r="I39" i="10"/>
  <c r="H39" i="10"/>
  <c r="G38" i="10"/>
  <c r="F38" i="10"/>
  <c r="E38" i="10"/>
  <c r="D38" i="10"/>
  <c r="C38" i="10"/>
  <c r="J37" i="10"/>
  <c r="J35" i="10"/>
  <c r="H35" i="10"/>
  <c r="I35" i="10" s="1"/>
  <c r="J34" i="10"/>
  <c r="H34" i="10"/>
  <c r="I34" i="10" s="1"/>
  <c r="H33" i="10"/>
  <c r="I33" i="10" s="1"/>
  <c r="H32" i="10"/>
  <c r="J32" i="10" s="1"/>
  <c r="H31" i="10"/>
  <c r="I31" i="10" s="1"/>
  <c r="J30" i="10"/>
  <c r="I30" i="10"/>
  <c r="H30" i="10"/>
  <c r="H29" i="10"/>
  <c r="J29" i="10" s="1"/>
  <c r="H28" i="10"/>
  <c r="J28" i="10" s="1"/>
  <c r="H27" i="10"/>
  <c r="I27" i="10" s="1"/>
  <c r="J26" i="10"/>
  <c r="I26" i="10"/>
  <c r="H26" i="10"/>
  <c r="H25" i="10"/>
  <c r="I25" i="10" s="1"/>
  <c r="H24" i="10"/>
  <c r="J24" i="10" s="1"/>
  <c r="H23" i="10"/>
  <c r="I23" i="10" s="1"/>
  <c r="J22" i="10"/>
  <c r="I22" i="10"/>
  <c r="H22" i="10"/>
  <c r="H21" i="10"/>
  <c r="J21" i="10" s="1"/>
  <c r="G20" i="10"/>
  <c r="F20" i="10"/>
  <c r="E20" i="10"/>
  <c r="D20" i="10"/>
  <c r="C20" i="10"/>
  <c r="J19" i="10"/>
  <c r="I19" i="10"/>
  <c r="H20" i="10"/>
  <c r="H17" i="10"/>
  <c r="I17" i="10" s="1"/>
  <c r="H16" i="10"/>
  <c r="J16" i="10" s="1"/>
  <c r="H15" i="10"/>
  <c r="I15" i="10" s="1"/>
  <c r="J14" i="10"/>
  <c r="I14" i="10"/>
  <c r="H14" i="10"/>
  <c r="H13" i="10"/>
  <c r="J13" i="10" s="1"/>
  <c r="H12" i="10"/>
  <c r="J12" i="10" s="1"/>
  <c r="H11" i="10"/>
  <c r="I11" i="10" s="1"/>
  <c r="H10" i="10"/>
  <c r="J10" i="10" s="1"/>
  <c r="H9" i="10"/>
  <c r="I9" i="10" s="1"/>
  <c r="H8" i="10"/>
  <c r="J8" i="10" s="1"/>
  <c r="H7" i="10"/>
  <c r="I7" i="10" s="1"/>
  <c r="H6" i="10"/>
  <c r="I6" i="10" s="1"/>
  <c r="H5" i="10"/>
  <c r="I5" i="10" s="1"/>
  <c r="H4" i="10"/>
  <c r="J4" i="10" s="1"/>
  <c r="J3" i="10"/>
  <c r="H3" i="10"/>
  <c r="I3" i="10" s="1"/>
  <c r="D22" i="9"/>
  <c r="C22" i="9"/>
  <c r="B22" i="9"/>
  <c r="D24" i="8"/>
  <c r="C24" i="8"/>
  <c r="B24" i="8"/>
  <c r="H45" i="6"/>
  <c r="G45" i="6"/>
  <c r="F45" i="6"/>
  <c r="E45" i="6"/>
  <c r="D45" i="6"/>
  <c r="C45" i="6"/>
  <c r="I44" i="6"/>
  <c r="V70" i="6" s="1"/>
  <c r="I43" i="6"/>
  <c r="I42" i="6"/>
  <c r="I41" i="6"/>
  <c r="I40" i="6"/>
  <c r="I39" i="6"/>
  <c r="I38" i="6"/>
  <c r="I37" i="6"/>
  <c r="I36" i="6"/>
  <c r="I35" i="6"/>
  <c r="I34" i="6"/>
  <c r="I33" i="6"/>
  <c r="I32" i="6"/>
  <c r="I31" i="6"/>
  <c r="I30" i="6"/>
  <c r="I29" i="6"/>
  <c r="I28" i="6"/>
  <c r="I27" i="6"/>
  <c r="I26" i="6"/>
  <c r="Q25" i="6"/>
  <c r="P25" i="6"/>
  <c r="O25" i="6"/>
  <c r="N25" i="6"/>
  <c r="M25" i="6"/>
  <c r="L25" i="6"/>
  <c r="H25" i="6"/>
  <c r="G25" i="6"/>
  <c r="F25" i="6"/>
  <c r="E25" i="6"/>
  <c r="D25" i="6"/>
  <c r="C25" i="6"/>
  <c r="R24" i="6"/>
  <c r="R25" i="6" s="1"/>
  <c r="I24" i="6"/>
  <c r="I25" i="6" s="1"/>
  <c r="R23" i="6"/>
  <c r="I23" i="6"/>
  <c r="R22" i="6"/>
  <c r="I22" i="6"/>
  <c r="R21" i="6"/>
  <c r="I21" i="6"/>
  <c r="R20" i="6"/>
  <c r="I20" i="6"/>
  <c r="R19" i="6"/>
  <c r="I19" i="6"/>
  <c r="R18" i="6"/>
  <c r="I18" i="6"/>
  <c r="R17" i="6"/>
  <c r="I17" i="6"/>
  <c r="R16" i="6"/>
  <c r="I16" i="6"/>
  <c r="R15" i="6"/>
  <c r="I15" i="6"/>
  <c r="R14" i="6"/>
  <c r="I14" i="6"/>
  <c r="R13" i="6"/>
  <c r="I13" i="6"/>
  <c r="R12" i="6"/>
  <c r="I12" i="6"/>
  <c r="R11" i="6"/>
  <c r="I11" i="6"/>
  <c r="R10" i="6"/>
  <c r="I10" i="6"/>
  <c r="R9" i="6"/>
  <c r="I9" i="6"/>
  <c r="R8" i="6"/>
  <c r="I8" i="6"/>
  <c r="R7" i="6"/>
  <c r="I7" i="6"/>
  <c r="R6" i="6"/>
  <c r="I6" i="6"/>
  <c r="M28" i="5"/>
  <c r="L28" i="5"/>
  <c r="K28" i="5"/>
  <c r="J28" i="5"/>
  <c r="I28" i="5"/>
  <c r="G28" i="5"/>
  <c r="F28" i="5"/>
  <c r="E28" i="5"/>
  <c r="D28" i="5"/>
  <c r="C28" i="5"/>
  <c r="N27" i="5"/>
  <c r="N26" i="5"/>
  <c r="N25" i="5"/>
  <c r="N24" i="5"/>
  <c r="N23" i="5"/>
  <c r="N22" i="5"/>
  <c r="N21" i="5"/>
  <c r="N20" i="5"/>
  <c r="N19" i="5"/>
  <c r="N18" i="5"/>
  <c r="N17" i="5"/>
  <c r="N16" i="5"/>
  <c r="N15" i="5"/>
  <c r="N14" i="5"/>
  <c r="N13" i="5"/>
  <c r="N12" i="5"/>
  <c r="N11" i="5"/>
  <c r="N10" i="5"/>
  <c r="N9" i="5"/>
  <c r="N8" i="5"/>
  <c r="N7" i="5"/>
  <c r="N6" i="5"/>
  <c r="N5" i="5"/>
  <c r="N4" i="5"/>
  <c r="N3" i="5"/>
  <c r="M28" i="4"/>
  <c r="L28" i="4"/>
  <c r="K28" i="4"/>
  <c r="J28" i="4"/>
  <c r="I28" i="4"/>
  <c r="G28" i="4"/>
  <c r="F28" i="4"/>
  <c r="E28" i="4"/>
  <c r="D28" i="4"/>
  <c r="C28" i="4"/>
  <c r="N27" i="4"/>
  <c r="N26" i="4"/>
  <c r="N25" i="4"/>
  <c r="N24" i="4"/>
  <c r="N23" i="4"/>
  <c r="N22" i="4"/>
  <c r="N21" i="4"/>
  <c r="N20" i="4"/>
  <c r="N19" i="4"/>
  <c r="N18" i="4"/>
  <c r="N17" i="4"/>
  <c r="N16" i="4"/>
  <c r="N15" i="4"/>
  <c r="N14" i="4"/>
  <c r="N13" i="4"/>
  <c r="N12" i="4"/>
  <c r="N11" i="4"/>
  <c r="N10" i="4"/>
  <c r="N9" i="4"/>
  <c r="N8" i="4"/>
  <c r="N7" i="4"/>
  <c r="N6" i="4"/>
  <c r="N5" i="4"/>
  <c r="N4" i="4"/>
  <c r="N3" i="4"/>
  <c r="M28" i="3"/>
  <c r="L28" i="3"/>
  <c r="K28" i="3"/>
  <c r="J28" i="3"/>
  <c r="I28" i="3"/>
  <c r="G28" i="3"/>
  <c r="F28" i="3"/>
  <c r="E28" i="3"/>
  <c r="D28" i="3"/>
  <c r="C28" i="3"/>
  <c r="Q27" i="3"/>
  <c r="N27" i="3"/>
  <c r="Q26" i="3"/>
  <c r="N26" i="3"/>
  <c r="Q25" i="3"/>
  <c r="N25" i="3"/>
  <c r="Q24" i="3"/>
  <c r="N24" i="3"/>
  <c r="Q23" i="3"/>
  <c r="N23" i="3"/>
  <c r="Q22" i="3"/>
  <c r="N22" i="3"/>
  <c r="Q21" i="3"/>
  <c r="N21" i="3"/>
  <c r="Q20" i="3"/>
  <c r="N20" i="3"/>
  <c r="Q19" i="3"/>
  <c r="N19" i="3"/>
  <c r="Q18" i="3"/>
  <c r="N18" i="3"/>
  <c r="Q17" i="3"/>
  <c r="N17" i="3"/>
  <c r="Q16" i="3"/>
  <c r="N16" i="3"/>
  <c r="Q15" i="3"/>
  <c r="N15" i="3"/>
  <c r="Q14" i="3"/>
  <c r="N14" i="3"/>
  <c r="Q13" i="3"/>
  <c r="N13" i="3"/>
  <c r="Q12" i="3"/>
  <c r="N12" i="3"/>
  <c r="Q11" i="3"/>
  <c r="N11" i="3"/>
  <c r="Q10" i="3"/>
  <c r="N10" i="3"/>
  <c r="Q9" i="3"/>
  <c r="N9" i="3"/>
  <c r="Q8" i="3"/>
  <c r="N8" i="3"/>
  <c r="Q7" i="3"/>
  <c r="N7" i="3"/>
  <c r="Q6" i="3"/>
  <c r="N6" i="3"/>
  <c r="Q5" i="3"/>
  <c r="N5" i="3"/>
  <c r="Q4" i="3"/>
  <c r="N4" i="3"/>
  <c r="Q3" i="3"/>
  <c r="N3" i="3"/>
  <c r="J6" i="10" l="1"/>
  <c r="J15" i="10"/>
  <c r="J23" i="10"/>
  <c r="N28" i="4"/>
  <c r="I29" i="4" s="1"/>
  <c r="J11" i="10"/>
  <c r="H56" i="10"/>
  <c r="N28" i="3"/>
  <c r="J29" i="3" s="1"/>
  <c r="I10" i="10"/>
  <c r="J31" i="10"/>
  <c r="N28" i="5"/>
  <c r="N29" i="5" s="1"/>
  <c r="J27" i="10"/>
  <c r="J7" i="10"/>
  <c r="I55" i="10"/>
  <c r="I45" i="6"/>
  <c r="I13" i="10"/>
  <c r="I21" i="10"/>
  <c r="I29" i="10"/>
  <c r="I45" i="10"/>
  <c r="I53" i="10"/>
  <c r="V47" i="6"/>
  <c r="I4" i="10"/>
  <c r="J5" i="10"/>
  <c r="I8" i="10"/>
  <c r="J9" i="10"/>
  <c r="I12" i="10"/>
  <c r="I16" i="10"/>
  <c r="J17" i="10"/>
  <c r="I24" i="10"/>
  <c r="J25" i="10"/>
  <c r="I28" i="10"/>
  <c r="I32" i="10"/>
  <c r="J33" i="10"/>
  <c r="I37" i="10"/>
  <c r="I40" i="10"/>
  <c r="J41" i="10"/>
  <c r="I44" i="10"/>
  <c r="I48" i="10"/>
  <c r="J49" i="10"/>
  <c r="I52" i="10"/>
  <c r="O28" i="3"/>
  <c r="H38" i="10"/>
  <c r="N29" i="4" l="1"/>
  <c r="I29" i="5"/>
  <c r="J29" i="5"/>
  <c r="M29" i="5"/>
  <c r="L29" i="5"/>
  <c r="K29" i="5"/>
  <c r="L29" i="3"/>
  <c r="K29" i="3"/>
  <c r="I29" i="3"/>
  <c r="M29" i="3"/>
  <c r="L29" i="4"/>
  <c r="N29" i="3"/>
  <c r="M29" i="4"/>
  <c r="J29" i="4"/>
  <c r="K29" i="4"/>
</calcChain>
</file>

<file path=xl/sharedStrings.xml><?xml version="1.0" encoding="utf-8"?>
<sst xmlns="http://schemas.openxmlformats.org/spreadsheetml/2006/main" count="425" uniqueCount="108">
  <si>
    <t>Key Centre Monitoring</t>
  </si>
  <si>
    <t>Traffic and rail counts were conducted on a cordon around Stockport in 1997, on a three year cycle (2000 and 2003) and then annually to monitor progress towards key objectives in the first Greater Manchester Local Transport Plan (GMLTP) and its successor, GMLTP2. Pedestrian surveys were added to the programme in 2003.</t>
  </si>
  <si>
    <t xml:space="preserve">Tables providing details of road traffic and modal share trends are presented in this report. </t>
  </si>
  <si>
    <t>Before 2008, CPS (Continuous Passenger Sampling) data had been used to estimate bus trips. However this data was not designed to give an accurate picture of bus passengers at a local level and from 2008, counts of bus passengers crossing the cordon have been conducted.</t>
  </si>
  <si>
    <t>The 'Cordon Map' worksheet shows the location of survey sites and the key centre boundary.</t>
  </si>
  <si>
    <r>
      <rPr>
        <b/>
        <sz val="11"/>
        <rFont val="Calibri"/>
        <family val="2"/>
        <scheme val="minor"/>
      </rPr>
      <t>Notes:</t>
    </r>
    <r>
      <rPr>
        <sz val="11"/>
        <rFont val="Calibri"/>
        <family val="2"/>
        <scheme val="minor"/>
      </rPr>
      <t xml:space="preserve"> The surveys were conducted in early October 2019 as works for the Stockport Town Centre Access Plan (STCAP) were taking place, including  changes to the road layout and development of the bus station site for the new Stockport Interchange. This affected a number of surveys and explanatory footnotes have been attached to tables where appropriate. Among the most notable changes;</t>
    </r>
  </si>
  <si>
    <r>
      <rPr>
        <b/>
        <sz val="11"/>
        <rFont val="Calibri"/>
        <family val="2"/>
      </rPr>
      <t>Site 85701 (A6 Wellington Rd North)</t>
    </r>
    <r>
      <rPr>
        <sz val="11"/>
        <rFont val="Calibri"/>
        <family val="2"/>
      </rPr>
      <t xml:space="preserve"> - traffic flows increased in all periods due to re-routing following the opening of the Travis Brow Link Road (14.03.19) as part of STCAP.</t>
    </r>
  </si>
  <si>
    <r>
      <rPr>
        <b/>
        <sz val="11"/>
        <rFont val="Calibri"/>
        <family val="2"/>
      </rPr>
      <t>Site 85709 (Daw Bank)</t>
    </r>
    <r>
      <rPr>
        <sz val="11"/>
        <rFont val="Calibri"/>
        <family val="2"/>
      </rPr>
      <t xml:space="preserve"> - following bus re-routing affecting 2018 flows at both this site and 85723 (Chestergate), a bus occupancy survey was added to this site in 2019.</t>
    </r>
  </si>
  <si>
    <r>
      <rPr>
        <b/>
        <sz val="11"/>
        <rFont val="Calibri"/>
        <family val="2"/>
      </rPr>
      <t>Site 85710 (Heaton Lane)</t>
    </r>
    <r>
      <rPr>
        <sz val="11"/>
        <rFont val="Calibri"/>
        <family val="2"/>
      </rPr>
      <t xml:space="preserve"> - traffic flows decreased in all periods due to re-routing following the opening of the Travis Brow Link Road (14.03.19) as part of STCAP.</t>
    </r>
  </si>
  <si>
    <r>
      <rPr>
        <b/>
        <sz val="11"/>
        <rFont val="Calibri"/>
        <family val="2"/>
      </rPr>
      <t>Site 85722 (Footbridge from Shaw Heath)</t>
    </r>
    <r>
      <rPr>
        <sz val="11"/>
        <rFont val="Calibri"/>
        <family val="2"/>
      </rPr>
      <t xml:space="preserve"> - Pedestrian and pedal cycle surveys cancelled in 2019 - bridge closed due to safety concerns.</t>
    </r>
  </si>
  <si>
    <r>
      <rPr>
        <b/>
        <sz val="11"/>
        <rFont val="Calibri"/>
        <family val="2"/>
      </rPr>
      <t>Site 85723 (Chestergate)</t>
    </r>
    <r>
      <rPr>
        <sz val="11"/>
        <rFont val="Calibri"/>
        <family val="2"/>
      </rPr>
      <t xml:space="preserve"> - A new road between Chestergate and Heaton Lane opened to pedestrians, buses and taxis only from July 2019. Entry to the bus station from Chestergate was prohibited leading to increased bus flows at sites 85709 (Daw Bank) and 85711 (Gt Egerton St). From 2019, the bus occupancy survey at this site is discontinued.</t>
    </r>
  </si>
  <si>
    <t xml:space="preserve">Table 9 Key Centre Cordon Survey Summary by Site in October 2019 (07:30-09:30) </t>
  </si>
  <si>
    <t>Site No</t>
  </si>
  <si>
    <t>Location</t>
  </si>
  <si>
    <t>Cars</t>
  </si>
  <si>
    <t>LGVs</t>
  </si>
  <si>
    <t>OGVs</t>
  </si>
  <si>
    <t>Buses</t>
  </si>
  <si>
    <t>Motor Cycles</t>
  </si>
  <si>
    <t>Car Occupancy</t>
  </si>
  <si>
    <t>Car Trips</t>
  </si>
  <si>
    <t>Pedal Cycles</t>
  </si>
  <si>
    <t>Bus Trips*</t>
  </si>
  <si>
    <t>Walk</t>
  </si>
  <si>
    <t>Rail</t>
  </si>
  <si>
    <t>All Trips (excl m/c &amp; goods)</t>
  </si>
  <si>
    <t>A6 Wellington Rd North</t>
  </si>
  <si>
    <t>B6167 Lancashire Hill</t>
  </si>
  <si>
    <t>A560 Great Portwood St</t>
  </si>
  <si>
    <t>New Bridge Lane</t>
  </si>
  <si>
    <t>Spring Gardens</t>
  </si>
  <si>
    <t>Higher Hillgate</t>
  </si>
  <si>
    <t>A6 Wellington Rd South</t>
  </si>
  <si>
    <t>Greek St</t>
  </si>
  <si>
    <t>Daw Bank</t>
  </si>
  <si>
    <t>Heaton Lane</t>
  </si>
  <si>
    <t>A560 Great Egerton St</t>
  </si>
  <si>
    <t>Stockport Railway Station</t>
  </si>
  <si>
    <t/>
  </si>
  <si>
    <t>M60 Footbridge to Gt Egerton St</t>
  </si>
  <si>
    <t>M60 Subway to Howard St</t>
  </si>
  <si>
    <t>Portwood Roundabout Subway</t>
  </si>
  <si>
    <t>Mersey St</t>
  </si>
  <si>
    <t>St Mary's Way Footbridge</t>
  </si>
  <si>
    <t>Shawcross St</t>
  </si>
  <si>
    <t>Hindley St</t>
  </si>
  <si>
    <t>Junction Rd</t>
  </si>
  <si>
    <t>Footbridge to Thomas St</t>
  </si>
  <si>
    <t>Chestergate</t>
  </si>
  <si>
    <t>Marsland St</t>
  </si>
  <si>
    <t>Upper Brook Street</t>
  </si>
  <si>
    <t>Cooper Street</t>
  </si>
  <si>
    <t>Total</t>
  </si>
  <si>
    <t xml:space="preserve">Average Car Occupancy = </t>
  </si>
  <si>
    <t>Notes</t>
  </si>
  <si>
    <t>This table summarises all the cordon surveys conducted in Stockport Town centre in October 2019 in the AM peak period.</t>
  </si>
  <si>
    <r>
      <rPr>
        <b/>
        <sz val="11"/>
        <rFont val="Calibri"/>
        <family val="2"/>
        <scheme val="minor"/>
      </rPr>
      <t xml:space="preserve">Car Occupancy Surveys -  </t>
    </r>
    <r>
      <rPr>
        <sz val="11"/>
        <rFont val="Calibri"/>
        <family val="2"/>
        <scheme val="minor"/>
      </rPr>
      <t>At sites where car occupancy has not been surveyed, the average rate has been assumed.</t>
    </r>
  </si>
  <si>
    <r>
      <rPr>
        <b/>
        <sz val="11"/>
        <rFont val="Calibri"/>
        <family val="2"/>
      </rPr>
      <t>Sites 85704 - U New Bridge Lane and 85711 - A560 Great Egerton Street</t>
    </r>
    <r>
      <rPr>
        <sz val="11"/>
        <rFont val="Calibri"/>
        <family val="2"/>
      </rPr>
      <t>: Survey issues produced unreliable occupancy data for these sites - the average occupancy for surveyed sites has been applied to the actual traffic count figures in order to estimate the number of car trips measured at these sites.</t>
    </r>
  </si>
  <si>
    <t xml:space="preserve">Table 10 Key Centre Cordon Survey Summary by Site in October 2019 (10:00-12:00) </t>
  </si>
  <si>
    <t>Site 85707 Wellington Rd South - due to survey issues this site has also been allotted the average car occupancy rate for the period.</t>
  </si>
  <si>
    <t xml:space="preserve">Table 11 Key Centre Cordon Survey Summary by Site in October 2019 (16:00-18:00) </t>
  </si>
  <si>
    <t>Trend in Vehicles Crossing Stockport Key Centre Cordon</t>
  </si>
  <si>
    <t>Table 12 shows the number of vehicles, by type, entering Stockport key centre.</t>
  </si>
  <si>
    <t>Table 12 Trend in Vehicles Crossing Stockport Key Centre Cordon</t>
  </si>
  <si>
    <t>Time Period</t>
  </si>
  <si>
    <t>Year</t>
  </si>
  <si>
    <t>LGV</t>
  </si>
  <si>
    <t>OGV</t>
  </si>
  <si>
    <t>M/C</t>
  </si>
  <si>
    <t>P/C</t>
  </si>
  <si>
    <t>All</t>
  </si>
  <si>
    <t>07:30-09:30</t>
  </si>
  <si>
    <t>10:00-12:00</t>
  </si>
  <si>
    <t>2019/1997</t>
  </si>
  <si>
    <t>16:00-18:00</t>
  </si>
  <si>
    <t>Car Occupancy at Key Centre Cordon Sites (towards Key Centre) October 2019</t>
  </si>
  <si>
    <t>Table 13 Car Occupancy at Key Centre Cordon Sites (towards Key Centre) October 2019</t>
  </si>
  <si>
    <t>Site</t>
  </si>
  <si>
    <t>% Driver Only</t>
  </si>
  <si>
    <t>Average Occupancy</t>
  </si>
  <si>
    <t>85701 - A6 Wellington Rd North</t>
  </si>
  <si>
    <t>85702 - B6167 Lancashire Hill</t>
  </si>
  <si>
    <t>85703 - A560 Gt Portwood</t>
  </si>
  <si>
    <t>85704 - U New Bridge Lane*</t>
  </si>
  <si>
    <t>Data excluded in 2019 (see footnote)</t>
  </si>
  <si>
    <t>85705 - Spring Gardens</t>
  </si>
  <si>
    <t>85707 - A6 Wellington Rd South</t>
  </si>
  <si>
    <t>85708 - Greek St</t>
  </si>
  <si>
    <t>85710 - Heaton Ln</t>
  </si>
  <si>
    <t>85711 - A560 Gt Egerton St*</t>
  </si>
  <si>
    <t>All Sites</t>
  </si>
  <si>
    <t>*Sites 85704 - U New Bridge Lane and 85711 - A560 Great Egerton Street: Survey issues produced unreliable occupancy data for these sites, which have been excluded from this table. Where car occupancy surveys were not undertaken, the average occupancy for surveyed sites has been applied to the actual traffic count figures in order to estimate the number of car trips measured at that site.</t>
  </si>
  <si>
    <t xml:space="preserve">Table 14 Trend in Stockport Key Centre Car Occupancy Rates </t>
  </si>
  <si>
    <t>Rail Travel to Key Centre</t>
  </si>
  <si>
    <t xml:space="preserve">Table 15 Rail Passengers Entering Stockport Key Centre 1997, 1998, 2001, 2004 &amp; 2007  - 2019
</t>
  </si>
  <si>
    <t>Pedestrians Entering Key Centre</t>
  </si>
  <si>
    <t xml:space="preserve">Table 16 Trend in Pedestrians Entering Stockport Key Centre </t>
  </si>
  <si>
    <t>2019/2003</t>
  </si>
  <si>
    <t xml:space="preserve"> Table 17     Car and Non-Car Trips into Stockport Key Centre</t>
  </si>
  <si>
    <t>Car</t>
  </si>
  <si>
    <t>Bus</t>
  </si>
  <si>
    <t>Cycle</t>
  </si>
  <si>
    <t>% Car</t>
  </si>
  <si>
    <t>% Non-Car</t>
  </si>
  <si>
    <t>This table summarises all the cordon surveys conducted in Stockport Town centre in October 2018 in the off-peak period.</t>
  </si>
  <si>
    <t>This table summarises all the cordon surveys conducted in Stockport Town centre in October 2019 in the PM peak period.</t>
  </si>
  <si>
    <r>
      <rPr>
        <b/>
        <sz val="11"/>
        <rFont val="Calibri"/>
        <family val="2"/>
        <scheme val="minor"/>
      </rPr>
      <t>Bus Occupancy Surveys -</t>
    </r>
    <r>
      <rPr>
        <sz val="11"/>
        <rFont val="Calibri"/>
        <family val="2"/>
        <scheme val="minor"/>
      </rPr>
      <t xml:space="preserve"> Visibility issues at sites 85702, 85707, 85708 and 85711 meant it was impossible in many cases to ascertain accurate numbers of upper deck bus passengers. Where this was the case, estimates based on other available data have been applied. In addition, fewer buses were observed at bus occupancy count sites due to development work rerouting a number of services via site 85709 (Daw Bank) where no bus survey was in operation. A bus occupancy survey is planned for this site in 2019. </t>
    </r>
    <r>
      <rPr>
        <b/>
        <sz val="11"/>
        <rFont val="Calibri"/>
        <family val="2"/>
        <scheme val="minor"/>
      </rPr>
      <t>NB:</t>
    </r>
    <r>
      <rPr>
        <sz val="11"/>
        <rFont val="Calibri"/>
        <family val="2"/>
        <scheme val="minor"/>
      </rPr>
      <t xml:space="preserve"> Due to a calculation error, bus trip values for Site 85706 (Higher Hillgate) have been revised from previous versions of this report.</t>
    </r>
  </si>
  <si>
    <r>
      <rPr>
        <b/>
        <sz val="11"/>
        <rFont val="Calibri"/>
        <family val="2"/>
      </rPr>
      <t>NB: Bus Trips</t>
    </r>
    <r>
      <rPr>
        <sz val="11"/>
        <rFont val="Calibri"/>
        <family val="2"/>
      </rPr>
      <t xml:space="preserve"> - Due to a previous miscalculation, bus trip totals for 2019 have been revised from the previous version of this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</si>
</sst>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1"/>
      <color theme="1"/>
      <name val="Calibri"/>
      <family val="2"/>
      <scheme val="minor"/>
    </font>
    <font>
      <sz val="11"/>
      <color rgb="FFFF0000"/>
      <name val="Calibri"/>
      <family val="2"/>
      <scheme val="minor"/>
    </font>
    <font>
      <sz val="11"/>
      <color theme="0"/>
      <name val="Calibri"/>
      <family val="2"/>
      <scheme val="minor"/>
    </font>
    <font>
      <sz val="10"/>
      <name val="Arial"/>
      <family val="2"/>
    </font>
    <font>
      <b/>
      <sz val="10"/>
      <color theme="1"/>
      <name val="Arial"/>
      <family val="2"/>
    </font>
    <font>
      <sz val="10"/>
      <color theme="1"/>
      <name val="Arial"/>
      <family val="2"/>
    </font>
    <font>
      <sz val="10"/>
      <color rgb="FFFF0000"/>
      <name val="Arial"/>
      <family val="2"/>
    </font>
    <font>
      <sz val="11"/>
      <color theme="1"/>
      <name val="Calibri"/>
      <family val="2"/>
    </font>
    <font>
      <sz val="11"/>
      <color theme="1"/>
      <name val="Arial"/>
      <family val="2"/>
    </font>
    <font>
      <sz val="11"/>
      <name val="Calibri"/>
      <family val="2"/>
      <scheme val="minor"/>
    </font>
    <font>
      <b/>
      <sz val="11"/>
      <name val="Calibri"/>
      <family val="2"/>
      <scheme val="minor"/>
    </font>
    <font>
      <sz val="11"/>
      <name val="Calibri"/>
      <family val="2"/>
    </font>
    <font>
      <b/>
      <sz val="11"/>
      <name val="Calibri"/>
      <family val="2"/>
    </font>
    <font>
      <sz val="11"/>
      <name val="Arial"/>
      <family val="2"/>
    </font>
    <font>
      <sz val="9"/>
      <name val="Times New Roman"/>
      <family val="1"/>
    </font>
    <font>
      <b/>
      <u/>
      <sz val="11"/>
      <name val="Calibri"/>
      <family val="2"/>
      <scheme val="minor"/>
    </font>
    <font>
      <b/>
      <sz val="12"/>
      <name val="Calibri"/>
      <family val="2"/>
    </font>
    <font>
      <sz val="11"/>
      <color theme="0"/>
      <name val="Calibri"/>
      <family val="2"/>
    </font>
    <font>
      <sz val="9"/>
      <name val="Calibri"/>
      <family val="2"/>
      <scheme val="minor"/>
    </font>
    <font>
      <b/>
      <sz val="14"/>
      <name val="Calibri"/>
      <family val="2"/>
      <scheme val="minor"/>
    </font>
    <font>
      <b/>
      <sz val="12"/>
      <name val="Calibri"/>
      <family val="2"/>
      <scheme val="minor"/>
    </font>
    <font>
      <sz val="12"/>
      <name val="Arial"/>
      <family val="2"/>
    </font>
    <font>
      <sz val="12"/>
      <name val="Calibri"/>
      <family val="2"/>
      <scheme val="minor"/>
    </font>
    <font>
      <sz val="11"/>
      <color rgb="FFFF0000"/>
      <name val="Calibri"/>
      <family val="2"/>
    </font>
    <font>
      <b/>
      <sz val="11"/>
      <color rgb="FFFF0000"/>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indexed="22"/>
        <bgColor indexed="64"/>
      </patternFill>
    </fill>
  </fills>
  <borders count="67">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style="double">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auto="1"/>
      </top>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auto="1"/>
      </top>
      <bottom/>
      <diagonal/>
    </border>
    <border>
      <left style="medium">
        <color indexed="64"/>
      </left>
      <right style="double">
        <color indexed="64"/>
      </right>
      <top style="thin">
        <color indexed="64"/>
      </top>
      <bottom/>
      <diagonal/>
    </border>
    <border>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medium">
        <color indexed="64"/>
      </left>
      <right style="medium">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double">
        <color indexed="64"/>
      </bottom>
      <diagonal/>
    </border>
    <border>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s>
  <cellStyleXfs count="8">
    <xf numFmtId="0" fontId="0" fillId="0" borderId="0"/>
    <xf numFmtId="9" fontId="4" fillId="0" borderId="0" applyFont="0" applyFill="0" applyBorder="0" applyAlignment="0" applyProtection="0"/>
    <xf numFmtId="0" fontId="4" fillId="0" borderId="0"/>
    <xf numFmtId="0" fontId="15" fillId="0" borderId="0">
      <alignment horizontal="center" vertical="center"/>
    </xf>
    <xf numFmtId="0" fontId="1" fillId="0" borderId="0"/>
    <xf numFmtId="0" fontId="4" fillId="0" borderId="0"/>
    <xf numFmtId="0" fontId="4" fillId="0" borderId="0"/>
    <xf numFmtId="0" fontId="4" fillId="0" borderId="0"/>
  </cellStyleXfs>
  <cellXfs count="245">
    <xf numFmtId="0" fontId="0" fillId="0" borderId="0" xfId="0"/>
    <xf numFmtId="0" fontId="5" fillId="0" borderId="0" xfId="0" applyFont="1"/>
    <xf numFmtId="0" fontId="6" fillId="0" borderId="0" xfId="0" applyFont="1"/>
    <xf numFmtId="0" fontId="7" fillId="0" borderId="0" xfId="0" applyFont="1"/>
    <xf numFmtId="0" fontId="9" fillId="0" borderId="0" xfId="0" applyFont="1" applyAlignment="1">
      <alignment horizontal="center" wrapText="1"/>
    </xf>
    <xf numFmtId="0" fontId="7" fillId="0" borderId="0" xfId="0" applyFont="1" applyAlignment="1">
      <alignment horizontal="center"/>
    </xf>
    <xf numFmtId="0" fontId="7" fillId="2" borderId="0" xfId="0" applyFont="1" applyFill="1"/>
    <xf numFmtId="0" fontId="10" fillId="0" borderId="0" xfId="2" applyFont="1"/>
    <xf numFmtId="0" fontId="10" fillId="0" borderId="4" xfId="2" applyFont="1" applyBorder="1" applyAlignment="1">
      <alignment horizontal="left"/>
    </xf>
    <xf numFmtId="0" fontId="10" fillId="0" borderId="5" xfId="2" applyFont="1" applyBorder="1"/>
    <xf numFmtId="0" fontId="10" fillId="0" borderId="5" xfId="2" applyFont="1" applyBorder="1" applyAlignment="1">
      <alignment horizontal="center"/>
    </xf>
    <xf numFmtId="0" fontId="10" fillId="0" borderId="5" xfId="2" applyFont="1" applyBorder="1" applyAlignment="1">
      <alignment horizontal="center" wrapText="1"/>
    </xf>
    <xf numFmtId="0" fontId="10" fillId="0" borderId="6" xfId="2" applyFont="1" applyBorder="1" applyAlignment="1">
      <alignment horizontal="center" wrapText="1"/>
    </xf>
    <xf numFmtId="1" fontId="10" fillId="0" borderId="5" xfId="2" applyNumberFormat="1" applyFont="1" applyBorder="1"/>
    <xf numFmtId="2" fontId="10" fillId="0" borderId="5" xfId="3" applyNumberFormat="1" applyFont="1" applyBorder="1" applyAlignment="1">
      <alignment horizontal="right" vertical="center"/>
    </xf>
    <xf numFmtId="1" fontId="10" fillId="0" borderId="6" xfId="2" applyNumberFormat="1" applyFont="1" applyBorder="1"/>
    <xf numFmtId="0" fontId="3" fillId="0" borderId="0" xfId="2" applyFont="1"/>
    <xf numFmtId="2" fontId="10" fillId="4" borderId="5" xfId="3" applyNumberFormat="1" applyFont="1" applyFill="1" applyBorder="1" applyAlignment="1">
      <alignment horizontal="right" vertical="center"/>
    </xf>
    <xf numFmtId="1" fontId="10" fillId="0" borderId="5" xfId="2" applyNumberFormat="1" applyFont="1" applyBorder="1" applyAlignment="1">
      <alignment wrapText="1"/>
    </xf>
    <xf numFmtId="1" fontId="11" fillId="0" borderId="5" xfId="2" applyNumberFormat="1" applyFont="1" applyBorder="1"/>
    <xf numFmtId="1" fontId="11" fillId="0" borderId="6" xfId="2" applyNumberFormat="1" applyFont="1" applyBorder="1"/>
    <xf numFmtId="1" fontId="3" fillId="0" borderId="0" xfId="2" applyNumberFormat="1" applyFont="1"/>
    <xf numFmtId="0" fontId="10" fillId="0" borderId="7" xfId="2" applyFont="1" applyBorder="1" applyAlignment="1">
      <alignment horizontal="left"/>
    </xf>
    <xf numFmtId="0" fontId="10" fillId="0" borderId="8" xfId="2" applyFont="1" applyBorder="1"/>
    <xf numFmtId="1" fontId="10" fillId="0" borderId="8" xfId="2" applyNumberFormat="1" applyFont="1" applyBorder="1"/>
    <xf numFmtId="2" fontId="11" fillId="4" borderId="8" xfId="2" applyNumberFormat="1" applyFont="1" applyFill="1" applyBorder="1"/>
    <xf numFmtId="164" fontId="10" fillId="0" borderId="8" xfId="2" applyNumberFormat="1" applyFont="1" applyBorder="1"/>
    <xf numFmtId="164" fontId="10" fillId="0" borderId="12" xfId="2" applyNumberFormat="1" applyFont="1" applyBorder="1"/>
    <xf numFmtId="164" fontId="10" fillId="0" borderId="0" xfId="2" applyNumberFormat="1" applyFont="1"/>
    <xf numFmtId="0" fontId="16" fillId="0" borderId="0" xfId="2" applyFont="1" applyAlignment="1">
      <alignment horizontal="left"/>
    </xf>
    <xf numFmtId="0" fontId="2" fillId="0" borderId="0" xfId="2" applyFont="1"/>
    <xf numFmtId="0" fontId="10" fillId="0" borderId="0" xfId="2" applyFont="1" applyAlignment="1">
      <alignment horizontal="left"/>
    </xf>
    <xf numFmtId="0" fontId="2" fillId="0" borderId="0" xfId="4" applyFont="1"/>
    <xf numFmtId="0" fontId="10" fillId="0" borderId="0" xfId="5" applyFont="1"/>
    <xf numFmtId="0" fontId="17" fillId="0" borderId="0" xfId="0" applyFont="1"/>
    <xf numFmtId="0" fontId="12" fillId="0" borderId="0" xfId="0" applyFont="1"/>
    <xf numFmtId="0" fontId="10" fillId="0" borderId="0" xfId="6" applyFont="1"/>
    <xf numFmtId="0" fontId="18" fillId="0" borderId="0" xfId="0" applyFont="1"/>
    <xf numFmtId="1" fontId="18" fillId="0" borderId="0" xfId="0" applyNumberFormat="1" applyFont="1"/>
    <xf numFmtId="0" fontId="11" fillId="0" borderId="13" xfId="6" applyFont="1" applyBorder="1" applyAlignment="1">
      <alignment horizontal="center" wrapText="1"/>
    </xf>
    <xf numFmtId="0" fontId="11" fillId="0" borderId="14" xfId="6" applyFont="1" applyBorder="1" applyAlignment="1">
      <alignment horizontal="center" wrapText="1"/>
    </xf>
    <xf numFmtId="0" fontId="11" fillId="0" borderId="15" xfId="7" applyFont="1" applyBorder="1" applyAlignment="1">
      <alignment horizontal="center" vertical="center" wrapText="1"/>
    </xf>
    <xf numFmtId="0" fontId="11" fillId="0" borderId="14" xfId="7" applyFont="1" applyBorder="1" applyAlignment="1">
      <alignment horizontal="center" vertical="center" wrapText="1"/>
    </xf>
    <xf numFmtId="0" fontId="11" fillId="0" borderId="15" xfId="6" applyFont="1" applyBorder="1" applyAlignment="1">
      <alignment horizontal="center" wrapText="1"/>
    </xf>
    <xf numFmtId="0" fontId="11" fillId="0" borderId="16" xfId="7" applyFont="1" applyBorder="1" applyAlignment="1">
      <alignment horizontal="center" vertical="center" wrapText="1"/>
    </xf>
    <xf numFmtId="0" fontId="10" fillId="0" borderId="17" xfId="6" applyFont="1" applyBorder="1" applyAlignment="1">
      <alignment horizontal="center" wrapText="1"/>
    </xf>
    <xf numFmtId="0" fontId="10" fillId="0" borderId="0" xfId="6" applyFont="1" applyAlignment="1">
      <alignment horizontal="right" wrapText="1"/>
    </xf>
    <xf numFmtId="0" fontId="10" fillId="0" borderId="17" xfId="6" applyFont="1" applyBorder="1" applyAlignment="1">
      <alignment horizontal="right" wrapText="1"/>
    </xf>
    <xf numFmtId="0" fontId="10" fillId="0" borderId="19" xfId="6" applyFont="1" applyBorder="1" applyAlignment="1">
      <alignment horizontal="right" wrapText="1"/>
    </xf>
    <xf numFmtId="1" fontId="10" fillId="0" borderId="17" xfId="6" applyNumberFormat="1" applyFont="1" applyBorder="1" applyAlignment="1">
      <alignment horizontal="right" wrapText="1"/>
    </xf>
    <xf numFmtId="1" fontId="10" fillId="0" borderId="19" xfId="6" applyNumberFormat="1" applyFont="1" applyBorder="1" applyAlignment="1">
      <alignment horizontal="right" wrapText="1"/>
    </xf>
    <xf numFmtId="0" fontId="10" fillId="0" borderId="17" xfId="6" applyFont="1" applyBorder="1" applyAlignment="1">
      <alignment horizontal="center" vertical="center"/>
    </xf>
    <xf numFmtId="1" fontId="10" fillId="0" borderId="17" xfId="6" applyNumberFormat="1" applyFont="1" applyBorder="1" applyAlignment="1">
      <alignment horizontal="right" vertical="center"/>
    </xf>
    <xf numFmtId="0" fontId="11" fillId="0" borderId="14" xfId="6" applyFont="1" applyBorder="1" applyAlignment="1">
      <alignment horizontal="center" vertical="center"/>
    </xf>
    <xf numFmtId="2" fontId="13" fillId="0" borderId="5" xfId="7" applyNumberFormat="1" applyFont="1" applyBorder="1" applyAlignment="1">
      <alignment horizontal="right" wrapText="1"/>
    </xf>
    <xf numFmtId="2" fontId="13" fillId="0" borderId="6" xfId="7" applyNumberFormat="1" applyFont="1" applyBorder="1" applyAlignment="1">
      <alignment horizontal="right" wrapText="1"/>
    </xf>
    <xf numFmtId="1" fontId="18" fillId="0" borderId="0" xfId="0" applyNumberFormat="1" applyFont="1" applyAlignment="1">
      <alignment horizontal="right" vertical="center" wrapText="1"/>
    </xf>
    <xf numFmtId="1" fontId="18" fillId="0" borderId="0" xfId="0" applyNumberFormat="1" applyFont="1" applyAlignment="1">
      <alignment horizontal="right" vertical="top" wrapText="1"/>
    </xf>
    <xf numFmtId="0" fontId="11" fillId="0" borderId="22" xfId="6" applyFont="1" applyBorder="1" applyAlignment="1">
      <alignment horizontal="center" vertical="center"/>
    </xf>
    <xf numFmtId="2" fontId="13" fillId="0" borderId="8" xfId="7" applyNumberFormat="1" applyFont="1" applyBorder="1" applyAlignment="1">
      <alignment horizontal="right" wrapText="1"/>
    </xf>
    <xf numFmtId="0" fontId="12" fillId="0" borderId="0" xfId="6" applyFont="1"/>
    <xf numFmtId="1" fontId="18" fillId="0" borderId="0" xfId="0" applyNumberFormat="1" applyFont="1" applyAlignment="1">
      <alignment vertical="center"/>
    </xf>
    <xf numFmtId="0" fontId="11" fillId="0" borderId="0" xfId="0" applyFont="1"/>
    <xf numFmtId="0" fontId="10" fillId="0" borderId="0" xfId="0" applyFont="1"/>
    <xf numFmtId="0" fontId="4" fillId="0" borderId="0" xfId="0" applyFont="1"/>
    <xf numFmtId="0" fontId="4" fillId="0" borderId="0" xfId="0" applyFont="1" applyAlignment="1">
      <alignment wrapText="1"/>
    </xf>
    <xf numFmtId="0" fontId="10" fillId="0" borderId="4" xfId="0" applyFont="1" applyBorder="1"/>
    <xf numFmtId="0" fontId="10" fillId="0" borderId="5" xfId="0" applyFont="1" applyBorder="1" applyAlignment="1">
      <alignment wrapText="1"/>
    </xf>
    <xf numFmtId="0" fontId="10" fillId="0" borderId="6" xfId="0" applyFont="1" applyBorder="1" applyAlignment="1">
      <alignment wrapText="1"/>
    </xf>
    <xf numFmtId="1" fontId="10" fillId="0" borderId="5" xfId="0" applyNumberFormat="1" applyFont="1" applyBorder="1"/>
    <xf numFmtId="2" fontId="10" fillId="0" borderId="5" xfId="0" applyNumberFormat="1" applyFont="1" applyBorder="1"/>
    <xf numFmtId="2" fontId="10" fillId="0" borderId="6" xfId="0" applyNumberFormat="1" applyFont="1" applyBorder="1"/>
    <xf numFmtId="0" fontId="10" fillId="0" borderId="30" xfId="0" applyFont="1" applyBorder="1"/>
    <xf numFmtId="1" fontId="10" fillId="0" borderId="31" xfId="0" applyNumberFormat="1" applyFont="1" applyBorder="1"/>
    <xf numFmtId="2" fontId="10" fillId="0" borderId="31" xfId="0" applyNumberFormat="1" applyFont="1" applyBorder="1"/>
    <xf numFmtId="2" fontId="10" fillId="0" borderId="8" xfId="0" applyNumberFormat="1" applyFont="1" applyBorder="1"/>
    <xf numFmtId="2" fontId="10" fillId="0" borderId="32" xfId="0" applyNumberFormat="1" applyFont="1" applyBorder="1"/>
    <xf numFmtId="0" fontId="10" fillId="0" borderId="4" xfId="0" applyFont="1" applyBorder="1" applyAlignment="1">
      <alignment horizontal="center"/>
    </xf>
    <xf numFmtId="1" fontId="10" fillId="0" borderId="5" xfId="0" applyNumberFormat="1" applyFont="1" applyBorder="1" applyAlignment="1">
      <alignment horizontal="center"/>
    </xf>
    <xf numFmtId="0" fontId="10" fillId="0" borderId="5" xfId="0" applyFont="1" applyBorder="1" applyAlignment="1">
      <alignment horizontal="center"/>
    </xf>
    <xf numFmtId="0" fontId="10" fillId="0" borderId="6" xfId="0" applyFont="1" applyBorder="1" applyAlignment="1">
      <alignment horizontal="center"/>
    </xf>
    <xf numFmtId="2" fontId="10" fillId="0" borderId="5" xfId="0" applyNumberFormat="1" applyFont="1" applyBorder="1" applyAlignment="1">
      <alignment horizontal="center"/>
    </xf>
    <xf numFmtId="1" fontId="12" fillId="0" borderId="5" xfId="0" applyNumberFormat="1" applyFont="1" applyBorder="1" applyAlignment="1">
      <alignment horizontal="center" vertical="center" wrapText="1"/>
    </xf>
    <xf numFmtId="1" fontId="10" fillId="0" borderId="5" xfId="0" applyNumberFormat="1" applyFont="1" applyBorder="1" applyAlignment="1">
      <alignment horizontal="center" vertical="center" wrapText="1"/>
    </xf>
    <xf numFmtId="0" fontId="10" fillId="0" borderId="34" xfId="0" applyFont="1" applyBorder="1" applyAlignment="1">
      <alignment horizontal="center"/>
    </xf>
    <xf numFmtId="1" fontId="12" fillId="0" borderId="35" xfId="0" applyNumberFormat="1" applyFont="1" applyBorder="1" applyAlignment="1">
      <alignment horizontal="center" vertical="center" wrapText="1"/>
    </xf>
    <xf numFmtId="2" fontId="10" fillId="0" borderId="6" xfId="0" applyNumberFormat="1" applyFont="1" applyBorder="1" applyAlignment="1">
      <alignment horizontal="center"/>
    </xf>
    <xf numFmtId="2" fontId="10" fillId="0" borderId="35" xfId="0" applyNumberFormat="1" applyFont="1" applyBorder="1" applyAlignment="1">
      <alignment horizontal="center"/>
    </xf>
    <xf numFmtId="1" fontId="10" fillId="0" borderId="35" xfId="0" applyNumberFormat="1" applyFont="1" applyBorder="1" applyAlignment="1">
      <alignment horizontal="center" vertical="center" wrapText="1"/>
    </xf>
    <xf numFmtId="2" fontId="10" fillId="0" borderId="36" xfId="0" applyNumberFormat="1" applyFont="1" applyBorder="1" applyAlignment="1">
      <alignment horizontal="center"/>
    </xf>
    <xf numFmtId="0" fontId="10" fillId="0" borderId="7" xfId="0" applyFont="1" applyBorder="1" applyAlignment="1">
      <alignment horizontal="center"/>
    </xf>
    <xf numFmtId="1" fontId="12" fillId="0" borderId="8" xfId="0" applyNumberFormat="1" applyFont="1" applyBorder="1" applyAlignment="1">
      <alignment horizontal="center" vertical="center" wrapText="1"/>
    </xf>
    <xf numFmtId="2" fontId="10" fillId="0" borderId="8" xfId="0" applyNumberFormat="1" applyFont="1" applyBorder="1" applyAlignment="1">
      <alignment horizontal="center"/>
    </xf>
    <xf numFmtId="1" fontId="10" fillId="0" borderId="8" xfId="0" applyNumberFormat="1" applyFont="1" applyBorder="1" applyAlignment="1">
      <alignment horizontal="center" vertical="center" wrapText="1"/>
    </xf>
    <xf numFmtId="2" fontId="10" fillId="0" borderId="12" xfId="0" applyNumberFormat="1" applyFont="1" applyBorder="1" applyAlignment="1">
      <alignment horizontal="center"/>
    </xf>
    <xf numFmtId="0" fontId="2" fillId="0" borderId="0" xfId="0" applyFont="1"/>
    <xf numFmtId="0" fontId="10" fillId="0" borderId="5" xfId="0" applyFont="1" applyBorder="1"/>
    <xf numFmtId="0" fontId="10" fillId="0" borderId="6" xfId="0" applyFont="1" applyBorder="1"/>
    <xf numFmtId="0" fontId="10" fillId="0" borderId="34" xfId="0" applyFont="1" applyBorder="1"/>
    <xf numFmtId="0" fontId="10" fillId="0" borderId="35" xfId="0" applyFont="1" applyBorder="1"/>
    <xf numFmtId="0" fontId="10" fillId="0" borderId="36" xfId="0" applyFont="1" applyBorder="1"/>
    <xf numFmtId="0" fontId="2" fillId="0" borderId="0" xfId="0" applyFont="1" applyAlignment="1">
      <alignment horizontal="left" vertical="center"/>
    </xf>
    <xf numFmtId="0" fontId="11" fillId="0" borderId="34" xfId="0" applyFont="1" applyBorder="1"/>
    <xf numFmtId="0" fontId="11" fillId="0" borderId="35" xfId="0" applyFont="1" applyBorder="1"/>
    <xf numFmtId="0" fontId="11" fillId="0" borderId="36" xfId="0" applyFont="1" applyBorder="1"/>
    <xf numFmtId="0" fontId="11" fillId="0" borderId="7" xfId="0" applyFont="1" applyBorder="1"/>
    <xf numFmtId="2" fontId="11" fillId="0" borderId="8" xfId="0" applyNumberFormat="1" applyFont="1" applyBorder="1"/>
    <xf numFmtId="2" fontId="11" fillId="0" borderId="12" xfId="0" applyNumberFormat="1" applyFont="1" applyBorder="1"/>
    <xf numFmtId="0" fontId="20" fillId="0" borderId="0" xfId="0" applyFont="1"/>
    <xf numFmtId="0" fontId="23" fillId="0" borderId="4" xfId="0" applyFont="1" applyBorder="1" applyAlignment="1">
      <alignment horizontal="left"/>
    </xf>
    <xf numFmtId="0" fontId="23" fillId="0" borderId="5" xfId="0" applyFont="1" applyBorder="1" applyAlignment="1">
      <alignment horizontal="center"/>
    </xf>
    <xf numFmtId="0" fontId="23" fillId="0" borderId="6" xfId="0" applyFont="1" applyBorder="1" applyAlignment="1">
      <alignment horizontal="center"/>
    </xf>
    <xf numFmtId="1" fontId="23" fillId="0" borderId="5" xfId="0" applyNumberFormat="1" applyFont="1" applyBorder="1" applyAlignment="1">
      <alignment horizontal="center"/>
    </xf>
    <xf numFmtId="1" fontId="23" fillId="0" borderId="6" xfId="0" applyNumberFormat="1" applyFont="1" applyBorder="1" applyAlignment="1">
      <alignment horizontal="center"/>
    </xf>
    <xf numFmtId="0" fontId="23" fillId="0" borderId="34" xfId="0" applyFont="1" applyBorder="1" applyAlignment="1">
      <alignment horizontal="left"/>
    </xf>
    <xf numFmtId="1" fontId="23" fillId="0" borderId="35" xfId="0" applyNumberFormat="1" applyFont="1" applyBorder="1" applyAlignment="1">
      <alignment horizontal="center"/>
    </xf>
    <xf numFmtId="1" fontId="23" fillId="0" borderId="36" xfId="0" applyNumberFormat="1" applyFont="1" applyBorder="1" applyAlignment="1">
      <alignment horizontal="center"/>
    </xf>
    <xf numFmtId="0" fontId="21" fillId="0" borderId="34" xfId="0" applyFont="1" applyBorder="1" applyAlignment="1">
      <alignment horizontal="left"/>
    </xf>
    <xf numFmtId="1" fontId="21" fillId="0" borderId="35" xfId="0" applyNumberFormat="1" applyFont="1" applyBorder="1" applyAlignment="1">
      <alignment horizontal="center"/>
    </xf>
    <xf numFmtId="1" fontId="21" fillId="0" borderId="36" xfId="0" applyNumberFormat="1" applyFont="1" applyBorder="1" applyAlignment="1">
      <alignment horizontal="center"/>
    </xf>
    <xf numFmtId="0" fontId="21" fillId="0" borderId="7" xfId="0" applyFont="1" applyBorder="1"/>
    <xf numFmtId="2" fontId="21" fillId="0" borderId="8" xfId="0" applyNumberFormat="1" applyFont="1" applyBorder="1" applyAlignment="1">
      <alignment horizontal="center"/>
    </xf>
    <xf numFmtId="2" fontId="21" fillId="0" borderId="12" xfId="0" applyNumberFormat="1" applyFont="1" applyBorder="1" applyAlignment="1">
      <alignment horizontal="center"/>
    </xf>
    <xf numFmtId="0" fontId="24" fillId="0" borderId="0" xfId="0" applyFont="1"/>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0" xfId="0" applyFont="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18" xfId="0" applyFont="1" applyBorder="1" applyAlignment="1">
      <alignment horizontal="center" vertical="center" wrapText="1"/>
    </xf>
    <xf numFmtId="1" fontId="12" fillId="0" borderId="44" xfId="0" applyNumberFormat="1" applyFont="1" applyBorder="1" applyAlignment="1">
      <alignment horizontal="right" vertical="center" wrapText="1"/>
    </xf>
    <xf numFmtId="1" fontId="12" fillId="0" borderId="18" xfId="0" applyNumberFormat="1" applyFont="1" applyBorder="1" applyAlignment="1">
      <alignment horizontal="right" vertical="center" wrapText="1"/>
    </xf>
    <xf numFmtId="0" fontId="12" fillId="0" borderId="44" xfId="0" applyFont="1" applyBorder="1" applyAlignment="1">
      <alignment horizontal="right" vertical="center" wrapText="1"/>
    </xf>
    <xf numFmtId="1" fontId="12" fillId="0" borderId="45" xfId="0" applyNumberFormat="1" applyFont="1" applyBorder="1" applyAlignment="1">
      <alignment horizontal="right" vertical="center" wrapText="1"/>
    </xf>
    <xf numFmtId="9" fontId="13" fillId="0" borderId="46" xfId="1" applyFont="1" applyBorder="1"/>
    <xf numFmtId="9" fontId="13" fillId="0" borderId="47" xfId="1" applyFont="1" applyBorder="1"/>
    <xf numFmtId="9" fontId="24" fillId="0" borderId="0" xfId="0" applyNumberFormat="1" applyFont="1"/>
    <xf numFmtId="0" fontId="13" fillId="0" borderId="45" xfId="0" applyFont="1" applyBorder="1" applyAlignment="1">
      <alignment horizontal="center" vertical="center" wrapText="1"/>
    </xf>
    <xf numFmtId="1" fontId="12" fillId="0" borderId="46" xfId="0" applyNumberFormat="1" applyFont="1" applyBorder="1" applyAlignment="1">
      <alignment horizontal="right" vertical="center" wrapText="1"/>
    </xf>
    <xf numFmtId="0" fontId="12" fillId="0" borderId="46" xfId="0" applyFont="1" applyBorder="1" applyAlignment="1">
      <alignment horizontal="right" vertical="center" wrapText="1"/>
    </xf>
    <xf numFmtId="0" fontId="13" fillId="0" borderId="20" xfId="0" applyFont="1" applyBorder="1" applyAlignment="1">
      <alignment horizontal="center" vertical="center" wrapText="1"/>
    </xf>
    <xf numFmtId="1" fontId="12" fillId="0" borderId="28" xfId="0" applyNumberFormat="1" applyFont="1" applyBorder="1" applyAlignment="1">
      <alignment horizontal="right" vertical="center" wrapText="1"/>
    </xf>
    <xf numFmtId="1" fontId="12" fillId="0" borderId="20" xfId="0" applyNumberFormat="1" applyFont="1" applyBorder="1" applyAlignment="1">
      <alignment horizontal="right" vertical="center" wrapText="1"/>
    </xf>
    <xf numFmtId="0" fontId="12" fillId="0" borderId="28" xfId="0" applyFont="1" applyBorder="1" applyAlignment="1">
      <alignment horizontal="right" vertical="center" wrapText="1"/>
    </xf>
    <xf numFmtId="9" fontId="13" fillId="0" borderId="28" xfId="1" applyFont="1" applyBorder="1"/>
    <xf numFmtId="9" fontId="13" fillId="0" borderId="50" xfId="1" applyFont="1" applyBorder="1"/>
    <xf numFmtId="0" fontId="13" fillId="0" borderId="52" xfId="0" applyFont="1" applyBorder="1" applyAlignment="1">
      <alignment horizontal="center" vertical="center" wrapText="1"/>
    </xf>
    <xf numFmtId="1" fontId="12" fillId="0" borderId="53" xfId="0" applyNumberFormat="1" applyFont="1" applyBorder="1" applyAlignment="1">
      <alignment horizontal="right" vertical="center" wrapText="1"/>
    </xf>
    <xf numFmtId="1" fontId="12" fillId="0" borderId="54" xfId="0" applyNumberFormat="1" applyFont="1" applyBorder="1" applyAlignment="1">
      <alignment horizontal="right" vertical="center" wrapText="1"/>
    </xf>
    <xf numFmtId="1" fontId="12" fillId="0" borderId="52" xfId="0" applyNumberFormat="1" applyFont="1" applyBorder="1" applyAlignment="1">
      <alignment horizontal="right" vertical="center" wrapText="1"/>
    </xf>
    <xf numFmtId="0" fontId="12" fillId="0" borderId="54" xfId="0" applyFont="1" applyBorder="1" applyAlignment="1">
      <alignment horizontal="right" vertical="center" wrapText="1"/>
    </xf>
    <xf numFmtId="9" fontId="13" fillId="0" borderId="54" xfId="1" applyFont="1" applyBorder="1"/>
    <xf numFmtId="9" fontId="13" fillId="0" borderId="55" xfId="1" applyFont="1" applyBorder="1"/>
    <xf numFmtId="0" fontId="13" fillId="0" borderId="21" xfId="0" applyFont="1" applyBorder="1" applyAlignment="1">
      <alignment horizontal="center" vertical="center" wrapText="1"/>
    </xf>
    <xf numFmtId="1" fontId="12" fillId="0" borderId="56" xfId="0" applyNumberFormat="1" applyFont="1" applyBorder="1" applyAlignment="1">
      <alignment horizontal="right" vertical="center" wrapText="1"/>
    </xf>
    <xf numFmtId="1" fontId="12" fillId="0" borderId="21" xfId="0" applyNumberFormat="1" applyFont="1" applyBorder="1" applyAlignment="1">
      <alignment horizontal="right" vertical="center" wrapText="1"/>
    </xf>
    <xf numFmtId="0" fontId="12" fillId="0" borderId="56" xfId="0" applyFont="1" applyBorder="1" applyAlignment="1">
      <alignment horizontal="right" vertical="center" wrapText="1"/>
    </xf>
    <xf numFmtId="9" fontId="13" fillId="0" borderId="56" xfId="1" applyFont="1" applyBorder="1"/>
    <xf numFmtId="9" fontId="13" fillId="0" borderId="57" xfId="1" applyFont="1" applyBorder="1"/>
    <xf numFmtId="0" fontId="13" fillId="0" borderId="14" xfId="7" applyFont="1" applyBorder="1" applyAlignment="1">
      <alignment horizontal="center" wrapText="1"/>
    </xf>
    <xf numFmtId="2" fontId="13" fillId="0" borderId="14" xfId="0" applyNumberFormat="1" applyFont="1" applyBorder="1" applyAlignment="1">
      <alignment horizontal="right" vertical="center" wrapText="1"/>
    </xf>
    <xf numFmtId="1" fontId="13" fillId="0" borderId="15" xfId="0" applyNumberFormat="1" applyFont="1" applyBorder="1"/>
    <xf numFmtId="1" fontId="13" fillId="0" borderId="42" xfId="0" applyNumberFormat="1" applyFont="1" applyBorder="1"/>
    <xf numFmtId="0" fontId="13" fillId="0" borderId="62" xfId="0" applyFont="1" applyBorder="1" applyAlignment="1">
      <alignment horizontal="center" vertical="center" wrapText="1"/>
    </xf>
    <xf numFmtId="1" fontId="12" fillId="0" borderId="17" xfId="0" applyNumberFormat="1" applyFont="1" applyBorder="1" applyAlignment="1">
      <alignment horizontal="right" vertical="center" wrapText="1"/>
    </xf>
    <xf numFmtId="0" fontId="13" fillId="0" borderId="22" xfId="0" applyFont="1" applyBorder="1" applyAlignment="1">
      <alignment horizontal="center" vertical="center" wrapText="1"/>
    </xf>
    <xf numFmtId="2" fontId="13" fillId="0" borderId="22" xfId="0" applyNumberFormat="1" applyFont="1" applyBorder="1" applyAlignment="1">
      <alignment horizontal="right" vertical="center" wrapText="1"/>
    </xf>
    <xf numFmtId="1" fontId="13" fillId="0" borderId="65" xfId="0" applyNumberFormat="1" applyFont="1" applyBorder="1"/>
    <xf numFmtId="1" fontId="13" fillId="0" borderId="66" xfId="0" applyNumberFormat="1" applyFont="1" applyBorder="1"/>
    <xf numFmtId="0" fontId="25" fillId="0" borderId="0" xfId="0" applyFont="1" applyAlignment="1">
      <alignment horizontal="center" vertical="center" wrapText="1"/>
    </xf>
    <xf numFmtId="1" fontId="24" fillId="0" borderId="0" xfId="0" applyNumberFormat="1" applyFont="1" applyAlignment="1">
      <alignment horizontal="right" vertical="center" wrapText="1"/>
    </xf>
    <xf numFmtId="0" fontId="24" fillId="0" borderId="0" xfId="0" applyFont="1" applyAlignment="1">
      <alignment horizontal="right" vertical="center" wrapText="1"/>
    </xf>
    <xf numFmtId="1" fontId="24" fillId="0" borderId="0" xfId="0" applyNumberFormat="1" applyFont="1"/>
    <xf numFmtId="2" fontId="24" fillId="0" borderId="0" xfId="0" applyNumberFormat="1" applyFont="1"/>
    <xf numFmtId="1" fontId="12" fillId="0" borderId="0" xfId="0" applyNumberFormat="1" applyFont="1" applyAlignment="1">
      <alignment horizontal="right" vertical="center" wrapText="1"/>
    </xf>
    <xf numFmtId="0" fontId="12" fillId="0" borderId="0" xfId="0" applyFont="1" applyAlignment="1">
      <alignment horizontal="right" vertical="center" wrapText="1"/>
    </xf>
    <xf numFmtId="0" fontId="12" fillId="0" borderId="0" xfId="0" applyFont="1" applyAlignment="1" applyProtection="1">
      <alignment horizontal="justify" vertical="center" wrapText="1"/>
      <protection locked="0"/>
    </xf>
    <xf numFmtId="0" fontId="14" fillId="0" borderId="0" xfId="0" applyFont="1" applyAlignment="1" applyProtection="1">
      <alignment wrapText="1"/>
      <protection locked="0"/>
    </xf>
    <xf numFmtId="0" fontId="4" fillId="0" borderId="0" xfId="0" applyFont="1" applyAlignment="1">
      <alignment wrapText="1"/>
    </xf>
    <xf numFmtId="0" fontId="12" fillId="0" borderId="0" xfId="0" applyFont="1" applyAlignment="1" applyProtection="1">
      <alignment horizontal="justify" vertical="top" wrapText="1"/>
      <protection locked="0"/>
    </xf>
    <xf numFmtId="0" fontId="14" fillId="0" borderId="0" xfId="0" applyFont="1" applyAlignment="1" applyProtection="1">
      <alignment vertical="top" wrapText="1"/>
      <protection locked="0"/>
    </xf>
    <xf numFmtId="0" fontId="4" fillId="0" borderId="0" xfId="0" applyFont="1" applyAlignment="1">
      <alignment vertical="top" wrapText="1"/>
    </xf>
    <xf numFmtId="0" fontId="0" fillId="0" borderId="0" xfId="0" applyAlignment="1">
      <alignment vertical="top" wrapText="1"/>
    </xf>
    <xf numFmtId="0" fontId="8" fillId="0" borderId="0" xfId="0" applyFont="1" applyAlignment="1">
      <alignment horizontal="justify" vertical="top" wrapText="1"/>
    </xf>
    <xf numFmtId="0" fontId="9" fillId="0" borderId="0" xfId="0" applyFont="1" applyAlignment="1">
      <alignment vertical="top" wrapText="1"/>
    </xf>
    <xf numFmtId="0" fontId="8" fillId="0" borderId="0" xfId="0" applyFont="1" applyAlignment="1">
      <alignment horizontal="justify" vertical="center" wrapText="1"/>
    </xf>
    <xf numFmtId="0" fontId="9" fillId="0" borderId="0" xfId="0" applyFont="1" applyAlignment="1">
      <alignment wrapText="1"/>
    </xf>
    <xf numFmtId="0" fontId="8" fillId="0" borderId="0" xfId="0" applyFont="1" applyAlignment="1">
      <alignment horizontal="left" vertical="center" wrapText="1"/>
    </xf>
    <xf numFmtId="0" fontId="1" fillId="0" borderId="0" xfId="0" applyFont="1" applyAlignment="1">
      <alignment horizontal="justify" vertical="center" wrapText="1"/>
    </xf>
    <xf numFmtId="0" fontId="1" fillId="0" borderId="0" xfId="0" applyFont="1" applyAlignment="1">
      <alignment wrapText="1"/>
    </xf>
    <xf numFmtId="0" fontId="10" fillId="0" borderId="0" xfId="0" applyFont="1" applyAlignment="1">
      <alignment horizontal="left" vertical="top" wrapText="1"/>
    </xf>
    <xf numFmtId="0" fontId="4" fillId="0" borderId="0" xfId="0" applyFont="1" applyAlignment="1">
      <alignment horizontal="left" vertical="top" wrapText="1"/>
    </xf>
    <xf numFmtId="0" fontId="13" fillId="3" borderId="1" xfId="2" applyFont="1" applyFill="1" applyBorder="1" applyAlignment="1">
      <alignment horizontal="left"/>
    </xf>
    <xf numFmtId="0" fontId="13" fillId="3" borderId="2" xfId="2" applyFont="1" applyFill="1" applyBorder="1" applyAlignment="1">
      <alignment horizontal="left"/>
    </xf>
    <xf numFmtId="0" fontId="13" fillId="3" borderId="3" xfId="2" applyFont="1" applyFill="1" applyBorder="1" applyAlignment="1">
      <alignment horizontal="left"/>
    </xf>
    <xf numFmtId="1" fontId="10" fillId="0" borderId="9" xfId="2" applyNumberFormat="1" applyFont="1" applyBorder="1" applyAlignment="1">
      <alignment horizontal="right"/>
    </xf>
    <xf numFmtId="0" fontId="14" fillId="0" borderId="10" xfId="0" applyFont="1" applyBorder="1" applyAlignment="1">
      <alignment horizontal="right"/>
    </xf>
    <xf numFmtId="0" fontId="14" fillId="0" borderId="11" xfId="0" applyFont="1" applyBorder="1" applyAlignment="1">
      <alignment horizontal="right"/>
    </xf>
    <xf numFmtId="0" fontId="12" fillId="0" borderId="0" xfId="0" applyFont="1" applyAlignment="1">
      <alignment horizontal="left" vertical="top" wrapText="1"/>
    </xf>
    <xf numFmtId="0" fontId="10" fillId="0" borderId="0" xfId="2" applyFont="1" applyAlignment="1">
      <alignment wrapText="1"/>
    </xf>
    <xf numFmtId="0" fontId="4" fillId="0" borderId="10" xfId="0" applyFont="1" applyBorder="1" applyAlignment="1">
      <alignment horizontal="right"/>
    </xf>
    <xf numFmtId="0" fontId="4" fillId="0" borderId="11" xfId="0" applyFont="1" applyBorder="1" applyAlignment="1">
      <alignment horizontal="right"/>
    </xf>
    <xf numFmtId="0" fontId="17" fillId="5" borderId="1" xfId="7" applyFont="1" applyFill="1" applyBorder="1" applyAlignment="1">
      <alignment vertical="center" wrapText="1"/>
    </xf>
    <xf numFmtId="0" fontId="17" fillId="5" borderId="2" xfId="7" applyFont="1" applyFill="1" applyBorder="1" applyAlignment="1">
      <alignment vertical="center" wrapText="1"/>
    </xf>
    <xf numFmtId="0" fontId="17" fillId="5" borderId="3" xfId="7" applyFont="1" applyFill="1" applyBorder="1" applyAlignment="1">
      <alignment vertical="center" wrapText="1"/>
    </xf>
    <xf numFmtId="0" fontId="13" fillId="0" borderId="4" xfId="7" applyFont="1" applyBorder="1" applyAlignment="1">
      <alignment horizontal="center" vertical="center" wrapText="1"/>
    </xf>
    <xf numFmtId="0" fontId="13" fillId="0" borderId="18" xfId="7" applyFont="1" applyBorder="1" applyAlignment="1">
      <alignment horizontal="center" vertical="center" wrapText="1"/>
    </xf>
    <xf numFmtId="0" fontId="13" fillId="0" borderId="20" xfId="7" applyFont="1" applyBorder="1" applyAlignment="1">
      <alignment horizontal="center" vertical="center" wrapText="1"/>
    </xf>
    <xf numFmtId="0" fontId="13" fillId="0" borderId="21" xfId="7" applyFont="1" applyBorder="1" applyAlignment="1">
      <alignment horizontal="center" vertical="center" wrapText="1"/>
    </xf>
    <xf numFmtId="0" fontId="13" fillId="0" borderId="7" xfId="7" applyFont="1" applyBorder="1" applyAlignment="1">
      <alignment horizontal="center" vertical="center" wrapText="1"/>
    </xf>
    <xf numFmtId="0" fontId="10" fillId="0" borderId="0" xfId="6" applyFont="1" applyAlignment="1">
      <alignment wrapText="1"/>
    </xf>
    <xf numFmtId="0" fontId="19" fillId="0" borderId="33" xfId="0" applyFont="1" applyBorder="1" applyAlignment="1">
      <alignment horizontal="left" vertical="top" wrapText="1"/>
    </xf>
    <xf numFmtId="0" fontId="0" fillId="0" borderId="33" xfId="0" applyBorder="1" applyAlignment="1">
      <alignment horizontal="left" vertical="top" wrapText="1"/>
    </xf>
    <xf numFmtId="0" fontId="11" fillId="3" borderId="23" xfId="0" applyFont="1" applyFill="1" applyBorder="1" applyAlignment="1">
      <alignment vertical="center" wrapText="1"/>
    </xf>
    <xf numFmtId="0" fontId="11" fillId="3" borderId="24" xfId="0" applyFont="1" applyFill="1" applyBorder="1" applyAlignment="1">
      <alignment vertical="center" wrapText="1"/>
    </xf>
    <xf numFmtId="0" fontId="10" fillId="0" borderId="24" xfId="0" applyFont="1" applyBorder="1" applyAlignment="1">
      <alignment vertical="center" wrapText="1"/>
    </xf>
    <xf numFmtId="0" fontId="10" fillId="0" borderId="25" xfId="0" applyFont="1" applyBorder="1" applyAlignment="1">
      <alignment vertical="center" wrapText="1"/>
    </xf>
    <xf numFmtId="0" fontId="10" fillId="0" borderId="5" xfId="0" applyFont="1" applyBorder="1" applyAlignment="1">
      <alignment horizontal="center"/>
    </xf>
    <xf numFmtId="0" fontId="10" fillId="0" borderId="6" xfId="0" applyFont="1" applyBorder="1" applyAlignment="1">
      <alignment horizontal="center"/>
    </xf>
    <xf numFmtId="1" fontId="10" fillId="0" borderId="26" xfId="0" applyNumberFormat="1" applyFont="1" applyBorder="1" applyAlignment="1">
      <alignment horizontal="center" wrapText="1"/>
    </xf>
    <xf numFmtId="0" fontId="4" fillId="0" borderId="28" xfId="0" applyFont="1" applyBorder="1" applyAlignment="1">
      <alignment horizontal="center" wrapText="1"/>
    </xf>
    <xf numFmtId="0" fontId="4" fillId="0" borderId="29" xfId="0" applyFont="1" applyBorder="1" applyAlignment="1">
      <alignment horizontal="center" wrapText="1"/>
    </xf>
    <xf numFmtId="0" fontId="10" fillId="0" borderId="5" xfId="0" applyFont="1" applyBorder="1"/>
    <xf numFmtId="0" fontId="10" fillId="0" borderId="26" xfId="0" applyFont="1" applyBorder="1" applyAlignment="1">
      <alignment horizontal="center"/>
    </xf>
    <xf numFmtId="0" fontId="10" fillId="0" borderId="27" xfId="0" applyFont="1" applyBorder="1" applyAlignment="1">
      <alignment horizontal="center"/>
    </xf>
    <xf numFmtId="0" fontId="11" fillId="3" borderId="23" xfId="0" applyFont="1" applyFill="1" applyBorder="1" applyAlignment="1">
      <alignment horizontal="left" vertical="top" wrapText="1"/>
    </xf>
    <xf numFmtId="0" fontId="10" fillId="0" borderId="24" xfId="0" applyFont="1" applyBorder="1" applyAlignment="1">
      <alignment horizontal="left" vertical="top" wrapText="1"/>
    </xf>
    <xf numFmtId="0" fontId="10" fillId="0" borderId="25" xfId="0" applyFont="1" applyBorder="1" applyAlignment="1">
      <alignment horizontal="left" vertical="top" wrapText="1"/>
    </xf>
    <xf numFmtId="0" fontId="21" fillId="3" borderId="23" xfId="0" applyFont="1" applyFill="1" applyBorder="1"/>
    <xf numFmtId="0" fontId="22" fillId="0" borderId="24" xfId="0" applyFont="1" applyBorder="1"/>
    <xf numFmtId="0" fontId="22" fillId="0" borderId="25" xfId="0" applyFont="1" applyBorder="1"/>
    <xf numFmtId="0" fontId="13" fillId="5" borderId="37" xfId="0" applyFont="1" applyFill="1" applyBorder="1" applyAlignment="1">
      <alignment horizontal="left" vertical="top" wrapText="1"/>
    </xf>
    <xf numFmtId="0" fontId="12" fillId="0" borderId="38" xfId="0" applyFont="1" applyBorder="1" applyAlignment="1">
      <alignment horizontal="left" vertical="top" wrapText="1"/>
    </xf>
    <xf numFmtId="0" fontId="12" fillId="0" borderId="39" xfId="0" applyFont="1" applyBorder="1" applyAlignment="1">
      <alignment horizontal="left" vertical="top" wrapText="1"/>
    </xf>
    <xf numFmtId="0" fontId="13" fillId="0" borderId="43"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60" xfId="0" applyFont="1" applyBorder="1" applyAlignment="1">
      <alignment horizontal="center" vertical="center" wrapText="1"/>
    </xf>
    <xf numFmtId="0" fontId="13" fillId="0" borderId="61"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64" xfId="0" applyFont="1" applyBorder="1" applyAlignment="1">
      <alignment horizontal="center" vertical="center" wrapText="1"/>
    </xf>
  </cellXfs>
  <cellStyles count="8">
    <cellStyle name="Normal" xfId="0" builtinId="0"/>
    <cellStyle name="Normal 10" xfId="4" xr:uid="{5423BA6C-11A0-426B-8BA0-B976722FDB61}"/>
    <cellStyle name="Normal 4 2" xfId="6" xr:uid="{DC3D3507-B5BD-4430-859A-2BFDC1DBC7F0}"/>
    <cellStyle name="Normal 6 2" xfId="2" xr:uid="{FB20A87A-5034-4DE2-AB48-4C90AC76239F}"/>
    <cellStyle name="Normal_KeyCentreCalcs" xfId="7" xr:uid="{DDB2B4D8-E76D-4EEF-B86A-A4E0D3E28F20}"/>
    <cellStyle name="Normal_mcrlpsa2sep05data" xfId="3" xr:uid="{EE3C946B-EB02-4616-9CBC-8ADC8B38F38F}"/>
    <cellStyle name="Normal_sepmcr05" xfId="5" xr:uid="{DE6F9ED6-4FAE-4E91-B89C-A2F291B54038}"/>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Stockport Key Centre Inbound Vehicle Counts</a:t>
            </a:r>
          </a:p>
        </c:rich>
      </c:tx>
      <c:overlay val="0"/>
    </c:title>
    <c:autoTitleDeleted val="0"/>
    <c:plotArea>
      <c:layout>
        <c:manualLayout>
          <c:layoutTarget val="inner"/>
          <c:xMode val="edge"/>
          <c:yMode val="edge"/>
          <c:x val="9.8750423413135544E-2"/>
          <c:y val="9.2186729900700176E-2"/>
          <c:w val="0.78311072227082723"/>
          <c:h val="0.79736915992863644"/>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 12  KC Traffic Trend'!$B$6:$B$24</c:f>
              <c:numCache>
                <c:formatCode>General</c:formatCode>
                <c:ptCount val="19"/>
                <c:pt idx="0">
                  <c:v>1997</c:v>
                </c:pt>
                <c:pt idx="1">
                  <c:v>2000</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 12  KC Traffic Trend'!$I$6:$I$24</c:f>
              <c:numCache>
                <c:formatCode>General</c:formatCode>
                <c:ptCount val="19"/>
                <c:pt idx="0">
                  <c:v>16802</c:v>
                </c:pt>
                <c:pt idx="1">
                  <c:v>17548</c:v>
                </c:pt>
                <c:pt idx="2">
                  <c:v>16928</c:v>
                </c:pt>
                <c:pt idx="3">
                  <c:v>16510</c:v>
                </c:pt>
                <c:pt idx="4">
                  <c:v>15574</c:v>
                </c:pt>
                <c:pt idx="5">
                  <c:v>15594</c:v>
                </c:pt>
                <c:pt idx="6">
                  <c:v>15521</c:v>
                </c:pt>
                <c:pt idx="7">
                  <c:v>15821</c:v>
                </c:pt>
                <c:pt idx="8">
                  <c:v>14258</c:v>
                </c:pt>
                <c:pt idx="9">
                  <c:v>13812</c:v>
                </c:pt>
                <c:pt idx="10" formatCode="0">
                  <c:v>13676.497964300001</c:v>
                </c:pt>
                <c:pt idx="11" formatCode="0">
                  <c:v>13409.690115400001</c:v>
                </c:pt>
                <c:pt idx="12">
                  <c:v>12381</c:v>
                </c:pt>
                <c:pt idx="13">
                  <c:v>13521</c:v>
                </c:pt>
                <c:pt idx="14">
                  <c:v>12667</c:v>
                </c:pt>
                <c:pt idx="15">
                  <c:v>12609</c:v>
                </c:pt>
                <c:pt idx="16">
                  <c:v>12400</c:v>
                </c:pt>
                <c:pt idx="17">
                  <c:v>12961</c:v>
                </c:pt>
                <c:pt idx="18">
                  <c:v>12721</c:v>
                </c:pt>
              </c:numCache>
            </c:numRef>
          </c:val>
          <c:extLst>
            <c:ext xmlns:c16="http://schemas.microsoft.com/office/drawing/2014/chart" uri="{C3380CC4-5D6E-409C-BE32-E72D297353CC}">
              <c16:uniqueId val="{00000000-8279-48F7-9603-D5FAFF328C63}"/>
            </c:ext>
          </c:extLst>
        </c:ser>
        <c:ser>
          <c:idx val="1"/>
          <c:order val="1"/>
          <c:tx>
            <c:v>1000-1200</c:v>
          </c:tx>
          <c:spPr>
            <a:solidFill>
              <a:schemeClr val="tx1"/>
            </a:solidFill>
            <a:ln w="25400" cap="flat" cmpd="sng" algn="ctr">
              <a:noFill/>
              <a:prstDash val="solid"/>
            </a:ln>
            <a:effectLst/>
          </c:spPr>
          <c:invertIfNegative val="0"/>
          <c:cat>
            <c:numRef>
              <c:f>'Tab 12  KC Traffic Trend'!$B$6:$B$24</c:f>
              <c:numCache>
                <c:formatCode>General</c:formatCode>
                <c:ptCount val="19"/>
                <c:pt idx="0">
                  <c:v>1997</c:v>
                </c:pt>
                <c:pt idx="1">
                  <c:v>2000</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 12  KC Traffic Trend'!$R$6:$R$24</c:f>
              <c:numCache>
                <c:formatCode>General</c:formatCode>
                <c:ptCount val="19"/>
                <c:pt idx="0">
                  <c:v>11736</c:v>
                </c:pt>
                <c:pt idx="1">
                  <c:v>12656</c:v>
                </c:pt>
                <c:pt idx="2">
                  <c:v>11646</c:v>
                </c:pt>
                <c:pt idx="3">
                  <c:v>12148</c:v>
                </c:pt>
                <c:pt idx="4">
                  <c:v>11530</c:v>
                </c:pt>
                <c:pt idx="5">
                  <c:v>11677</c:v>
                </c:pt>
                <c:pt idx="6">
                  <c:v>11603</c:v>
                </c:pt>
                <c:pt idx="7">
                  <c:v>11341</c:v>
                </c:pt>
                <c:pt idx="8">
                  <c:v>10723</c:v>
                </c:pt>
                <c:pt idx="9">
                  <c:v>10528</c:v>
                </c:pt>
                <c:pt idx="10" formatCode="0">
                  <c:v>10859.467925200001</c:v>
                </c:pt>
                <c:pt idx="11" formatCode="0">
                  <c:v>10285.8873324</c:v>
                </c:pt>
                <c:pt idx="12">
                  <c:v>9772</c:v>
                </c:pt>
                <c:pt idx="13">
                  <c:v>10219</c:v>
                </c:pt>
                <c:pt idx="14">
                  <c:v>10173</c:v>
                </c:pt>
                <c:pt idx="15">
                  <c:v>10220</c:v>
                </c:pt>
                <c:pt idx="16">
                  <c:v>9803</c:v>
                </c:pt>
                <c:pt idx="17">
                  <c:v>9270</c:v>
                </c:pt>
                <c:pt idx="18">
                  <c:v>9234</c:v>
                </c:pt>
              </c:numCache>
            </c:numRef>
          </c:val>
          <c:extLst>
            <c:ext xmlns:c16="http://schemas.microsoft.com/office/drawing/2014/chart" uri="{C3380CC4-5D6E-409C-BE32-E72D297353CC}">
              <c16:uniqueId val="{00000001-8279-48F7-9603-D5FAFF328C63}"/>
            </c:ext>
          </c:extLst>
        </c:ser>
        <c:ser>
          <c:idx val="2"/>
          <c:order val="2"/>
          <c:tx>
            <c:v>1600-1800</c:v>
          </c:tx>
          <c:spPr>
            <a:solidFill>
              <a:srgbClr val="FFC000"/>
            </a:solidFill>
            <a:ln w="25400" cap="flat" cmpd="sng" algn="ctr">
              <a:noFill/>
              <a:prstDash val="solid"/>
            </a:ln>
            <a:effectLst/>
          </c:spPr>
          <c:invertIfNegative val="0"/>
          <c:cat>
            <c:numRef>
              <c:f>'Tab 12  KC Traffic Trend'!$B$6:$B$24</c:f>
              <c:numCache>
                <c:formatCode>General</c:formatCode>
                <c:ptCount val="19"/>
                <c:pt idx="0">
                  <c:v>1997</c:v>
                </c:pt>
                <c:pt idx="1">
                  <c:v>2000</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 12  KC Traffic Trend'!$I$26:$I$44</c:f>
              <c:numCache>
                <c:formatCode>General</c:formatCode>
                <c:ptCount val="19"/>
                <c:pt idx="0">
                  <c:v>13651</c:v>
                </c:pt>
                <c:pt idx="1">
                  <c:v>13951</c:v>
                </c:pt>
                <c:pt idx="2">
                  <c:v>13071</c:v>
                </c:pt>
                <c:pt idx="3">
                  <c:v>13902</c:v>
                </c:pt>
                <c:pt idx="4">
                  <c:v>12978</c:v>
                </c:pt>
                <c:pt idx="5">
                  <c:v>13283</c:v>
                </c:pt>
                <c:pt idx="6">
                  <c:v>12230</c:v>
                </c:pt>
                <c:pt idx="7">
                  <c:v>11748</c:v>
                </c:pt>
                <c:pt idx="8">
                  <c:v>11569</c:v>
                </c:pt>
                <c:pt idx="9">
                  <c:v>11752</c:v>
                </c:pt>
                <c:pt idx="10" formatCode="0">
                  <c:v>11076.417820799999</c:v>
                </c:pt>
                <c:pt idx="11" formatCode="0">
                  <c:v>10759.7200484</c:v>
                </c:pt>
                <c:pt idx="12">
                  <c:v>10746</c:v>
                </c:pt>
                <c:pt idx="13">
                  <c:v>11282</c:v>
                </c:pt>
                <c:pt idx="14">
                  <c:v>11335</c:v>
                </c:pt>
                <c:pt idx="15">
                  <c:v>10815</c:v>
                </c:pt>
                <c:pt idx="16">
                  <c:v>10758</c:v>
                </c:pt>
                <c:pt idx="17">
                  <c:v>10331</c:v>
                </c:pt>
                <c:pt idx="18">
                  <c:v>10386</c:v>
                </c:pt>
              </c:numCache>
            </c:numRef>
          </c:val>
          <c:extLst>
            <c:ext xmlns:c16="http://schemas.microsoft.com/office/drawing/2014/chart" uri="{C3380CC4-5D6E-409C-BE32-E72D297353CC}">
              <c16:uniqueId val="{00000002-8279-48F7-9603-D5FAFF328C63}"/>
            </c:ext>
          </c:extLst>
        </c:ser>
        <c:dLbls>
          <c:showLegendKey val="0"/>
          <c:showVal val="0"/>
          <c:showCatName val="0"/>
          <c:showSerName val="0"/>
          <c:showPercent val="0"/>
          <c:showBubbleSize val="0"/>
        </c:dLbls>
        <c:gapWidth val="150"/>
        <c:axId val="563489064"/>
        <c:axId val="563485536"/>
      </c:barChart>
      <c:catAx>
        <c:axId val="5634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5536"/>
        <c:crosses val="autoZero"/>
        <c:auto val="1"/>
        <c:lblAlgn val="ctr"/>
        <c:lblOffset val="100"/>
        <c:tickLblSkip val="2"/>
        <c:noMultiLvlLbl val="0"/>
      </c:catAx>
      <c:valAx>
        <c:axId val="56348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6.9769955226184959E-3"/>
              <c:y val="0.43983216715079987"/>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9064"/>
        <c:crosses val="autoZero"/>
        <c:crossBetween val="between"/>
      </c:valAx>
    </c:plotArea>
    <c:legend>
      <c:legendPos val="r"/>
      <c:layout>
        <c:manualLayout>
          <c:xMode val="edge"/>
          <c:yMode val="edge"/>
          <c:x val="0.89863280978766547"/>
          <c:y val="0.38425243270530757"/>
          <c:w val="7.6375314196836505E-2"/>
          <c:h val="0.28796037185999224"/>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sz="1000"/>
              <a:t>Car and Non-Car Trips into Stockport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17 KC Car&amp;Non-carTrips '!$B$3:$B$19</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'!$C$3:$C$19</c:f>
              <c:numCache>
                <c:formatCode>0</c:formatCode>
                <c:ptCount val="17"/>
                <c:pt idx="0">
                  <c:v>17365</c:v>
                </c:pt>
                <c:pt idx="1">
                  <c:v>17391</c:v>
                </c:pt>
                <c:pt idx="2">
                  <c:v>16273</c:v>
                </c:pt>
                <c:pt idx="3">
                  <c:v>15776</c:v>
                </c:pt>
                <c:pt idx="4">
                  <c:v>15679</c:v>
                </c:pt>
                <c:pt idx="5">
                  <c:v>15736</c:v>
                </c:pt>
                <c:pt idx="6">
                  <c:v>14620</c:v>
                </c:pt>
                <c:pt idx="7">
                  <c:v>14602</c:v>
                </c:pt>
                <c:pt idx="8">
                  <c:v>14276</c:v>
                </c:pt>
                <c:pt idx="9">
                  <c:v>13905</c:v>
                </c:pt>
                <c:pt idx="10">
                  <c:v>12700</c:v>
                </c:pt>
                <c:pt idx="11">
                  <c:v>13942.206162424489</c:v>
                </c:pt>
                <c:pt idx="12">
                  <c:v>12891.099178205259</c:v>
                </c:pt>
                <c:pt idx="13">
                  <c:v>13039.13632701624</c:v>
                </c:pt>
                <c:pt idx="14">
                  <c:v>12938.672238067731</c:v>
                </c:pt>
                <c:pt idx="15">
                  <c:v>13085.946741876976</c:v>
                </c:pt>
                <c:pt idx="16">
                  <c:v>13274.171075907732</c:v>
                </c:pt>
              </c:numCache>
            </c:numRef>
          </c:val>
          <c:extLst>
            <c:ext xmlns:c16="http://schemas.microsoft.com/office/drawing/2014/chart" uri="{C3380CC4-5D6E-409C-BE32-E72D297353CC}">
              <c16:uniqueId val="{00000000-69A4-46D8-B354-D3CAE6433226}"/>
            </c:ext>
          </c:extLst>
        </c:ser>
        <c:ser>
          <c:idx val="1"/>
          <c:order val="1"/>
          <c:tx>
            <c:v>Bus</c:v>
          </c:tx>
          <c:spPr>
            <a:solidFill>
              <a:srgbClr val="FFFF00"/>
            </a:solidFill>
            <a:ln>
              <a:solidFill>
                <a:schemeClr val="tx1"/>
              </a:solidFill>
            </a:ln>
          </c:spPr>
          <c:invertIfNegative val="0"/>
          <c:cat>
            <c:numRef>
              <c:f>'Table 17 KC Car&amp;Non-carTrips '!$B$3:$B$19</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'!$D$3:$D$19</c:f>
              <c:numCache>
                <c:formatCode>0</c:formatCode>
                <c:ptCount val="17"/>
                <c:pt idx="0">
                  <c:v>5914</c:v>
                </c:pt>
                <c:pt idx="1">
                  <c:v>5885</c:v>
                </c:pt>
                <c:pt idx="2">
                  <c:v>7432</c:v>
                </c:pt>
                <c:pt idx="3">
                  <c:v>5130</c:v>
                </c:pt>
                <c:pt idx="4">
                  <c:v>5643</c:v>
                </c:pt>
                <c:pt idx="5">
                  <c:v>5983</c:v>
                </c:pt>
                <c:pt idx="6">
                  <c:v>6845.5358034238025</c:v>
                </c:pt>
                <c:pt idx="7">
                  <c:v>4705.7036178331646</c:v>
                </c:pt>
                <c:pt idx="8">
                  <c:v>4769</c:v>
                </c:pt>
                <c:pt idx="9">
                  <c:v>4376</c:v>
                </c:pt>
                <c:pt idx="10">
                  <c:v>4978</c:v>
                </c:pt>
                <c:pt idx="11">
                  <c:v>4478.7794350748854</c:v>
                </c:pt>
                <c:pt idx="12">
                  <c:v>3974.6185567010311</c:v>
                </c:pt>
                <c:pt idx="13">
                  <c:v>4268.9186813186816</c:v>
                </c:pt>
                <c:pt idx="14">
                  <c:v>4724.5119485276618</c:v>
                </c:pt>
                <c:pt idx="15">
                  <c:v>3828.2330097087379</c:v>
                </c:pt>
                <c:pt idx="16">
                  <c:v>3717.5372168284789</c:v>
                </c:pt>
              </c:numCache>
            </c:numRef>
          </c:val>
          <c:extLst>
            <c:ext xmlns:c16="http://schemas.microsoft.com/office/drawing/2014/chart" uri="{C3380CC4-5D6E-409C-BE32-E72D297353CC}">
              <c16:uniqueId val="{00000001-69A4-46D8-B354-D3CAE6433226}"/>
            </c:ext>
          </c:extLst>
        </c:ser>
        <c:ser>
          <c:idx val="4"/>
          <c:order val="2"/>
          <c:tx>
            <c:v>Walk</c:v>
          </c:tx>
          <c:spPr>
            <a:solidFill>
              <a:srgbClr val="FFC000"/>
            </a:solidFill>
            <a:ln>
              <a:solidFill>
                <a:schemeClr val="tx1"/>
              </a:solidFill>
            </a:ln>
          </c:spPr>
          <c:invertIfNegative val="0"/>
          <c:cat>
            <c:numRef>
              <c:f>'Table 17 KC Car&amp;Non-carTrips '!$B$3:$B$19</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'!$G$3:$G$19</c:f>
              <c:numCache>
                <c:formatCode>General</c:formatCode>
                <c:ptCount val="17"/>
                <c:pt idx="0">
                  <c:v>1996</c:v>
                </c:pt>
                <c:pt idx="1">
                  <c:v>1771</c:v>
                </c:pt>
                <c:pt idx="2">
                  <c:v>2140</c:v>
                </c:pt>
                <c:pt idx="3">
                  <c:v>2196</c:v>
                </c:pt>
                <c:pt idx="4" formatCode="0">
                  <c:v>2258</c:v>
                </c:pt>
                <c:pt idx="5" formatCode="0">
                  <c:v>2575</c:v>
                </c:pt>
                <c:pt idx="6">
                  <c:v>2601</c:v>
                </c:pt>
                <c:pt idx="7" formatCode="0">
                  <c:v>2500.7601572564904</c:v>
                </c:pt>
                <c:pt idx="8">
                  <c:v>2365</c:v>
                </c:pt>
                <c:pt idx="9">
                  <c:v>2415</c:v>
                </c:pt>
                <c:pt idx="10">
                  <c:v>2470</c:v>
                </c:pt>
                <c:pt idx="11">
                  <c:v>2299</c:v>
                </c:pt>
                <c:pt idx="12">
                  <c:v>2225</c:v>
                </c:pt>
                <c:pt idx="13">
                  <c:v>2417</c:v>
                </c:pt>
                <c:pt idx="14">
                  <c:v>2419</c:v>
                </c:pt>
                <c:pt idx="15">
                  <c:v>2578</c:v>
                </c:pt>
                <c:pt idx="16">
                  <c:v>2393</c:v>
                </c:pt>
              </c:numCache>
            </c:numRef>
          </c:val>
          <c:extLst>
            <c:ext xmlns:c16="http://schemas.microsoft.com/office/drawing/2014/chart" uri="{C3380CC4-5D6E-409C-BE32-E72D297353CC}">
              <c16:uniqueId val="{00000002-69A4-46D8-B354-D3CAE6433226}"/>
            </c:ext>
          </c:extLst>
        </c:ser>
        <c:ser>
          <c:idx val="2"/>
          <c:order val="3"/>
          <c:tx>
            <c:v>Rail</c:v>
          </c:tx>
          <c:spPr>
            <a:solidFill>
              <a:schemeClr val="bg1">
                <a:lumMod val="75000"/>
              </a:schemeClr>
            </a:solidFill>
            <a:ln>
              <a:solidFill>
                <a:schemeClr val="tx1"/>
              </a:solidFill>
            </a:ln>
          </c:spPr>
          <c:invertIfNegative val="0"/>
          <c:cat>
            <c:numRef>
              <c:f>'Table 17 KC Car&amp;Non-carTrips '!$B$3:$B$19</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'!$E$3:$E$19</c:f>
              <c:numCache>
                <c:formatCode>General</c:formatCode>
                <c:ptCount val="17"/>
                <c:pt idx="0">
                  <c:v>613</c:v>
                </c:pt>
                <c:pt idx="1">
                  <c:v>747</c:v>
                </c:pt>
                <c:pt idx="2">
                  <c:v>1030</c:v>
                </c:pt>
                <c:pt idx="3">
                  <c:v>1107</c:v>
                </c:pt>
                <c:pt idx="4">
                  <c:v>1210</c:v>
                </c:pt>
                <c:pt idx="5" formatCode="0">
                  <c:v>1203</c:v>
                </c:pt>
                <c:pt idx="6">
                  <c:v>961</c:v>
                </c:pt>
                <c:pt idx="7">
                  <c:v>1262</c:v>
                </c:pt>
                <c:pt idx="8">
                  <c:v>1162</c:v>
                </c:pt>
                <c:pt idx="9">
                  <c:v>1378</c:v>
                </c:pt>
                <c:pt idx="10">
                  <c:v>1343</c:v>
                </c:pt>
                <c:pt idx="11">
                  <c:v>1303</c:v>
                </c:pt>
                <c:pt idx="12">
                  <c:v>1284</c:v>
                </c:pt>
                <c:pt idx="13">
                  <c:v>1478</c:v>
                </c:pt>
                <c:pt idx="14">
                  <c:v>1510</c:v>
                </c:pt>
                <c:pt idx="15">
                  <c:v>1418</c:v>
                </c:pt>
                <c:pt idx="16">
                  <c:v>1672</c:v>
                </c:pt>
              </c:numCache>
            </c:numRef>
          </c:val>
          <c:extLst>
            <c:ext xmlns:c16="http://schemas.microsoft.com/office/drawing/2014/chart" uri="{C3380CC4-5D6E-409C-BE32-E72D297353CC}">
              <c16:uniqueId val="{00000003-69A4-46D8-B354-D3CAE6433226}"/>
            </c:ext>
          </c:extLst>
        </c:ser>
        <c:ser>
          <c:idx val="3"/>
          <c:order val="4"/>
          <c:tx>
            <c:v>Cycle</c:v>
          </c:tx>
          <c:spPr>
            <a:solidFill>
              <a:schemeClr val="tx1"/>
            </a:solidFill>
            <a:ln>
              <a:solidFill>
                <a:schemeClr val="tx1"/>
              </a:solidFill>
            </a:ln>
          </c:spPr>
          <c:invertIfNegative val="0"/>
          <c:cat>
            <c:numRef>
              <c:f>'Table 17 KC Car&amp;Non-carTrips '!$B$3:$B$19</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'!$F$3:$F$19</c:f>
              <c:numCache>
                <c:formatCode>0</c:formatCode>
                <c:ptCount val="17"/>
                <c:pt idx="0">
                  <c:v>136</c:v>
                </c:pt>
                <c:pt idx="1">
                  <c:v>133</c:v>
                </c:pt>
                <c:pt idx="2">
                  <c:v>198</c:v>
                </c:pt>
                <c:pt idx="3">
                  <c:v>157</c:v>
                </c:pt>
                <c:pt idx="4">
                  <c:v>228</c:v>
                </c:pt>
                <c:pt idx="5">
                  <c:v>245</c:v>
                </c:pt>
                <c:pt idx="6">
                  <c:v>251</c:v>
                </c:pt>
                <c:pt idx="7">
                  <c:v>269.11366255323446</c:v>
                </c:pt>
                <c:pt idx="8">
                  <c:v>265</c:v>
                </c:pt>
                <c:pt idx="9">
                  <c:v>268</c:v>
                </c:pt>
                <c:pt idx="10">
                  <c:v>331</c:v>
                </c:pt>
                <c:pt idx="11">
                  <c:v>330</c:v>
                </c:pt>
                <c:pt idx="12">
                  <c:v>288</c:v>
                </c:pt>
                <c:pt idx="13">
                  <c:v>310</c:v>
                </c:pt>
                <c:pt idx="14">
                  <c:v>345</c:v>
                </c:pt>
                <c:pt idx="15">
                  <c:v>396</c:v>
                </c:pt>
                <c:pt idx="16">
                  <c:v>307</c:v>
                </c:pt>
              </c:numCache>
            </c:numRef>
          </c:val>
          <c:extLst>
            <c:ext xmlns:c16="http://schemas.microsoft.com/office/drawing/2014/chart" uri="{C3380CC4-5D6E-409C-BE32-E72D297353CC}">
              <c16:uniqueId val="{00000004-69A4-46D8-B354-D3CAE6433226}"/>
            </c:ext>
          </c:extLst>
        </c:ser>
        <c:dLbls>
          <c:showLegendKey val="0"/>
          <c:showVal val="0"/>
          <c:showCatName val="0"/>
          <c:showSerName val="0"/>
          <c:showPercent val="0"/>
          <c:showBubbleSize val="0"/>
        </c:dLbls>
        <c:gapWidth val="150"/>
        <c:axId val="498285040"/>
        <c:axId val="498290920"/>
      </c:barChart>
      <c:catAx>
        <c:axId val="498285040"/>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90920"/>
        <c:crosses val="autoZero"/>
        <c:auto val="1"/>
        <c:lblAlgn val="ctr"/>
        <c:lblOffset val="100"/>
        <c:noMultiLvlLbl val="0"/>
      </c:catAx>
      <c:valAx>
        <c:axId val="498290920"/>
        <c:scaling>
          <c:orientation val="minMax"/>
          <c:max val="18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Trips</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85040"/>
        <c:crosses val="autoZero"/>
        <c:crossBetween val="between"/>
      </c:valAx>
    </c:plotArea>
    <c:legend>
      <c:legendPos val="r"/>
      <c:layout>
        <c:manualLayout>
          <c:xMode val="edge"/>
          <c:yMode val="edge"/>
          <c:x val="0.91573092689256541"/>
          <c:y val="0.41372182337501928"/>
          <c:w val="6.7415730337078705E-2"/>
          <c:h val="0.24948046935309554"/>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sz="1000"/>
              <a:t>Car and Non-Car Trips into Stockport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17 KC Car&amp;Non-carTrips '!$B$21:$B$37</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'!$C$21:$C$37</c:f>
              <c:numCache>
                <c:formatCode>0</c:formatCode>
                <c:ptCount val="17"/>
                <c:pt idx="0">
                  <c:v>12494</c:v>
                </c:pt>
                <c:pt idx="1">
                  <c:v>13033</c:v>
                </c:pt>
                <c:pt idx="2">
                  <c:v>12414</c:v>
                </c:pt>
                <c:pt idx="3">
                  <c:v>11925</c:v>
                </c:pt>
                <c:pt idx="4">
                  <c:v>12554</c:v>
                </c:pt>
                <c:pt idx="5">
                  <c:v>11931</c:v>
                </c:pt>
                <c:pt idx="6">
                  <c:v>11812</c:v>
                </c:pt>
                <c:pt idx="7">
                  <c:v>11609</c:v>
                </c:pt>
                <c:pt idx="8">
                  <c:v>12184</c:v>
                </c:pt>
                <c:pt idx="9">
                  <c:v>11406</c:v>
                </c:pt>
                <c:pt idx="10">
                  <c:v>10830</c:v>
                </c:pt>
                <c:pt idx="11">
                  <c:v>11207.974169230018</c:v>
                </c:pt>
                <c:pt idx="12">
                  <c:v>11222.19135036403</c:v>
                </c:pt>
                <c:pt idx="13">
                  <c:v>10990.091837656613</c:v>
                </c:pt>
                <c:pt idx="14">
                  <c:v>11178.285218540355</c:v>
                </c:pt>
                <c:pt idx="15">
                  <c:v>10248.23007047166</c:v>
                </c:pt>
                <c:pt idx="16">
                  <c:v>10252.811529299688</c:v>
                </c:pt>
              </c:numCache>
            </c:numRef>
          </c:val>
          <c:extLst>
            <c:ext xmlns:c16="http://schemas.microsoft.com/office/drawing/2014/chart" uri="{C3380CC4-5D6E-409C-BE32-E72D297353CC}">
              <c16:uniqueId val="{00000000-CF68-472A-8688-6852B977020A}"/>
            </c:ext>
          </c:extLst>
        </c:ser>
        <c:ser>
          <c:idx val="1"/>
          <c:order val="1"/>
          <c:tx>
            <c:v>Bus</c:v>
          </c:tx>
          <c:spPr>
            <a:solidFill>
              <a:srgbClr val="FFFF00"/>
            </a:solidFill>
            <a:ln>
              <a:solidFill>
                <a:schemeClr val="tx1"/>
              </a:solidFill>
            </a:ln>
          </c:spPr>
          <c:invertIfNegative val="0"/>
          <c:cat>
            <c:numRef>
              <c:f>'Table 17 KC Car&amp;Non-carTrips '!$B$21:$B$37</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'!$D$21:$D$37</c:f>
              <c:numCache>
                <c:formatCode>0</c:formatCode>
                <c:ptCount val="17"/>
                <c:pt idx="0">
                  <c:v>5904</c:v>
                </c:pt>
                <c:pt idx="1">
                  <c:v>5024</c:v>
                </c:pt>
                <c:pt idx="2">
                  <c:v>5368</c:v>
                </c:pt>
                <c:pt idx="3">
                  <c:v>5020</c:v>
                </c:pt>
                <c:pt idx="4">
                  <c:v>6572</c:v>
                </c:pt>
                <c:pt idx="5">
                  <c:v>5398</c:v>
                </c:pt>
                <c:pt idx="6">
                  <c:v>4651.2202589583585</c:v>
                </c:pt>
                <c:pt idx="7">
                  <c:v>4291.9435215946851</c:v>
                </c:pt>
                <c:pt idx="8">
                  <c:v>4210</c:v>
                </c:pt>
                <c:pt idx="9">
                  <c:v>3840</c:v>
                </c:pt>
                <c:pt idx="10">
                  <c:v>4176</c:v>
                </c:pt>
                <c:pt idx="11">
                  <c:v>4121.7329876006343</c:v>
                </c:pt>
                <c:pt idx="12">
                  <c:v>3282.8460045292786</c:v>
                </c:pt>
                <c:pt idx="13">
                  <c:v>3649.8763636363642</c:v>
                </c:pt>
                <c:pt idx="14">
                  <c:v>3683.3798757047357</c:v>
                </c:pt>
                <c:pt idx="15">
                  <c:v>3103.2919708029199</c:v>
                </c:pt>
                <c:pt idx="16">
                  <c:v>3378.3673469387759</c:v>
                </c:pt>
              </c:numCache>
            </c:numRef>
          </c:val>
          <c:extLst>
            <c:ext xmlns:c16="http://schemas.microsoft.com/office/drawing/2014/chart" uri="{C3380CC4-5D6E-409C-BE32-E72D297353CC}">
              <c16:uniqueId val="{00000001-CF68-472A-8688-6852B977020A}"/>
            </c:ext>
          </c:extLst>
        </c:ser>
        <c:ser>
          <c:idx val="4"/>
          <c:order val="2"/>
          <c:tx>
            <c:v>Walk</c:v>
          </c:tx>
          <c:spPr>
            <a:solidFill>
              <a:srgbClr val="FFC000"/>
            </a:solidFill>
            <a:ln>
              <a:solidFill>
                <a:schemeClr val="tx1"/>
              </a:solidFill>
            </a:ln>
          </c:spPr>
          <c:invertIfNegative val="0"/>
          <c:cat>
            <c:numRef>
              <c:f>'Table 17 KC Car&amp;Non-carTrips '!$B$21:$B$37</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'!$G$21:$G$37</c:f>
              <c:numCache>
                <c:formatCode>General</c:formatCode>
                <c:ptCount val="17"/>
                <c:pt idx="0">
                  <c:v>1507</c:v>
                </c:pt>
                <c:pt idx="1">
                  <c:v>1343</c:v>
                </c:pt>
                <c:pt idx="2">
                  <c:v>1782</c:v>
                </c:pt>
                <c:pt idx="3">
                  <c:v>1589</c:v>
                </c:pt>
                <c:pt idx="4" formatCode="0">
                  <c:v>1314</c:v>
                </c:pt>
                <c:pt idx="5" formatCode="0">
                  <c:v>1489</c:v>
                </c:pt>
                <c:pt idx="6">
                  <c:v>1673</c:v>
                </c:pt>
                <c:pt idx="7" formatCode="0">
                  <c:v>1491.5738797832205</c:v>
                </c:pt>
                <c:pt idx="8">
                  <c:v>1265</c:v>
                </c:pt>
                <c:pt idx="9">
                  <c:v>1506</c:v>
                </c:pt>
                <c:pt idx="10">
                  <c:v>1618</c:v>
                </c:pt>
                <c:pt idx="11">
                  <c:v>1534</c:v>
                </c:pt>
                <c:pt idx="12">
                  <c:v>1647</c:v>
                </c:pt>
                <c:pt idx="13">
                  <c:v>1591</c:v>
                </c:pt>
                <c:pt idx="14">
                  <c:v>1579</c:v>
                </c:pt>
                <c:pt idx="15">
                  <c:v>1454</c:v>
                </c:pt>
                <c:pt idx="16">
                  <c:v>1478</c:v>
                </c:pt>
              </c:numCache>
            </c:numRef>
          </c:val>
          <c:extLst>
            <c:ext xmlns:c16="http://schemas.microsoft.com/office/drawing/2014/chart" uri="{C3380CC4-5D6E-409C-BE32-E72D297353CC}">
              <c16:uniqueId val="{00000002-CF68-472A-8688-6852B977020A}"/>
            </c:ext>
          </c:extLst>
        </c:ser>
        <c:ser>
          <c:idx val="2"/>
          <c:order val="3"/>
          <c:tx>
            <c:v>Rail</c:v>
          </c:tx>
          <c:spPr>
            <a:solidFill>
              <a:schemeClr val="bg1">
                <a:lumMod val="75000"/>
              </a:schemeClr>
            </a:solidFill>
            <a:ln>
              <a:solidFill>
                <a:schemeClr val="tx1"/>
              </a:solidFill>
            </a:ln>
          </c:spPr>
          <c:invertIfNegative val="0"/>
          <c:cat>
            <c:numRef>
              <c:f>'Table 17 KC Car&amp;Non-carTrips '!$B$21:$B$37</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'!$E$21:$E$37</c:f>
              <c:numCache>
                <c:formatCode>General</c:formatCode>
                <c:ptCount val="17"/>
                <c:pt idx="0">
                  <c:v>357</c:v>
                </c:pt>
                <c:pt idx="1">
                  <c:v>356</c:v>
                </c:pt>
                <c:pt idx="2">
                  <c:v>535</c:v>
                </c:pt>
                <c:pt idx="3">
                  <c:v>594</c:v>
                </c:pt>
                <c:pt idx="4">
                  <c:v>459</c:v>
                </c:pt>
                <c:pt idx="5" formatCode="0">
                  <c:v>606</c:v>
                </c:pt>
                <c:pt idx="6">
                  <c:v>461</c:v>
                </c:pt>
                <c:pt idx="7">
                  <c:v>541</c:v>
                </c:pt>
                <c:pt idx="8">
                  <c:v>443</c:v>
                </c:pt>
                <c:pt idx="9">
                  <c:v>722</c:v>
                </c:pt>
                <c:pt idx="10">
                  <c:v>704</c:v>
                </c:pt>
                <c:pt idx="11">
                  <c:v>686</c:v>
                </c:pt>
                <c:pt idx="12">
                  <c:v>614</c:v>
                </c:pt>
                <c:pt idx="13">
                  <c:v>635</c:v>
                </c:pt>
                <c:pt idx="14">
                  <c:v>757</c:v>
                </c:pt>
                <c:pt idx="15">
                  <c:v>792</c:v>
                </c:pt>
                <c:pt idx="16">
                  <c:v>668</c:v>
                </c:pt>
              </c:numCache>
            </c:numRef>
          </c:val>
          <c:extLst>
            <c:ext xmlns:c16="http://schemas.microsoft.com/office/drawing/2014/chart" uri="{C3380CC4-5D6E-409C-BE32-E72D297353CC}">
              <c16:uniqueId val="{00000003-CF68-472A-8688-6852B977020A}"/>
            </c:ext>
          </c:extLst>
        </c:ser>
        <c:ser>
          <c:idx val="3"/>
          <c:order val="4"/>
          <c:tx>
            <c:v>Cycle</c:v>
          </c:tx>
          <c:spPr>
            <a:solidFill>
              <a:schemeClr val="tx1"/>
            </a:solidFill>
            <a:ln>
              <a:solidFill>
                <a:schemeClr val="tx1"/>
              </a:solidFill>
            </a:ln>
          </c:spPr>
          <c:invertIfNegative val="0"/>
          <c:cat>
            <c:numRef>
              <c:f>'Table 17 KC Car&amp;Non-carTrips '!$B$21:$B$37</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'!$F$21:$F$37</c:f>
              <c:numCache>
                <c:formatCode>0</c:formatCode>
                <c:ptCount val="17"/>
                <c:pt idx="0">
                  <c:v>38</c:v>
                </c:pt>
                <c:pt idx="1">
                  <c:v>41</c:v>
                </c:pt>
                <c:pt idx="2">
                  <c:v>77</c:v>
                </c:pt>
                <c:pt idx="3">
                  <c:v>45</c:v>
                </c:pt>
                <c:pt idx="4">
                  <c:v>82</c:v>
                </c:pt>
                <c:pt idx="5">
                  <c:v>83</c:v>
                </c:pt>
                <c:pt idx="6">
                  <c:v>70</c:v>
                </c:pt>
                <c:pt idx="7">
                  <c:v>71.258221448880789</c:v>
                </c:pt>
                <c:pt idx="8">
                  <c:v>62</c:v>
                </c:pt>
                <c:pt idx="9">
                  <c:v>86</c:v>
                </c:pt>
                <c:pt idx="10">
                  <c:v>106</c:v>
                </c:pt>
                <c:pt idx="11">
                  <c:v>108</c:v>
                </c:pt>
                <c:pt idx="12">
                  <c:v>92</c:v>
                </c:pt>
                <c:pt idx="13">
                  <c:v>102</c:v>
                </c:pt>
                <c:pt idx="14">
                  <c:v>79</c:v>
                </c:pt>
                <c:pt idx="15">
                  <c:v>96</c:v>
                </c:pt>
                <c:pt idx="16">
                  <c:v>60</c:v>
                </c:pt>
              </c:numCache>
            </c:numRef>
          </c:val>
          <c:extLst>
            <c:ext xmlns:c16="http://schemas.microsoft.com/office/drawing/2014/chart" uri="{C3380CC4-5D6E-409C-BE32-E72D297353CC}">
              <c16:uniqueId val="{00000004-CF68-472A-8688-6852B977020A}"/>
            </c:ext>
          </c:extLst>
        </c:ser>
        <c:dLbls>
          <c:showLegendKey val="0"/>
          <c:showVal val="0"/>
          <c:showCatName val="0"/>
          <c:showSerName val="0"/>
          <c:showPercent val="0"/>
          <c:showBubbleSize val="0"/>
        </c:dLbls>
        <c:gapWidth val="150"/>
        <c:axId val="498287784"/>
        <c:axId val="498292488"/>
      </c:barChart>
      <c:catAx>
        <c:axId val="49828778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92488"/>
        <c:crosses val="autoZero"/>
        <c:auto val="1"/>
        <c:lblAlgn val="ctr"/>
        <c:lblOffset val="100"/>
        <c:noMultiLvlLbl val="0"/>
      </c:catAx>
      <c:valAx>
        <c:axId val="498292488"/>
        <c:scaling>
          <c:orientation val="minMax"/>
          <c:max val="18000"/>
        </c:scaling>
        <c:delete val="0"/>
        <c:axPos val="l"/>
        <c:majorGridlines/>
        <c:title>
          <c:tx>
            <c:rich>
              <a:bodyPr/>
              <a:lstStyle/>
              <a:p>
                <a:pPr>
                  <a:defRPr sz="800" b="1" i="0" baseline="0"/>
                </a:pPr>
                <a:r>
                  <a:rPr lang="en-GB" sz="800" b="1" i="0" baseline="0"/>
                  <a:t>Trips</a:t>
                </a:r>
              </a:p>
            </c:rich>
          </c:tx>
          <c:layout>
            <c:manualLayout>
              <c:xMode val="edge"/>
              <c:yMode val="edge"/>
              <c:x val="1.4989293361884369E-2"/>
              <c:y val="0.438631559032319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87784"/>
        <c:crosses val="autoZero"/>
        <c:crossBetween val="between"/>
      </c:valAx>
    </c:plotArea>
    <c:legend>
      <c:legendPos val="r"/>
      <c:layout>
        <c:manualLayout>
          <c:xMode val="edge"/>
          <c:yMode val="edge"/>
          <c:x val="0.91342112538962927"/>
          <c:y val="0.41483008010772199"/>
          <c:w val="7.3593225089288117E-2"/>
          <c:h val="0.23647315628632587"/>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sz="1000"/>
              <a:t>Car and Non-Car Trips into Stockport Key Centre 16:00-18:00</a:t>
            </a:r>
          </a:p>
        </c:rich>
      </c:tx>
      <c:overlay val="0"/>
    </c:title>
    <c:autoTitleDeleted val="0"/>
    <c:plotArea>
      <c:layout/>
      <c:barChart>
        <c:barDir val="col"/>
        <c:grouping val="clustered"/>
        <c:varyColors val="0"/>
        <c:ser>
          <c:idx val="0"/>
          <c:order val="0"/>
          <c:tx>
            <c:v>Car</c:v>
          </c:tx>
          <c:spPr>
            <a:solidFill>
              <a:srgbClr val="00B0F0"/>
            </a:solidFill>
            <a:ln w="9525">
              <a:solidFill>
                <a:schemeClr val="tx1"/>
              </a:solidFill>
            </a:ln>
          </c:spPr>
          <c:invertIfNegative val="0"/>
          <c:cat>
            <c:numRef>
              <c:f>'Table 17 KC Car&amp;Non-carTrips '!$B$39:$B$55</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'!$C$39:$C$55</c:f>
              <c:numCache>
                <c:formatCode>0</c:formatCode>
                <c:ptCount val="17"/>
                <c:pt idx="0">
                  <c:v>14780</c:v>
                </c:pt>
                <c:pt idx="1">
                  <c:v>15150</c:v>
                </c:pt>
                <c:pt idx="2">
                  <c:v>14923</c:v>
                </c:pt>
                <c:pt idx="3">
                  <c:v>13978</c:v>
                </c:pt>
                <c:pt idx="4">
                  <c:v>13678</c:v>
                </c:pt>
                <c:pt idx="5">
                  <c:v>12881</c:v>
                </c:pt>
                <c:pt idx="6">
                  <c:v>13189</c:v>
                </c:pt>
                <c:pt idx="7">
                  <c:v>13730</c:v>
                </c:pt>
                <c:pt idx="8">
                  <c:v>13168</c:v>
                </c:pt>
                <c:pt idx="9">
                  <c:v>12316</c:v>
                </c:pt>
                <c:pt idx="10">
                  <c:v>12783</c:v>
                </c:pt>
                <c:pt idx="11">
                  <c:v>12802.702053064306</c:v>
                </c:pt>
                <c:pt idx="12">
                  <c:v>12998.879574443103</c:v>
                </c:pt>
                <c:pt idx="13">
                  <c:v>12359.629206517948</c:v>
                </c:pt>
                <c:pt idx="14">
                  <c:v>11866.625674764529</c:v>
                </c:pt>
                <c:pt idx="15">
                  <c:v>11727.725656540062</c:v>
                </c:pt>
                <c:pt idx="16">
                  <c:v>12173.62477571053</c:v>
                </c:pt>
              </c:numCache>
            </c:numRef>
          </c:val>
          <c:extLst>
            <c:ext xmlns:c16="http://schemas.microsoft.com/office/drawing/2014/chart" uri="{C3380CC4-5D6E-409C-BE32-E72D297353CC}">
              <c16:uniqueId val="{00000000-4A19-4AAE-B80E-689B71F56B88}"/>
            </c:ext>
          </c:extLst>
        </c:ser>
        <c:ser>
          <c:idx val="1"/>
          <c:order val="1"/>
          <c:tx>
            <c:v>Bus</c:v>
          </c:tx>
          <c:spPr>
            <a:solidFill>
              <a:srgbClr val="FFFF00"/>
            </a:solidFill>
            <a:ln>
              <a:solidFill>
                <a:schemeClr val="tx1"/>
              </a:solidFill>
            </a:ln>
          </c:spPr>
          <c:invertIfNegative val="0"/>
          <c:cat>
            <c:numRef>
              <c:f>'Table 17 KC Car&amp;Non-carTrips '!$B$39:$B$55</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'!$D$39:$D$55</c:f>
              <c:numCache>
                <c:formatCode>0</c:formatCode>
                <c:ptCount val="17"/>
                <c:pt idx="0">
                  <c:v>4540</c:v>
                </c:pt>
                <c:pt idx="1">
                  <c:v>3953</c:v>
                </c:pt>
                <c:pt idx="2">
                  <c:v>3556</c:v>
                </c:pt>
                <c:pt idx="3">
                  <c:v>3360</c:v>
                </c:pt>
                <c:pt idx="4">
                  <c:v>3542</c:v>
                </c:pt>
                <c:pt idx="5">
                  <c:v>4042</c:v>
                </c:pt>
                <c:pt idx="6">
                  <c:v>4022.887578214275</c:v>
                </c:pt>
                <c:pt idx="7">
                  <c:v>3367.0645161290322</c:v>
                </c:pt>
                <c:pt idx="8">
                  <c:v>3622</c:v>
                </c:pt>
                <c:pt idx="9">
                  <c:v>3056</c:v>
                </c:pt>
                <c:pt idx="10">
                  <c:v>3414</c:v>
                </c:pt>
                <c:pt idx="11">
                  <c:v>3230.1717230332351</c:v>
                </c:pt>
                <c:pt idx="12">
                  <c:v>2977.8947368421054</c:v>
                </c:pt>
                <c:pt idx="13">
                  <c:v>3158.7999999999997</c:v>
                </c:pt>
                <c:pt idx="14">
                  <c:v>3207.6002560208735</c:v>
                </c:pt>
                <c:pt idx="15">
                  <c:v>2544.2461538461544</c:v>
                </c:pt>
                <c:pt idx="16">
                  <c:v>3092.8401486988846</c:v>
                </c:pt>
              </c:numCache>
            </c:numRef>
          </c:val>
          <c:extLst>
            <c:ext xmlns:c16="http://schemas.microsoft.com/office/drawing/2014/chart" uri="{C3380CC4-5D6E-409C-BE32-E72D297353CC}">
              <c16:uniqueId val="{00000001-4A19-4AAE-B80E-689B71F56B88}"/>
            </c:ext>
          </c:extLst>
        </c:ser>
        <c:ser>
          <c:idx val="4"/>
          <c:order val="2"/>
          <c:tx>
            <c:v>Walk</c:v>
          </c:tx>
          <c:spPr>
            <a:solidFill>
              <a:srgbClr val="FFC000"/>
            </a:solidFill>
            <a:ln>
              <a:solidFill>
                <a:schemeClr val="tx1"/>
              </a:solidFill>
            </a:ln>
          </c:spPr>
          <c:invertIfNegative val="0"/>
          <c:cat>
            <c:numRef>
              <c:f>'Table 17 KC Car&amp;Non-carTrips '!$B$39:$B$55</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'!$G$39:$G$55</c:f>
              <c:numCache>
                <c:formatCode>General</c:formatCode>
                <c:ptCount val="17"/>
                <c:pt idx="0">
                  <c:v>1657</c:v>
                </c:pt>
                <c:pt idx="1">
                  <c:v>1392</c:v>
                </c:pt>
                <c:pt idx="2">
                  <c:v>1264</c:v>
                </c:pt>
                <c:pt idx="3">
                  <c:v>1389</c:v>
                </c:pt>
                <c:pt idx="4">
                  <c:v>1590</c:v>
                </c:pt>
                <c:pt idx="5" formatCode="0">
                  <c:v>1484</c:v>
                </c:pt>
                <c:pt idx="6" formatCode="0">
                  <c:v>1387</c:v>
                </c:pt>
                <c:pt idx="7" formatCode="0">
                  <c:v>1493.2239772667403</c:v>
                </c:pt>
                <c:pt idx="8">
                  <c:v>1291</c:v>
                </c:pt>
                <c:pt idx="9">
                  <c:v>1530</c:v>
                </c:pt>
                <c:pt idx="10">
                  <c:v>1569</c:v>
                </c:pt>
                <c:pt idx="11">
                  <c:v>1315</c:v>
                </c:pt>
                <c:pt idx="12">
                  <c:v>1634</c:v>
                </c:pt>
                <c:pt idx="13">
                  <c:v>1781</c:v>
                </c:pt>
                <c:pt idx="14">
                  <c:v>1643</c:v>
                </c:pt>
                <c:pt idx="15">
                  <c:v>1417</c:v>
                </c:pt>
                <c:pt idx="16">
                  <c:v>1365</c:v>
                </c:pt>
              </c:numCache>
            </c:numRef>
          </c:val>
          <c:extLst>
            <c:ext xmlns:c16="http://schemas.microsoft.com/office/drawing/2014/chart" uri="{C3380CC4-5D6E-409C-BE32-E72D297353CC}">
              <c16:uniqueId val="{00000002-4A19-4AAE-B80E-689B71F56B88}"/>
            </c:ext>
          </c:extLst>
        </c:ser>
        <c:ser>
          <c:idx val="2"/>
          <c:order val="3"/>
          <c:tx>
            <c:v>Rail</c:v>
          </c:tx>
          <c:spPr>
            <a:solidFill>
              <a:schemeClr val="bg1">
                <a:lumMod val="75000"/>
              </a:schemeClr>
            </a:solidFill>
            <a:ln>
              <a:solidFill>
                <a:schemeClr val="tx1"/>
              </a:solidFill>
            </a:ln>
          </c:spPr>
          <c:invertIfNegative val="0"/>
          <c:cat>
            <c:numRef>
              <c:f>'Table 17 KC Car&amp;Non-carTrips '!$B$39:$B$55</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'!$E$39:$E$55</c:f>
              <c:numCache>
                <c:formatCode>General</c:formatCode>
                <c:ptCount val="17"/>
                <c:pt idx="0">
                  <c:v>691</c:v>
                </c:pt>
                <c:pt idx="1">
                  <c:v>997</c:v>
                </c:pt>
                <c:pt idx="2">
                  <c:v>1166</c:v>
                </c:pt>
                <c:pt idx="3">
                  <c:v>1236</c:v>
                </c:pt>
                <c:pt idx="4">
                  <c:v>1415</c:v>
                </c:pt>
                <c:pt idx="5">
                  <c:v>1636</c:v>
                </c:pt>
                <c:pt idx="6" formatCode="0">
                  <c:v>1140</c:v>
                </c:pt>
                <c:pt idx="7">
                  <c:v>1578</c:v>
                </c:pt>
                <c:pt idx="8">
                  <c:v>1379</c:v>
                </c:pt>
                <c:pt idx="9">
                  <c:v>1703</c:v>
                </c:pt>
                <c:pt idx="10">
                  <c:v>1708</c:v>
                </c:pt>
                <c:pt idx="11">
                  <c:v>1751</c:v>
                </c:pt>
                <c:pt idx="12">
                  <c:v>1660</c:v>
                </c:pt>
                <c:pt idx="13">
                  <c:v>1929</c:v>
                </c:pt>
                <c:pt idx="14">
                  <c:v>1980</c:v>
                </c:pt>
                <c:pt idx="15">
                  <c:v>2091</c:v>
                </c:pt>
                <c:pt idx="16">
                  <c:v>2132</c:v>
                </c:pt>
              </c:numCache>
            </c:numRef>
          </c:val>
          <c:extLst>
            <c:ext xmlns:c16="http://schemas.microsoft.com/office/drawing/2014/chart" uri="{C3380CC4-5D6E-409C-BE32-E72D297353CC}">
              <c16:uniqueId val="{00000003-4A19-4AAE-B80E-689B71F56B88}"/>
            </c:ext>
          </c:extLst>
        </c:ser>
        <c:ser>
          <c:idx val="3"/>
          <c:order val="4"/>
          <c:tx>
            <c:v>Cycle</c:v>
          </c:tx>
          <c:spPr>
            <a:solidFill>
              <a:schemeClr val="tx1"/>
            </a:solidFill>
            <a:ln>
              <a:solidFill>
                <a:schemeClr val="tx1"/>
              </a:solidFill>
            </a:ln>
          </c:spPr>
          <c:invertIfNegative val="0"/>
          <c:cat>
            <c:numRef>
              <c:f>'Table 17 KC Car&amp;Non-carTrips '!$B$39:$B$55</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'Table 17 KC Car&amp;Non-carTrips '!$F$39:$F$55</c:f>
              <c:numCache>
                <c:formatCode>0</c:formatCode>
                <c:ptCount val="17"/>
                <c:pt idx="0">
                  <c:v>105</c:v>
                </c:pt>
                <c:pt idx="1">
                  <c:v>107</c:v>
                </c:pt>
                <c:pt idx="2">
                  <c:v>152</c:v>
                </c:pt>
                <c:pt idx="3">
                  <c:v>125</c:v>
                </c:pt>
                <c:pt idx="4">
                  <c:v>181</c:v>
                </c:pt>
                <c:pt idx="5">
                  <c:v>196</c:v>
                </c:pt>
                <c:pt idx="6">
                  <c:v>194</c:v>
                </c:pt>
                <c:pt idx="7">
                  <c:v>219.41782097887361</c:v>
                </c:pt>
                <c:pt idx="8">
                  <c:v>169</c:v>
                </c:pt>
                <c:pt idx="9">
                  <c:v>193</c:v>
                </c:pt>
                <c:pt idx="10">
                  <c:v>218</c:v>
                </c:pt>
                <c:pt idx="11">
                  <c:v>199</c:v>
                </c:pt>
                <c:pt idx="12">
                  <c:v>258</c:v>
                </c:pt>
                <c:pt idx="13">
                  <c:v>251</c:v>
                </c:pt>
                <c:pt idx="14">
                  <c:v>243</c:v>
                </c:pt>
                <c:pt idx="15">
                  <c:v>267</c:v>
                </c:pt>
                <c:pt idx="16">
                  <c:v>208</c:v>
                </c:pt>
              </c:numCache>
            </c:numRef>
          </c:val>
          <c:extLst>
            <c:ext xmlns:c16="http://schemas.microsoft.com/office/drawing/2014/chart" uri="{C3380CC4-5D6E-409C-BE32-E72D297353CC}">
              <c16:uniqueId val="{00000004-4A19-4AAE-B80E-689B71F56B88}"/>
            </c:ext>
          </c:extLst>
        </c:ser>
        <c:dLbls>
          <c:showLegendKey val="0"/>
          <c:showVal val="0"/>
          <c:showCatName val="0"/>
          <c:showSerName val="0"/>
          <c:showPercent val="0"/>
          <c:showBubbleSize val="0"/>
        </c:dLbls>
        <c:gapWidth val="150"/>
        <c:axId val="498288568"/>
        <c:axId val="498286608"/>
      </c:barChart>
      <c:catAx>
        <c:axId val="498288568"/>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86608"/>
        <c:crosses val="autoZero"/>
        <c:auto val="1"/>
        <c:lblAlgn val="ctr"/>
        <c:lblOffset val="100"/>
        <c:noMultiLvlLbl val="0"/>
      </c:catAx>
      <c:valAx>
        <c:axId val="498286608"/>
        <c:scaling>
          <c:orientation val="minMax"/>
          <c:max val="18000"/>
          <c:min val="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Trips</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88568"/>
        <c:crosses val="autoZero"/>
        <c:crossBetween val="between"/>
      </c:valAx>
    </c:plotArea>
    <c:legend>
      <c:legendPos val="r"/>
      <c:layout>
        <c:manualLayout>
          <c:xMode val="edge"/>
          <c:yMode val="edge"/>
          <c:x val="0.91384314248854481"/>
          <c:y val="0.41365546174198103"/>
          <c:w val="7.2034046591633705E-2"/>
          <c:h val="0.23694821279870132"/>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411664</xdr:colOff>
      <xdr:row>64</xdr:row>
      <xdr:rowOff>10584</xdr:rowOff>
    </xdr:to>
    <xdr:pic>
      <xdr:nvPicPr>
        <xdr:cNvPr id="2" name="Picture 1">
          <a:extLst>
            <a:ext uri="{FF2B5EF4-FFF2-40B4-BE49-F238E27FC236}">
              <a16:creationId xmlns:a16="http://schemas.microsoft.com/office/drawing/2014/main" id="{DB316108-1487-4DF6-B7F0-9AA30FDBF1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4464" cy="107166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6350</xdr:colOff>
      <xdr:row>25</xdr:row>
      <xdr:rowOff>0</xdr:rowOff>
    </xdr:from>
    <xdr:to>
      <xdr:col>18</xdr:col>
      <xdr:colOff>12700</xdr:colOff>
      <xdr:row>45</xdr:row>
      <xdr:rowOff>25400</xdr:rowOff>
    </xdr:to>
    <xdr:graphicFrame macro="">
      <xdr:nvGraphicFramePr>
        <xdr:cNvPr id="2" name="Chart 1">
          <a:extLst>
            <a:ext uri="{FF2B5EF4-FFF2-40B4-BE49-F238E27FC236}">
              <a16:creationId xmlns:a16="http://schemas.microsoft.com/office/drawing/2014/main" id="{A3B178C6-2389-4D76-A606-02B76450E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27585</xdr:colOff>
      <xdr:row>1</xdr:row>
      <xdr:rowOff>420657</xdr:rowOff>
    </xdr:from>
    <xdr:to>
      <xdr:col>19</xdr:col>
      <xdr:colOff>558800</xdr:colOff>
      <xdr:row>19</xdr:row>
      <xdr:rowOff>190500</xdr:rowOff>
    </xdr:to>
    <xdr:graphicFrame macro="">
      <xdr:nvGraphicFramePr>
        <xdr:cNvPr id="2" name="Chart 1">
          <a:extLst>
            <a:ext uri="{FF2B5EF4-FFF2-40B4-BE49-F238E27FC236}">
              <a16:creationId xmlns:a16="http://schemas.microsoft.com/office/drawing/2014/main" id="{39E186EF-C055-4021-BDA4-C0FC4F1C8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12700</xdr:colOff>
      <xdr:row>19</xdr:row>
      <xdr:rowOff>197437</xdr:rowOff>
    </xdr:from>
    <xdr:to>
      <xdr:col>19</xdr:col>
      <xdr:colOff>571500</xdr:colOff>
      <xdr:row>38</xdr:row>
      <xdr:rowOff>12700</xdr:rowOff>
    </xdr:to>
    <xdr:graphicFrame macro="">
      <xdr:nvGraphicFramePr>
        <xdr:cNvPr id="3" name="Chart 3">
          <a:extLst>
            <a:ext uri="{FF2B5EF4-FFF2-40B4-BE49-F238E27FC236}">
              <a16:creationId xmlns:a16="http://schemas.microsoft.com/office/drawing/2014/main" id="{0BE3141B-20E7-4E4B-BB47-328E8A0BA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12327</xdr:colOff>
      <xdr:row>38</xdr:row>
      <xdr:rowOff>7133</xdr:rowOff>
    </xdr:from>
    <xdr:to>
      <xdr:col>19</xdr:col>
      <xdr:colOff>571500</xdr:colOff>
      <xdr:row>56</xdr:row>
      <xdr:rowOff>38100</xdr:rowOff>
    </xdr:to>
    <xdr:graphicFrame macro="">
      <xdr:nvGraphicFramePr>
        <xdr:cNvPr id="4" name="Chart 4">
          <a:extLst>
            <a:ext uri="{FF2B5EF4-FFF2-40B4-BE49-F238E27FC236}">
              <a16:creationId xmlns:a16="http://schemas.microsoft.com/office/drawing/2014/main" id="{FD336909-78A2-453C-9203-743ACAAA4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cell r="B234"/>
        </row>
        <row r="235">
          <cell r="A235"/>
          <cell r="B235"/>
        </row>
        <row r="236">
          <cell r="A236"/>
          <cell r="B236"/>
        </row>
        <row r="237">
          <cell r="A237"/>
          <cell r="B237"/>
        </row>
        <row r="238">
          <cell r="A238"/>
          <cell r="B238"/>
        </row>
        <row r="239">
          <cell r="A239"/>
          <cell r="B239"/>
        </row>
        <row r="240">
          <cell r="A240"/>
          <cell r="B240"/>
        </row>
        <row r="241">
          <cell r="A241"/>
          <cell r="B241"/>
        </row>
        <row r="242">
          <cell r="A242"/>
          <cell r="B242"/>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D66DC-A715-4ADB-86E0-DCF200BDB4AA}">
  <sheetPr>
    <pageSetUpPr fitToPage="1"/>
  </sheetPr>
  <dimension ref="A1:K23"/>
  <sheetViews>
    <sheetView tabSelected="1" zoomScaleNormal="100" workbookViewId="0"/>
  </sheetViews>
  <sheetFormatPr defaultColWidth="9.1796875" defaultRowHeight="12.5" x14ac:dyDescent="0.25"/>
  <cols>
    <col min="1" max="8" width="9.1796875" style="3"/>
    <col min="9" max="9" width="9.7265625" style="3" customWidth="1"/>
    <col min="10" max="11" width="9.1796875" style="3" hidden="1" customWidth="1"/>
    <col min="12" max="16384" width="9.1796875" style="3"/>
  </cols>
  <sheetData>
    <row r="1" spans="1:11" ht="13" x14ac:dyDescent="0.3">
      <c r="A1" s="1" t="s">
        <v>0</v>
      </c>
      <c r="B1" s="2"/>
      <c r="C1" s="2"/>
      <c r="D1" s="2"/>
      <c r="E1" s="2"/>
      <c r="F1" s="2"/>
      <c r="G1" s="2"/>
      <c r="H1" s="2"/>
      <c r="I1" s="2"/>
      <c r="J1" s="2"/>
      <c r="K1" s="2"/>
    </row>
    <row r="2" spans="1:11" ht="64.5" customHeight="1" x14ac:dyDescent="0.25">
      <c r="A2" s="184" t="s">
        <v>1</v>
      </c>
      <c r="B2" s="185"/>
      <c r="C2" s="185"/>
      <c r="D2" s="185"/>
      <c r="E2" s="185"/>
      <c r="F2" s="185"/>
      <c r="G2" s="185"/>
      <c r="H2" s="185"/>
      <c r="I2" s="185"/>
      <c r="J2" s="185"/>
      <c r="K2" s="185"/>
    </row>
    <row r="3" spans="1:11" ht="24.75" customHeight="1" x14ac:dyDescent="0.3">
      <c r="A3" s="186" t="s">
        <v>2</v>
      </c>
      <c r="B3" s="187"/>
      <c r="C3" s="187"/>
      <c r="D3" s="187"/>
      <c r="E3" s="187"/>
      <c r="F3" s="187"/>
      <c r="G3" s="187"/>
      <c r="H3" s="187"/>
      <c r="I3" s="187"/>
      <c r="J3" s="187"/>
      <c r="K3" s="187"/>
    </row>
    <row r="4" spans="1:11" s="5" customFormat="1" ht="62.25" customHeight="1" x14ac:dyDescent="0.3">
      <c r="A4" s="188" t="s">
        <v>3</v>
      </c>
      <c r="B4" s="188"/>
      <c r="C4" s="188"/>
      <c r="D4" s="188"/>
      <c r="E4" s="188"/>
      <c r="F4" s="188"/>
      <c r="G4" s="188"/>
      <c r="H4" s="188"/>
      <c r="I4" s="188"/>
      <c r="J4" s="4"/>
      <c r="K4" s="4"/>
    </row>
    <row r="5" spans="1:11" ht="29.25" customHeight="1" x14ac:dyDescent="0.35">
      <c r="A5" s="189" t="s">
        <v>4</v>
      </c>
      <c r="B5" s="190"/>
      <c r="C5" s="190"/>
      <c r="D5" s="190"/>
      <c r="E5" s="190"/>
      <c r="F5" s="190"/>
      <c r="G5" s="190"/>
      <c r="H5" s="190"/>
      <c r="I5" s="190"/>
      <c r="J5" s="190"/>
      <c r="K5" s="190"/>
    </row>
    <row r="6" spans="1:11" x14ac:dyDescent="0.25">
      <c r="A6" s="191" t="s">
        <v>5</v>
      </c>
      <c r="B6" s="191"/>
      <c r="C6" s="191"/>
      <c r="D6" s="191"/>
      <c r="E6" s="191"/>
      <c r="F6" s="191"/>
      <c r="G6" s="191"/>
      <c r="H6" s="191"/>
      <c r="I6" s="191"/>
    </row>
    <row r="7" spans="1:11" x14ac:dyDescent="0.25">
      <c r="A7" s="192"/>
      <c r="B7" s="192"/>
      <c r="C7" s="192"/>
      <c r="D7" s="192"/>
      <c r="E7" s="192"/>
      <c r="F7" s="192"/>
      <c r="G7" s="192"/>
      <c r="H7" s="192"/>
      <c r="I7" s="192"/>
    </row>
    <row r="8" spans="1:11" ht="17.25" customHeight="1" x14ac:dyDescent="0.25">
      <c r="A8" s="192"/>
      <c r="B8" s="192"/>
      <c r="C8" s="192"/>
      <c r="D8" s="192"/>
      <c r="E8" s="192"/>
      <c r="F8" s="192"/>
      <c r="G8" s="192"/>
      <c r="H8" s="192"/>
      <c r="I8" s="192"/>
    </row>
    <row r="9" spans="1:11" x14ac:dyDescent="0.25">
      <c r="A9" s="192"/>
      <c r="B9" s="192"/>
      <c r="C9" s="192"/>
      <c r="D9" s="192"/>
      <c r="E9" s="192"/>
      <c r="F9" s="192"/>
      <c r="G9" s="192"/>
      <c r="H9" s="192"/>
      <c r="I9" s="192"/>
    </row>
    <row r="10" spans="1:11" ht="18.75" customHeight="1" x14ac:dyDescent="0.25">
      <c r="A10" s="192"/>
      <c r="B10" s="192"/>
      <c r="C10" s="192"/>
      <c r="D10" s="192"/>
      <c r="E10" s="192"/>
      <c r="F10" s="192"/>
      <c r="G10" s="192"/>
      <c r="H10" s="192"/>
      <c r="I10" s="192"/>
    </row>
    <row r="11" spans="1:11" ht="12.75" customHeight="1" x14ac:dyDescent="0.25">
      <c r="A11" s="177" t="s">
        <v>6</v>
      </c>
      <c r="B11" s="178"/>
      <c r="C11" s="178"/>
      <c r="D11" s="178"/>
      <c r="E11" s="178"/>
      <c r="F11" s="178"/>
      <c r="G11" s="178"/>
      <c r="H11" s="178"/>
      <c r="I11" s="178"/>
    </row>
    <row r="12" spans="1:11" ht="29.25" customHeight="1" x14ac:dyDescent="0.25">
      <c r="A12" s="179"/>
      <c r="B12" s="179"/>
      <c r="C12" s="179"/>
      <c r="D12" s="179"/>
      <c r="E12" s="179"/>
      <c r="F12" s="179"/>
      <c r="G12" s="179"/>
      <c r="H12" s="179"/>
      <c r="I12" s="179"/>
    </row>
    <row r="13" spans="1:11" ht="12.75" customHeight="1" x14ac:dyDescent="0.25">
      <c r="A13" s="177" t="s">
        <v>7</v>
      </c>
      <c r="B13" s="178"/>
      <c r="C13" s="178"/>
      <c r="D13" s="178"/>
      <c r="E13" s="178"/>
      <c r="F13" s="178"/>
      <c r="G13" s="178"/>
      <c r="H13" s="178"/>
      <c r="I13" s="178"/>
    </row>
    <row r="14" spans="1:11" ht="29.25" customHeight="1" x14ac:dyDescent="0.25">
      <c r="A14" s="179"/>
      <c r="B14" s="179"/>
      <c r="C14" s="179"/>
      <c r="D14" s="179"/>
      <c r="E14" s="179"/>
      <c r="F14" s="179"/>
      <c r="G14" s="179"/>
      <c r="H14" s="179"/>
      <c r="I14" s="179"/>
    </row>
    <row r="15" spans="1:11" ht="12.75" customHeight="1" x14ac:dyDescent="0.25">
      <c r="A15" s="177" t="s">
        <v>8</v>
      </c>
      <c r="B15" s="178"/>
      <c r="C15" s="178"/>
      <c r="D15" s="178"/>
      <c r="E15" s="178"/>
      <c r="F15" s="178"/>
      <c r="G15" s="178"/>
      <c r="H15" s="178"/>
      <c r="I15" s="178"/>
    </row>
    <row r="16" spans="1:11" ht="29.25" customHeight="1" x14ac:dyDescent="0.25">
      <c r="A16" s="179"/>
      <c r="B16" s="179"/>
      <c r="C16" s="179"/>
      <c r="D16" s="179"/>
      <c r="E16" s="179"/>
      <c r="F16" s="179"/>
      <c r="G16" s="179"/>
      <c r="H16" s="179"/>
      <c r="I16" s="179"/>
    </row>
    <row r="17" spans="1:9" ht="12.75" customHeight="1" x14ac:dyDescent="0.25">
      <c r="A17" s="177" t="s">
        <v>9</v>
      </c>
      <c r="B17" s="178"/>
      <c r="C17" s="178"/>
      <c r="D17" s="178"/>
      <c r="E17" s="178"/>
      <c r="F17" s="178"/>
      <c r="G17" s="178"/>
      <c r="H17" s="178"/>
      <c r="I17" s="178"/>
    </row>
    <row r="18" spans="1:9" ht="29.25" customHeight="1" x14ac:dyDescent="0.25">
      <c r="A18" s="179"/>
      <c r="B18" s="179"/>
      <c r="C18" s="179"/>
      <c r="D18" s="179"/>
      <c r="E18" s="179"/>
      <c r="F18" s="179"/>
      <c r="G18" s="179"/>
      <c r="H18" s="179"/>
      <c r="I18" s="179"/>
    </row>
    <row r="19" spans="1:9" x14ac:dyDescent="0.25">
      <c r="A19" s="180" t="s">
        <v>10</v>
      </c>
      <c r="B19" s="181"/>
      <c r="C19" s="181"/>
      <c r="D19" s="181"/>
      <c r="E19" s="181"/>
      <c r="F19" s="181"/>
      <c r="G19" s="181"/>
      <c r="H19" s="181"/>
      <c r="I19" s="181"/>
    </row>
    <row r="20" spans="1:9" x14ac:dyDescent="0.25">
      <c r="A20" s="182"/>
      <c r="B20" s="182"/>
      <c r="C20" s="182"/>
      <c r="D20" s="182"/>
      <c r="E20" s="182"/>
      <c r="F20" s="182"/>
      <c r="G20" s="182"/>
      <c r="H20" s="182"/>
      <c r="I20" s="182"/>
    </row>
    <row r="21" spans="1:9" x14ac:dyDescent="0.25">
      <c r="A21" s="183"/>
      <c r="B21" s="183"/>
      <c r="C21" s="183"/>
      <c r="D21" s="183"/>
      <c r="E21" s="183"/>
      <c r="F21" s="183"/>
      <c r="G21" s="183"/>
      <c r="H21" s="183"/>
      <c r="I21" s="183"/>
    </row>
    <row r="22" spans="1:9" x14ac:dyDescent="0.25">
      <c r="A22" s="183"/>
      <c r="B22" s="183"/>
      <c r="C22" s="183"/>
      <c r="D22" s="183"/>
      <c r="E22" s="183"/>
      <c r="F22" s="183"/>
      <c r="G22" s="183"/>
      <c r="H22" s="183"/>
      <c r="I22" s="183"/>
    </row>
    <row r="23" spans="1:9" x14ac:dyDescent="0.25">
      <c r="A23" s="183"/>
      <c r="B23" s="183"/>
      <c r="C23" s="183"/>
      <c r="D23" s="183"/>
      <c r="E23" s="183"/>
      <c r="F23" s="183"/>
      <c r="G23" s="183"/>
      <c r="H23" s="183"/>
      <c r="I23" s="183"/>
    </row>
  </sheetData>
  <mergeCells count="10">
    <mergeCell ref="A13:I14"/>
    <mergeCell ref="A15:I16"/>
    <mergeCell ref="A17:I18"/>
    <mergeCell ref="A19:I23"/>
    <mergeCell ref="A2:K2"/>
    <mergeCell ref="A3:K3"/>
    <mergeCell ref="A4:I4"/>
    <mergeCell ref="A5:K5"/>
    <mergeCell ref="A6:I10"/>
    <mergeCell ref="A11:I12"/>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2044 Transport Statistics Stockport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CD5DC-C741-41CE-AECE-86AD95CF7C2F}">
  <sheetPr>
    <pageSetUpPr fitToPage="1"/>
  </sheetPr>
  <dimension ref="A1:M91"/>
  <sheetViews>
    <sheetView topLeftCell="A38" zoomScale="75" zoomScaleNormal="75" zoomScalePageLayoutView="70" workbookViewId="0">
      <selection activeCell="D55" sqref="D55"/>
    </sheetView>
  </sheetViews>
  <sheetFormatPr defaultColWidth="8.81640625" defaultRowHeight="14.5" x14ac:dyDescent="0.35"/>
  <cols>
    <col min="1" max="1" width="13.26953125" style="123" customWidth="1"/>
    <col min="2" max="2" width="15.54296875" style="123" customWidth="1"/>
    <col min="3" max="3" width="11" style="123" customWidth="1"/>
    <col min="4" max="8" width="8.81640625" style="123" customWidth="1"/>
    <col min="9" max="9" width="8.453125" style="123" customWidth="1"/>
    <col min="10" max="10" width="9.1796875" style="123" customWidth="1"/>
    <col min="11" max="20" width="8.81640625" style="123"/>
    <col min="21" max="21" width="3" style="123" customWidth="1"/>
    <col min="22" max="22" width="8.81640625" style="123"/>
    <col min="23" max="23" width="5" style="123" customWidth="1"/>
    <col min="24" max="16384" width="8.81640625" style="123"/>
  </cols>
  <sheetData>
    <row r="1" spans="1:13" ht="15.5" thickTop="1" thickBot="1" x14ac:dyDescent="0.4">
      <c r="A1" s="232" t="s">
        <v>98</v>
      </c>
      <c r="B1" s="233"/>
      <c r="C1" s="233"/>
      <c r="D1" s="233"/>
      <c r="E1" s="233"/>
      <c r="F1" s="233"/>
      <c r="G1" s="233"/>
      <c r="H1" s="233"/>
      <c r="I1" s="233"/>
      <c r="J1" s="234"/>
    </row>
    <row r="2" spans="1:13" ht="35.25" customHeight="1" thickBot="1" x14ac:dyDescent="0.4">
      <c r="A2" s="124" t="s">
        <v>64</v>
      </c>
      <c r="B2" s="125" t="s">
        <v>65</v>
      </c>
      <c r="C2" s="126" t="s">
        <v>99</v>
      </c>
      <c r="D2" s="125" t="s">
        <v>100</v>
      </c>
      <c r="E2" s="126" t="s">
        <v>24</v>
      </c>
      <c r="F2" s="125" t="s">
        <v>101</v>
      </c>
      <c r="G2" s="126" t="s">
        <v>23</v>
      </c>
      <c r="H2" s="127" t="s">
        <v>52</v>
      </c>
      <c r="I2" s="128" t="s">
        <v>102</v>
      </c>
      <c r="J2" s="129" t="s">
        <v>103</v>
      </c>
    </row>
    <row r="3" spans="1:13" x14ac:dyDescent="0.35">
      <c r="A3" s="235" t="s">
        <v>71</v>
      </c>
      <c r="B3" s="130">
        <v>2003</v>
      </c>
      <c r="C3" s="131">
        <v>17365</v>
      </c>
      <c r="D3" s="132">
        <v>5914</v>
      </c>
      <c r="E3" s="133">
        <v>613</v>
      </c>
      <c r="F3" s="132">
        <v>136</v>
      </c>
      <c r="G3" s="133">
        <v>1996</v>
      </c>
      <c r="H3" s="134">
        <f>SUM(C3:G3)</f>
        <v>26024</v>
      </c>
      <c r="I3" s="135">
        <f>(C3/H3)</f>
        <v>0.66726867506916687</v>
      </c>
      <c r="J3" s="136">
        <f>(SUM(D3:G3))/H3</f>
        <v>0.33273132493083307</v>
      </c>
      <c r="L3" s="137"/>
      <c r="M3" s="137"/>
    </row>
    <row r="4" spans="1:13" x14ac:dyDescent="0.35">
      <c r="A4" s="236"/>
      <c r="B4" s="138">
        <v>2004</v>
      </c>
      <c r="C4" s="139">
        <v>17391</v>
      </c>
      <c r="D4" s="134">
        <v>5885</v>
      </c>
      <c r="E4" s="140">
        <v>747</v>
      </c>
      <c r="F4" s="134">
        <v>133</v>
      </c>
      <c r="G4" s="140">
        <v>1771</v>
      </c>
      <c r="H4" s="134">
        <f t="shared" ref="H4:H17" si="0">SUM(C4:G4)</f>
        <v>25927</v>
      </c>
      <c r="I4" s="135">
        <f t="shared" ref="I4:I19" si="1">(C4/H4)</f>
        <v>0.6707679253288078</v>
      </c>
      <c r="J4" s="136">
        <f t="shared" ref="J4:J19" si="2">(SUM(D4:G4))/H4</f>
        <v>0.3292320746711922</v>
      </c>
      <c r="L4" s="137"/>
      <c r="M4" s="137"/>
    </row>
    <row r="5" spans="1:13" x14ac:dyDescent="0.35">
      <c r="A5" s="236"/>
      <c r="B5" s="138">
        <v>2005</v>
      </c>
      <c r="C5" s="139">
        <v>16273</v>
      </c>
      <c r="D5" s="134">
        <v>7432</v>
      </c>
      <c r="E5" s="140">
        <v>1030</v>
      </c>
      <c r="F5" s="134">
        <v>198</v>
      </c>
      <c r="G5" s="140">
        <v>2140</v>
      </c>
      <c r="H5" s="134">
        <f t="shared" si="0"/>
        <v>27073</v>
      </c>
      <c r="I5" s="135">
        <f t="shared" si="1"/>
        <v>0.60107856536032211</v>
      </c>
      <c r="J5" s="136">
        <f t="shared" si="2"/>
        <v>0.39892143463967789</v>
      </c>
      <c r="L5" s="137"/>
      <c r="M5" s="137"/>
    </row>
    <row r="6" spans="1:13" x14ac:dyDescent="0.35">
      <c r="A6" s="237"/>
      <c r="B6" s="141">
        <v>2006</v>
      </c>
      <c r="C6" s="142">
        <v>15776</v>
      </c>
      <c r="D6" s="143">
        <v>5130</v>
      </c>
      <c r="E6" s="144">
        <v>1107</v>
      </c>
      <c r="F6" s="143">
        <v>157</v>
      </c>
      <c r="G6" s="144">
        <v>2196</v>
      </c>
      <c r="H6" s="143">
        <f t="shared" si="0"/>
        <v>24366</v>
      </c>
      <c r="I6" s="145">
        <f t="shared" si="1"/>
        <v>0.64745957481736849</v>
      </c>
      <c r="J6" s="146">
        <f t="shared" si="2"/>
        <v>0.35254042518263151</v>
      </c>
      <c r="L6" s="137"/>
      <c r="M6" s="137"/>
    </row>
    <row r="7" spans="1:13" x14ac:dyDescent="0.35">
      <c r="A7" s="237"/>
      <c r="B7" s="141">
        <v>2007</v>
      </c>
      <c r="C7" s="142">
        <v>15679</v>
      </c>
      <c r="D7" s="143">
        <v>5643</v>
      </c>
      <c r="E7" s="144">
        <v>1210</v>
      </c>
      <c r="F7" s="143">
        <v>228</v>
      </c>
      <c r="G7" s="142">
        <v>2258</v>
      </c>
      <c r="H7" s="143">
        <f t="shared" si="0"/>
        <v>25018</v>
      </c>
      <c r="I7" s="145">
        <f t="shared" si="1"/>
        <v>0.62670876968582623</v>
      </c>
      <c r="J7" s="146">
        <f t="shared" si="2"/>
        <v>0.37329123031417377</v>
      </c>
      <c r="L7" s="137"/>
      <c r="M7" s="137"/>
    </row>
    <row r="8" spans="1:13" ht="16.5" customHeight="1" x14ac:dyDescent="0.35">
      <c r="A8" s="237"/>
      <c r="B8" s="141">
        <v>2008</v>
      </c>
      <c r="C8" s="142">
        <v>15736</v>
      </c>
      <c r="D8" s="143">
        <v>5983</v>
      </c>
      <c r="E8" s="142">
        <v>1203</v>
      </c>
      <c r="F8" s="143">
        <v>245</v>
      </c>
      <c r="G8" s="142">
        <v>2575</v>
      </c>
      <c r="H8" s="143">
        <f t="shared" si="0"/>
        <v>25742</v>
      </c>
      <c r="I8" s="145">
        <f t="shared" si="1"/>
        <v>0.61129671354207127</v>
      </c>
      <c r="J8" s="146">
        <f t="shared" si="2"/>
        <v>0.38870328645792868</v>
      </c>
      <c r="L8" s="137"/>
      <c r="M8" s="137"/>
    </row>
    <row r="9" spans="1:13" ht="15.75" customHeight="1" x14ac:dyDescent="0.35">
      <c r="A9" s="237"/>
      <c r="B9" s="141">
        <v>2009</v>
      </c>
      <c r="C9" s="142">
        <v>14620</v>
      </c>
      <c r="D9" s="143">
        <v>6845.5358034238025</v>
      </c>
      <c r="E9" s="144">
        <v>961</v>
      </c>
      <c r="F9" s="143">
        <v>251</v>
      </c>
      <c r="G9" s="144">
        <v>2601</v>
      </c>
      <c r="H9" s="143">
        <f t="shared" si="0"/>
        <v>25278.535803423802</v>
      </c>
      <c r="I9" s="145">
        <f t="shared" si="1"/>
        <v>0.57835628272503914</v>
      </c>
      <c r="J9" s="146">
        <f t="shared" si="2"/>
        <v>0.42164371727496086</v>
      </c>
      <c r="L9" s="137"/>
      <c r="M9" s="137"/>
    </row>
    <row r="10" spans="1:13" x14ac:dyDescent="0.35">
      <c r="A10" s="238"/>
      <c r="B10" s="147">
        <v>2010</v>
      </c>
      <c r="C10" s="142">
        <v>14602</v>
      </c>
      <c r="D10" s="143">
        <v>4705.7036178331646</v>
      </c>
      <c r="E10" s="144">
        <v>1262</v>
      </c>
      <c r="F10" s="143">
        <v>269.11366255323446</v>
      </c>
      <c r="G10" s="142">
        <v>2500.7601572564904</v>
      </c>
      <c r="H10" s="143">
        <f t="shared" si="0"/>
        <v>23339.577437642889</v>
      </c>
      <c r="I10" s="145">
        <f t="shared" si="1"/>
        <v>0.62563257792531335</v>
      </c>
      <c r="J10" s="146">
        <f t="shared" si="2"/>
        <v>0.37436742207468665</v>
      </c>
      <c r="L10" s="137"/>
      <c r="M10" s="137"/>
    </row>
    <row r="11" spans="1:13" x14ac:dyDescent="0.35">
      <c r="A11" s="238"/>
      <c r="B11" s="147">
        <v>2011</v>
      </c>
      <c r="C11" s="148">
        <v>14276</v>
      </c>
      <c r="D11" s="143">
        <v>4769</v>
      </c>
      <c r="E11" s="144">
        <v>1162</v>
      </c>
      <c r="F11" s="143">
        <v>265</v>
      </c>
      <c r="G11" s="144">
        <v>2365</v>
      </c>
      <c r="H11" s="143">
        <f t="shared" si="0"/>
        <v>22837</v>
      </c>
      <c r="I11" s="145">
        <f t="shared" si="1"/>
        <v>0.62512589219249459</v>
      </c>
      <c r="J11" s="146">
        <f t="shared" si="2"/>
        <v>0.37487410780750535</v>
      </c>
      <c r="L11" s="137"/>
      <c r="M11" s="137"/>
    </row>
    <row r="12" spans="1:13" x14ac:dyDescent="0.35">
      <c r="A12" s="238"/>
      <c r="B12" s="141">
        <v>2012</v>
      </c>
      <c r="C12" s="142">
        <v>13905</v>
      </c>
      <c r="D12" s="143">
        <v>4376</v>
      </c>
      <c r="E12" s="144">
        <v>1378</v>
      </c>
      <c r="F12" s="143">
        <v>268</v>
      </c>
      <c r="G12" s="144">
        <v>2415</v>
      </c>
      <c r="H12" s="143">
        <f t="shared" si="0"/>
        <v>22342</v>
      </c>
      <c r="I12" s="145">
        <f t="shared" si="1"/>
        <v>0.62237042341777815</v>
      </c>
      <c r="J12" s="146">
        <f t="shared" si="2"/>
        <v>0.37762957658222185</v>
      </c>
      <c r="L12" s="137"/>
      <c r="M12" s="137"/>
    </row>
    <row r="13" spans="1:13" x14ac:dyDescent="0.35">
      <c r="A13" s="238"/>
      <c r="B13" s="141">
        <v>2013</v>
      </c>
      <c r="C13" s="142">
        <v>12700</v>
      </c>
      <c r="D13" s="143">
        <v>4978</v>
      </c>
      <c r="E13" s="144">
        <v>1343</v>
      </c>
      <c r="F13" s="143">
        <v>331</v>
      </c>
      <c r="G13" s="144">
        <v>2470</v>
      </c>
      <c r="H13" s="143">
        <f t="shared" si="0"/>
        <v>21822</v>
      </c>
      <c r="I13" s="145">
        <f t="shared" si="1"/>
        <v>0.58198148657318305</v>
      </c>
      <c r="J13" s="146">
        <f t="shared" si="2"/>
        <v>0.41801851342681695</v>
      </c>
      <c r="L13" s="137"/>
      <c r="M13" s="137"/>
    </row>
    <row r="14" spans="1:13" x14ac:dyDescent="0.35">
      <c r="A14" s="238"/>
      <c r="B14" s="147">
        <v>2014</v>
      </c>
      <c r="C14" s="149">
        <v>13942.206162424489</v>
      </c>
      <c r="D14" s="150">
        <v>4478.7794350748854</v>
      </c>
      <c r="E14" s="151">
        <v>1303</v>
      </c>
      <c r="F14" s="150">
        <v>330</v>
      </c>
      <c r="G14" s="151">
        <v>2299</v>
      </c>
      <c r="H14" s="143">
        <f t="shared" si="0"/>
        <v>22352.985597499373</v>
      </c>
      <c r="I14" s="145">
        <f t="shared" si="1"/>
        <v>0.62372903617779818</v>
      </c>
      <c r="J14" s="146">
        <f t="shared" si="2"/>
        <v>0.37627096382220182</v>
      </c>
      <c r="L14" s="137"/>
      <c r="M14" s="137"/>
    </row>
    <row r="15" spans="1:13" x14ac:dyDescent="0.35">
      <c r="A15" s="238"/>
      <c r="B15" s="147">
        <v>2015</v>
      </c>
      <c r="C15" s="149">
        <v>12891.099178205259</v>
      </c>
      <c r="D15" s="150">
        <v>3974.6185567010311</v>
      </c>
      <c r="E15" s="151">
        <v>1284</v>
      </c>
      <c r="F15" s="150">
        <v>288</v>
      </c>
      <c r="G15" s="151">
        <v>2225</v>
      </c>
      <c r="H15" s="143">
        <f t="shared" si="0"/>
        <v>20662.717734906291</v>
      </c>
      <c r="I15" s="152">
        <f t="shared" si="1"/>
        <v>0.62388207319058753</v>
      </c>
      <c r="J15" s="153">
        <f t="shared" si="2"/>
        <v>0.37611792680941236</v>
      </c>
      <c r="L15" s="137"/>
      <c r="M15" s="137"/>
    </row>
    <row r="16" spans="1:13" x14ac:dyDescent="0.35">
      <c r="A16" s="238"/>
      <c r="B16" s="147">
        <v>2016</v>
      </c>
      <c r="C16" s="149">
        <v>13039.13632701624</v>
      </c>
      <c r="D16" s="150">
        <v>4268.9186813186816</v>
      </c>
      <c r="E16" s="151">
        <v>1478</v>
      </c>
      <c r="F16" s="150">
        <v>310</v>
      </c>
      <c r="G16" s="151">
        <v>2417</v>
      </c>
      <c r="H16" s="143">
        <f t="shared" si="0"/>
        <v>21513.055008334923</v>
      </c>
      <c r="I16" s="152">
        <f t="shared" si="1"/>
        <v>0.60610342519760285</v>
      </c>
      <c r="J16" s="153">
        <f t="shared" si="2"/>
        <v>0.3938965748023972</v>
      </c>
      <c r="L16" s="137"/>
      <c r="M16" s="137"/>
    </row>
    <row r="17" spans="1:13" x14ac:dyDescent="0.35">
      <c r="A17" s="238"/>
      <c r="B17" s="147">
        <v>2017</v>
      </c>
      <c r="C17" s="149">
        <v>12938.672238067731</v>
      </c>
      <c r="D17" s="150">
        <v>4724.5119485276618</v>
      </c>
      <c r="E17" s="151">
        <v>1510</v>
      </c>
      <c r="F17" s="150">
        <v>345</v>
      </c>
      <c r="G17" s="151">
        <v>2419</v>
      </c>
      <c r="H17" s="143">
        <f t="shared" si="0"/>
        <v>21937.184186595394</v>
      </c>
      <c r="I17" s="152">
        <f t="shared" si="1"/>
        <v>0.58980551596835484</v>
      </c>
      <c r="J17" s="153">
        <f t="shared" si="2"/>
        <v>0.41019448403164516</v>
      </c>
      <c r="L17" s="137"/>
      <c r="M17" s="137"/>
    </row>
    <row r="18" spans="1:13" x14ac:dyDescent="0.35">
      <c r="A18" s="238"/>
      <c r="B18" s="147">
        <v>2018</v>
      </c>
      <c r="C18" s="149">
        <v>13085.946741876976</v>
      </c>
      <c r="D18" s="150">
        <v>3828.2330097087379</v>
      </c>
      <c r="E18" s="151">
        <v>1418</v>
      </c>
      <c r="F18" s="150">
        <v>396</v>
      </c>
      <c r="G18" s="151">
        <v>2578</v>
      </c>
      <c r="H18" s="143">
        <v>21306.179751585714</v>
      </c>
      <c r="I18" s="152">
        <v>0.61418550366369895</v>
      </c>
      <c r="J18" s="153">
        <v>0.38581449633630105</v>
      </c>
      <c r="L18" s="137"/>
      <c r="M18" s="137"/>
    </row>
    <row r="19" spans="1:13" ht="15" thickBot="1" x14ac:dyDescent="0.4">
      <c r="A19" s="238"/>
      <c r="B19" s="154">
        <v>2019</v>
      </c>
      <c r="C19" s="155">
        <v>13274.171075907732</v>
      </c>
      <c r="D19" s="156">
        <v>3717.5372168284789</v>
      </c>
      <c r="E19" s="157">
        <v>1672</v>
      </c>
      <c r="F19" s="156">
        <v>307</v>
      </c>
      <c r="G19" s="157">
        <v>2393</v>
      </c>
      <c r="H19" s="143">
        <v>22214.429975584109</v>
      </c>
      <c r="I19" s="158">
        <f t="shared" si="1"/>
        <v>0.59754722900823387</v>
      </c>
      <c r="J19" s="159">
        <f t="shared" si="2"/>
        <v>0.36415686676271658</v>
      </c>
      <c r="L19" s="137"/>
      <c r="M19" s="137"/>
    </row>
    <row r="20" spans="1:13" ht="15" thickBot="1" x14ac:dyDescent="0.4">
      <c r="A20" s="239"/>
      <c r="B20" s="160" t="s">
        <v>97</v>
      </c>
      <c r="C20" s="161">
        <f>C19/C3</f>
        <v>0.76442102366298492</v>
      </c>
      <c r="D20" s="161">
        <f t="shared" ref="D20:H20" si="3">D19/D3</f>
        <v>0.62859946175659098</v>
      </c>
      <c r="E20" s="161">
        <f t="shared" si="3"/>
        <v>2.7275693311582381</v>
      </c>
      <c r="F20" s="161">
        <f t="shared" si="3"/>
        <v>2.2573529411764706</v>
      </c>
      <c r="G20" s="161">
        <f t="shared" si="3"/>
        <v>1.1988977955911824</v>
      </c>
      <c r="H20" s="161">
        <f t="shared" si="3"/>
        <v>0.85361320225884219</v>
      </c>
      <c r="I20" s="162"/>
      <c r="J20" s="163"/>
    </row>
    <row r="21" spans="1:13" x14ac:dyDescent="0.35">
      <c r="A21" s="240" t="s">
        <v>72</v>
      </c>
      <c r="B21" s="138">
        <v>2003</v>
      </c>
      <c r="C21" s="139">
        <v>12494</v>
      </c>
      <c r="D21" s="134">
        <v>5904</v>
      </c>
      <c r="E21" s="140">
        <v>357</v>
      </c>
      <c r="F21" s="134">
        <v>38</v>
      </c>
      <c r="G21" s="140">
        <v>1507</v>
      </c>
      <c r="H21" s="150">
        <f t="shared" ref="H21:H31" si="4">SUM(C21:G21)</f>
        <v>20300</v>
      </c>
      <c r="I21" s="135">
        <f t="shared" ref="I21:I37" si="5">(C21/H21)</f>
        <v>0.61546798029556649</v>
      </c>
      <c r="J21" s="136">
        <f t="shared" ref="J21:J37" si="6">(SUM(D21:G21))/H21</f>
        <v>0.38453201970443351</v>
      </c>
      <c r="L21" s="137"/>
      <c r="M21" s="137"/>
    </row>
    <row r="22" spans="1:13" x14ac:dyDescent="0.35">
      <c r="A22" s="240"/>
      <c r="B22" s="138">
        <v>2004</v>
      </c>
      <c r="C22" s="139">
        <v>13033</v>
      </c>
      <c r="D22" s="134">
        <v>5024</v>
      </c>
      <c r="E22" s="140">
        <v>356</v>
      </c>
      <c r="F22" s="134">
        <v>41</v>
      </c>
      <c r="G22" s="140">
        <v>1343</v>
      </c>
      <c r="H22" s="150">
        <f t="shared" si="4"/>
        <v>19797</v>
      </c>
      <c r="I22" s="135">
        <f t="shared" si="5"/>
        <v>0.65833207051573472</v>
      </c>
      <c r="J22" s="136">
        <f t="shared" si="6"/>
        <v>0.34166792948426528</v>
      </c>
      <c r="L22" s="137"/>
      <c r="M22" s="137"/>
    </row>
    <row r="23" spans="1:13" x14ac:dyDescent="0.35">
      <c r="A23" s="240"/>
      <c r="B23" s="138">
        <v>2005</v>
      </c>
      <c r="C23" s="139">
        <v>12414</v>
      </c>
      <c r="D23" s="134">
        <v>5368</v>
      </c>
      <c r="E23" s="140">
        <v>535</v>
      </c>
      <c r="F23" s="134">
        <v>77</v>
      </c>
      <c r="G23" s="140">
        <v>1782</v>
      </c>
      <c r="H23" s="150">
        <f t="shared" si="4"/>
        <v>20176</v>
      </c>
      <c r="I23" s="135">
        <f t="shared" si="5"/>
        <v>0.61528548770816816</v>
      </c>
      <c r="J23" s="136">
        <f t="shared" si="6"/>
        <v>0.3847145122918319</v>
      </c>
      <c r="L23" s="137"/>
      <c r="M23" s="137"/>
    </row>
    <row r="24" spans="1:13" x14ac:dyDescent="0.35">
      <c r="A24" s="241"/>
      <c r="B24" s="141">
        <v>2006</v>
      </c>
      <c r="C24" s="142">
        <v>11925</v>
      </c>
      <c r="D24" s="143">
        <v>5020</v>
      </c>
      <c r="E24" s="144">
        <v>594</v>
      </c>
      <c r="F24" s="143">
        <v>45</v>
      </c>
      <c r="G24" s="144">
        <v>1589</v>
      </c>
      <c r="H24" s="150">
        <f t="shared" si="4"/>
        <v>19173</v>
      </c>
      <c r="I24" s="135">
        <f t="shared" si="5"/>
        <v>0.62196839305273044</v>
      </c>
      <c r="J24" s="136">
        <f t="shared" si="6"/>
        <v>0.37803160694726962</v>
      </c>
      <c r="L24" s="137"/>
      <c r="M24" s="137"/>
    </row>
    <row r="25" spans="1:13" x14ac:dyDescent="0.35">
      <c r="A25" s="241"/>
      <c r="B25" s="141">
        <v>2007</v>
      </c>
      <c r="C25" s="142">
        <v>12554</v>
      </c>
      <c r="D25" s="143">
        <v>6572</v>
      </c>
      <c r="E25" s="144">
        <v>459</v>
      </c>
      <c r="F25" s="143">
        <v>82</v>
      </c>
      <c r="G25" s="142">
        <v>1314</v>
      </c>
      <c r="H25" s="150">
        <f t="shared" si="4"/>
        <v>20981</v>
      </c>
      <c r="I25" s="135">
        <f t="shared" si="5"/>
        <v>0.59835088889948052</v>
      </c>
      <c r="J25" s="136">
        <f t="shared" si="6"/>
        <v>0.40164911110051954</v>
      </c>
      <c r="L25" s="137"/>
      <c r="M25" s="137"/>
    </row>
    <row r="26" spans="1:13" x14ac:dyDescent="0.35">
      <c r="A26" s="241"/>
      <c r="B26" s="141">
        <v>2008</v>
      </c>
      <c r="C26" s="142">
        <v>11931</v>
      </c>
      <c r="D26" s="143">
        <v>5398</v>
      </c>
      <c r="E26" s="142">
        <v>606</v>
      </c>
      <c r="F26" s="143">
        <v>83</v>
      </c>
      <c r="G26" s="142">
        <v>1489</v>
      </c>
      <c r="H26" s="150">
        <f t="shared" si="4"/>
        <v>19507</v>
      </c>
      <c r="I26" s="135">
        <f t="shared" si="5"/>
        <v>0.61162659558107346</v>
      </c>
      <c r="J26" s="136">
        <f t="shared" si="6"/>
        <v>0.38837340441892654</v>
      </c>
      <c r="L26" s="137"/>
      <c r="M26" s="137"/>
    </row>
    <row r="27" spans="1:13" x14ac:dyDescent="0.35">
      <c r="A27" s="241"/>
      <c r="B27" s="141">
        <v>2009</v>
      </c>
      <c r="C27" s="142">
        <v>11812</v>
      </c>
      <c r="D27" s="143">
        <v>4651.2202589583585</v>
      </c>
      <c r="E27" s="144">
        <v>461</v>
      </c>
      <c r="F27" s="143">
        <v>70</v>
      </c>
      <c r="G27" s="144">
        <v>1673</v>
      </c>
      <c r="H27" s="150">
        <f t="shared" si="4"/>
        <v>18667.220258958358</v>
      </c>
      <c r="I27" s="135">
        <f t="shared" si="5"/>
        <v>0.6327669484872257</v>
      </c>
      <c r="J27" s="136">
        <f t="shared" si="6"/>
        <v>0.3672330515127743</v>
      </c>
      <c r="L27" s="137"/>
      <c r="M27" s="137"/>
    </row>
    <row r="28" spans="1:13" x14ac:dyDescent="0.35">
      <c r="A28" s="242"/>
      <c r="B28" s="147">
        <v>2010</v>
      </c>
      <c r="C28" s="149">
        <v>11609</v>
      </c>
      <c r="D28" s="150">
        <v>4291.9435215946851</v>
      </c>
      <c r="E28" s="151">
        <v>541</v>
      </c>
      <c r="F28" s="150">
        <v>71.258221448880789</v>
      </c>
      <c r="G28" s="149">
        <v>1491.5738797832205</v>
      </c>
      <c r="H28" s="150">
        <f t="shared" si="4"/>
        <v>18004.775622826786</v>
      </c>
      <c r="I28" s="135">
        <f t="shared" si="5"/>
        <v>0.64477337808541724</v>
      </c>
      <c r="J28" s="136">
        <f t="shared" si="6"/>
        <v>0.35522662191458271</v>
      </c>
      <c r="L28" s="137"/>
      <c r="M28" s="137"/>
    </row>
    <row r="29" spans="1:13" x14ac:dyDescent="0.35">
      <c r="A29" s="242"/>
      <c r="B29" s="147">
        <v>2011</v>
      </c>
      <c r="C29" s="148">
        <v>12184</v>
      </c>
      <c r="D29" s="143">
        <v>4210</v>
      </c>
      <c r="E29" s="144">
        <v>443</v>
      </c>
      <c r="F29" s="143">
        <v>62</v>
      </c>
      <c r="G29" s="144">
        <v>1265</v>
      </c>
      <c r="H29" s="143">
        <f t="shared" si="4"/>
        <v>18164</v>
      </c>
      <c r="I29" s="145">
        <f t="shared" si="5"/>
        <v>0.67077736181457825</v>
      </c>
      <c r="J29" s="146">
        <f t="shared" si="6"/>
        <v>0.32922263818542169</v>
      </c>
      <c r="L29" s="137"/>
      <c r="M29" s="137"/>
    </row>
    <row r="30" spans="1:13" x14ac:dyDescent="0.35">
      <c r="A30" s="242"/>
      <c r="B30" s="141">
        <v>2012</v>
      </c>
      <c r="C30" s="142">
        <v>11406</v>
      </c>
      <c r="D30" s="143">
        <v>3840</v>
      </c>
      <c r="E30" s="144">
        <v>722</v>
      </c>
      <c r="F30" s="143">
        <v>86</v>
      </c>
      <c r="G30" s="144">
        <v>1506</v>
      </c>
      <c r="H30" s="143">
        <f t="shared" si="4"/>
        <v>17560</v>
      </c>
      <c r="I30" s="145">
        <f t="shared" si="5"/>
        <v>0.64954441913439631</v>
      </c>
      <c r="J30" s="146">
        <f t="shared" si="6"/>
        <v>0.35045558086560363</v>
      </c>
      <c r="L30" s="137"/>
      <c r="M30" s="137"/>
    </row>
    <row r="31" spans="1:13" x14ac:dyDescent="0.35">
      <c r="A31" s="242"/>
      <c r="B31" s="141">
        <v>2013</v>
      </c>
      <c r="C31" s="142">
        <v>10830</v>
      </c>
      <c r="D31" s="143">
        <v>4176</v>
      </c>
      <c r="E31" s="144">
        <v>704</v>
      </c>
      <c r="F31" s="143">
        <v>106</v>
      </c>
      <c r="G31" s="144">
        <v>1618</v>
      </c>
      <c r="H31" s="143">
        <f t="shared" si="4"/>
        <v>17434</v>
      </c>
      <c r="I31" s="145">
        <f t="shared" si="5"/>
        <v>0.62119995411265339</v>
      </c>
      <c r="J31" s="146">
        <f t="shared" si="6"/>
        <v>0.37880004588734656</v>
      </c>
      <c r="L31" s="137"/>
      <c r="M31" s="137"/>
    </row>
    <row r="32" spans="1:13" x14ac:dyDescent="0.35">
      <c r="A32" s="242"/>
      <c r="B32" s="147">
        <v>2014</v>
      </c>
      <c r="C32" s="149">
        <v>11207.974169230018</v>
      </c>
      <c r="D32" s="150">
        <v>4121.7329876006343</v>
      </c>
      <c r="E32" s="151">
        <v>686</v>
      </c>
      <c r="F32" s="150">
        <v>108</v>
      </c>
      <c r="G32" s="151">
        <v>1534</v>
      </c>
      <c r="H32" s="150">
        <f>SUM(C32:G32)</f>
        <v>17657.707156830653</v>
      </c>
      <c r="I32" s="145">
        <f t="shared" si="5"/>
        <v>0.63473553331041399</v>
      </c>
      <c r="J32" s="146">
        <f t="shared" si="6"/>
        <v>0.36526446668958601</v>
      </c>
      <c r="L32" s="137"/>
      <c r="M32" s="137"/>
    </row>
    <row r="33" spans="1:13" x14ac:dyDescent="0.35">
      <c r="A33" s="242"/>
      <c r="B33" s="147">
        <v>2015</v>
      </c>
      <c r="C33" s="149">
        <v>11222.19135036403</v>
      </c>
      <c r="D33" s="150">
        <v>3282.8460045292786</v>
      </c>
      <c r="E33" s="151">
        <v>614</v>
      </c>
      <c r="F33" s="150">
        <v>92</v>
      </c>
      <c r="G33" s="151">
        <v>1647</v>
      </c>
      <c r="H33" s="150">
        <f t="shared" ref="H33:H35" si="7">SUM(C33:G33)</f>
        <v>16858.037354893309</v>
      </c>
      <c r="I33" s="152">
        <f t="shared" si="5"/>
        <v>0.66568789201944756</v>
      </c>
      <c r="J33" s="153">
        <f t="shared" si="6"/>
        <v>0.33431210798055244</v>
      </c>
      <c r="L33" s="137"/>
      <c r="M33" s="137"/>
    </row>
    <row r="34" spans="1:13" x14ac:dyDescent="0.35">
      <c r="A34" s="242"/>
      <c r="B34" s="147">
        <v>2016</v>
      </c>
      <c r="C34" s="149">
        <v>10990.091837656613</v>
      </c>
      <c r="D34" s="150">
        <v>3649.8763636363642</v>
      </c>
      <c r="E34" s="151">
        <v>635</v>
      </c>
      <c r="F34" s="150">
        <v>102</v>
      </c>
      <c r="G34" s="151">
        <v>1591</v>
      </c>
      <c r="H34" s="150">
        <f t="shared" si="7"/>
        <v>16967.968201292977</v>
      </c>
      <c r="I34" s="152">
        <f t="shared" si="5"/>
        <v>0.64769639518885691</v>
      </c>
      <c r="J34" s="153">
        <f t="shared" si="6"/>
        <v>0.35230360481114309</v>
      </c>
      <c r="L34" s="137"/>
      <c r="M34" s="137"/>
    </row>
    <row r="35" spans="1:13" x14ac:dyDescent="0.35">
      <c r="A35" s="242"/>
      <c r="B35" s="147">
        <v>2017</v>
      </c>
      <c r="C35" s="149">
        <v>11178.285218540355</v>
      </c>
      <c r="D35" s="150">
        <v>3683.3798757047357</v>
      </c>
      <c r="E35" s="151">
        <v>757</v>
      </c>
      <c r="F35" s="150">
        <v>79</v>
      </c>
      <c r="G35" s="151">
        <v>1579</v>
      </c>
      <c r="H35" s="150">
        <f t="shared" si="7"/>
        <v>17276.665094245091</v>
      </c>
      <c r="I35" s="152">
        <f t="shared" si="5"/>
        <v>0.64701637483636099</v>
      </c>
      <c r="J35" s="153">
        <f t="shared" si="6"/>
        <v>0.35298362516363901</v>
      </c>
      <c r="L35" s="137"/>
      <c r="M35" s="137"/>
    </row>
    <row r="36" spans="1:13" x14ac:dyDescent="0.35">
      <c r="A36" s="242"/>
      <c r="B36" s="147">
        <v>2018</v>
      </c>
      <c r="C36" s="149">
        <v>10248.23007047166</v>
      </c>
      <c r="D36" s="150">
        <v>3103.2919708029199</v>
      </c>
      <c r="E36" s="151">
        <v>792</v>
      </c>
      <c r="F36" s="150">
        <v>96</v>
      </c>
      <c r="G36" s="151">
        <v>1454</v>
      </c>
      <c r="H36" s="150">
        <v>15693.52204127458</v>
      </c>
      <c r="I36" s="152">
        <v>0.65302295071293825</v>
      </c>
      <c r="J36" s="153">
        <v>0.3469770492870618</v>
      </c>
      <c r="L36" s="137"/>
      <c r="M36" s="137"/>
    </row>
    <row r="37" spans="1:13" ht="15" thickBot="1" x14ac:dyDescent="0.4">
      <c r="A37" s="242"/>
      <c r="B37" s="154">
        <v>2019</v>
      </c>
      <c r="C37" s="155">
        <v>10252.811529299688</v>
      </c>
      <c r="D37" s="156">
        <v>3378.3673469387759</v>
      </c>
      <c r="E37" s="157">
        <v>668</v>
      </c>
      <c r="F37" s="156">
        <v>60</v>
      </c>
      <c r="G37" s="157">
        <v>1478</v>
      </c>
      <c r="H37" s="150">
        <v>16458.362549707854</v>
      </c>
      <c r="I37" s="158">
        <f t="shared" si="5"/>
        <v>0.62295453137175438</v>
      </c>
      <c r="J37" s="159">
        <f t="shared" si="6"/>
        <v>0.33930273015148166</v>
      </c>
      <c r="L37" s="137"/>
      <c r="M37" s="137"/>
    </row>
    <row r="38" spans="1:13" ht="15" thickBot="1" x14ac:dyDescent="0.4">
      <c r="A38" s="242"/>
      <c r="B38" s="164" t="s">
        <v>97</v>
      </c>
      <c r="C38" s="161">
        <f t="shared" ref="C38:H38" si="8">C37/C21</f>
        <v>0.8206188193772761</v>
      </c>
      <c r="D38" s="161">
        <f t="shared" si="8"/>
        <v>0.5722166915546707</v>
      </c>
      <c r="E38" s="161">
        <f t="shared" si="8"/>
        <v>1.8711484593837535</v>
      </c>
      <c r="F38" s="161">
        <f t="shared" si="8"/>
        <v>1.5789473684210527</v>
      </c>
      <c r="G38" s="161">
        <f t="shared" si="8"/>
        <v>0.9807564698075647</v>
      </c>
      <c r="H38" s="161">
        <f t="shared" si="8"/>
        <v>0.81075677584767758</v>
      </c>
      <c r="I38" s="162"/>
      <c r="J38" s="163"/>
    </row>
    <row r="39" spans="1:13" x14ac:dyDescent="0.35">
      <c r="A39" s="243" t="s">
        <v>74</v>
      </c>
      <c r="B39" s="130">
        <v>2003</v>
      </c>
      <c r="C39" s="131">
        <v>14780</v>
      </c>
      <c r="D39" s="132">
        <v>4540</v>
      </c>
      <c r="E39" s="133">
        <v>691</v>
      </c>
      <c r="F39" s="132">
        <v>105</v>
      </c>
      <c r="G39" s="133">
        <v>1657</v>
      </c>
      <c r="H39" s="165">
        <f t="shared" ref="H39:H53" si="9">SUM(C39:G39)</f>
        <v>21773</v>
      </c>
      <c r="I39" s="135">
        <f t="shared" ref="I39:I55" si="10">(C39/H39)</f>
        <v>0.67882239470904326</v>
      </c>
      <c r="J39" s="136">
        <f t="shared" ref="J39:J55" si="11">(SUM(D39:G39))/H39</f>
        <v>0.32117760529095668</v>
      </c>
      <c r="L39" s="137"/>
      <c r="M39" s="137"/>
    </row>
    <row r="40" spans="1:13" x14ac:dyDescent="0.35">
      <c r="A40" s="240"/>
      <c r="B40" s="138">
        <v>2004</v>
      </c>
      <c r="C40" s="139">
        <v>15150</v>
      </c>
      <c r="D40" s="134">
        <v>3953</v>
      </c>
      <c r="E40" s="140">
        <v>997</v>
      </c>
      <c r="F40" s="134">
        <v>107</v>
      </c>
      <c r="G40" s="140">
        <v>1392</v>
      </c>
      <c r="H40" s="150">
        <f t="shared" si="9"/>
        <v>21599</v>
      </c>
      <c r="I40" s="135">
        <f t="shared" si="10"/>
        <v>0.7014213621000972</v>
      </c>
      <c r="J40" s="136">
        <f t="shared" si="11"/>
        <v>0.2985786378999028</v>
      </c>
      <c r="L40" s="137"/>
      <c r="M40" s="137"/>
    </row>
    <row r="41" spans="1:13" x14ac:dyDescent="0.35">
      <c r="A41" s="240"/>
      <c r="B41" s="138">
        <v>2005</v>
      </c>
      <c r="C41" s="139">
        <v>14923</v>
      </c>
      <c r="D41" s="134">
        <v>3556</v>
      </c>
      <c r="E41" s="140">
        <v>1166</v>
      </c>
      <c r="F41" s="134">
        <v>152</v>
      </c>
      <c r="G41" s="140">
        <v>1264</v>
      </c>
      <c r="H41" s="143">
        <f t="shared" si="9"/>
        <v>21061</v>
      </c>
      <c r="I41" s="135">
        <f t="shared" si="10"/>
        <v>0.70856084706329237</v>
      </c>
      <c r="J41" s="136">
        <f t="shared" si="11"/>
        <v>0.29143915293670763</v>
      </c>
      <c r="L41" s="137"/>
      <c r="M41" s="137"/>
    </row>
    <row r="42" spans="1:13" x14ac:dyDescent="0.35">
      <c r="A42" s="240"/>
      <c r="B42" s="138">
        <v>2006</v>
      </c>
      <c r="C42" s="139">
        <v>13978</v>
      </c>
      <c r="D42" s="134">
        <v>3360</v>
      </c>
      <c r="E42" s="140">
        <v>1236</v>
      </c>
      <c r="F42" s="134">
        <v>125</v>
      </c>
      <c r="G42" s="140">
        <v>1389</v>
      </c>
      <c r="H42" s="143">
        <f t="shared" si="9"/>
        <v>20088</v>
      </c>
      <c r="I42" s="135">
        <f t="shared" si="10"/>
        <v>0.69583831142970931</v>
      </c>
      <c r="J42" s="136">
        <f t="shared" si="11"/>
        <v>0.30416168857029074</v>
      </c>
      <c r="L42" s="137"/>
      <c r="M42" s="137"/>
    </row>
    <row r="43" spans="1:13" x14ac:dyDescent="0.35">
      <c r="A43" s="241"/>
      <c r="B43" s="141">
        <v>2007</v>
      </c>
      <c r="C43" s="142">
        <v>13678</v>
      </c>
      <c r="D43" s="143">
        <v>3542</v>
      </c>
      <c r="E43" s="144">
        <v>1415</v>
      </c>
      <c r="F43" s="143">
        <v>181</v>
      </c>
      <c r="G43" s="144">
        <v>1590</v>
      </c>
      <c r="H43" s="150">
        <f t="shared" si="9"/>
        <v>20406</v>
      </c>
      <c r="I43" s="135">
        <f t="shared" si="10"/>
        <v>0.67029305106341275</v>
      </c>
      <c r="J43" s="136">
        <f t="shared" si="11"/>
        <v>0.32970694893658725</v>
      </c>
      <c r="L43" s="137"/>
      <c r="M43" s="137"/>
    </row>
    <row r="44" spans="1:13" x14ac:dyDescent="0.35">
      <c r="A44" s="241"/>
      <c r="B44" s="141">
        <v>2008</v>
      </c>
      <c r="C44" s="142">
        <v>12881</v>
      </c>
      <c r="D44" s="143">
        <v>4042</v>
      </c>
      <c r="E44" s="144">
        <v>1636</v>
      </c>
      <c r="F44" s="143">
        <v>196</v>
      </c>
      <c r="G44" s="142">
        <v>1484</v>
      </c>
      <c r="H44" s="150">
        <f t="shared" si="9"/>
        <v>20239</v>
      </c>
      <c r="I44" s="135">
        <f t="shared" si="10"/>
        <v>0.63644448836404965</v>
      </c>
      <c r="J44" s="136">
        <f t="shared" si="11"/>
        <v>0.3635555116359504</v>
      </c>
      <c r="L44" s="137"/>
      <c r="M44" s="137"/>
    </row>
    <row r="45" spans="1:13" x14ac:dyDescent="0.35">
      <c r="A45" s="241"/>
      <c r="B45" s="141">
        <v>2009</v>
      </c>
      <c r="C45" s="142">
        <v>13189</v>
      </c>
      <c r="D45" s="143">
        <v>4022.887578214275</v>
      </c>
      <c r="E45" s="142">
        <v>1140</v>
      </c>
      <c r="F45" s="143">
        <v>194</v>
      </c>
      <c r="G45" s="142">
        <v>1387</v>
      </c>
      <c r="H45" s="150">
        <f t="shared" si="9"/>
        <v>19932.887578214275</v>
      </c>
      <c r="I45" s="135">
        <f t="shared" si="10"/>
        <v>0.661670314862708</v>
      </c>
      <c r="J45" s="136">
        <f t="shared" si="11"/>
        <v>0.338329685137292</v>
      </c>
      <c r="L45" s="137"/>
      <c r="M45" s="137"/>
    </row>
    <row r="46" spans="1:13" x14ac:dyDescent="0.35">
      <c r="A46" s="241"/>
      <c r="B46" s="141">
        <v>2010</v>
      </c>
      <c r="C46" s="142">
        <v>13730</v>
      </c>
      <c r="D46" s="143">
        <v>3367.0645161290322</v>
      </c>
      <c r="E46" s="144">
        <v>1578</v>
      </c>
      <c r="F46" s="143">
        <v>219.41782097887361</v>
      </c>
      <c r="G46" s="142">
        <v>1493.2239772667403</v>
      </c>
      <c r="H46" s="150">
        <f t="shared" si="9"/>
        <v>20387.706314374645</v>
      </c>
      <c r="I46" s="135">
        <f t="shared" si="10"/>
        <v>0.67344505498980367</v>
      </c>
      <c r="J46" s="136">
        <f t="shared" si="11"/>
        <v>0.32655494501019638</v>
      </c>
      <c r="L46" s="137"/>
      <c r="M46" s="137"/>
    </row>
    <row r="47" spans="1:13" x14ac:dyDescent="0.35">
      <c r="A47" s="242"/>
      <c r="B47" s="147">
        <v>2011</v>
      </c>
      <c r="C47" s="148">
        <v>13168</v>
      </c>
      <c r="D47" s="143">
        <v>3622</v>
      </c>
      <c r="E47" s="144">
        <v>1379</v>
      </c>
      <c r="F47" s="143">
        <v>169</v>
      </c>
      <c r="G47" s="144">
        <v>1291</v>
      </c>
      <c r="H47" s="143">
        <f t="shared" si="9"/>
        <v>19629</v>
      </c>
      <c r="I47" s="145">
        <f t="shared" si="10"/>
        <v>0.67084415915227469</v>
      </c>
      <c r="J47" s="146">
        <f t="shared" si="11"/>
        <v>0.32915584084772531</v>
      </c>
      <c r="L47" s="137"/>
      <c r="M47" s="137"/>
    </row>
    <row r="48" spans="1:13" x14ac:dyDescent="0.35">
      <c r="A48" s="242"/>
      <c r="B48" s="141">
        <v>2012</v>
      </c>
      <c r="C48" s="142">
        <v>12316</v>
      </c>
      <c r="D48" s="143">
        <v>3056</v>
      </c>
      <c r="E48" s="144">
        <v>1703</v>
      </c>
      <c r="F48" s="143">
        <v>193</v>
      </c>
      <c r="G48" s="144">
        <v>1530</v>
      </c>
      <c r="H48" s="143">
        <f t="shared" si="9"/>
        <v>18798</v>
      </c>
      <c r="I48" s="145">
        <f t="shared" si="10"/>
        <v>0.65517608256197468</v>
      </c>
      <c r="J48" s="146">
        <f t="shared" si="11"/>
        <v>0.34482391743802532</v>
      </c>
      <c r="L48" s="137"/>
      <c r="M48" s="137"/>
    </row>
    <row r="49" spans="1:13" x14ac:dyDescent="0.35">
      <c r="A49" s="242"/>
      <c r="B49" s="141">
        <v>2013</v>
      </c>
      <c r="C49" s="142">
        <v>12783</v>
      </c>
      <c r="D49" s="143">
        <v>3414</v>
      </c>
      <c r="E49" s="144">
        <v>1708</v>
      </c>
      <c r="F49" s="143">
        <v>218</v>
      </c>
      <c r="G49" s="144">
        <v>1569</v>
      </c>
      <c r="H49" s="143">
        <f t="shared" si="9"/>
        <v>19692</v>
      </c>
      <c r="I49" s="145">
        <f t="shared" si="10"/>
        <v>0.64914686166971358</v>
      </c>
      <c r="J49" s="146">
        <f t="shared" si="11"/>
        <v>0.35085313833028642</v>
      </c>
      <c r="L49" s="137"/>
      <c r="M49" s="137"/>
    </row>
    <row r="50" spans="1:13" x14ac:dyDescent="0.35">
      <c r="A50" s="242"/>
      <c r="B50" s="147">
        <v>2014</v>
      </c>
      <c r="C50" s="149">
        <v>12802.702053064306</v>
      </c>
      <c r="D50" s="150">
        <v>3230.1717230332351</v>
      </c>
      <c r="E50" s="151">
        <v>1751</v>
      </c>
      <c r="F50" s="150">
        <v>199</v>
      </c>
      <c r="G50" s="151">
        <v>1315</v>
      </c>
      <c r="H50" s="150">
        <f t="shared" si="9"/>
        <v>19297.873776097542</v>
      </c>
      <c r="I50" s="145">
        <f t="shared" si="10"/>
        <v>0.6634255256100704</v>
      </c>
      <c r="J50" s="146">
        <f t="shared" si="11"/>
        <v>0.33657447438992955</v>
      </c>
      <c r="L50" s="137"/>
      <c r="M50" s="137"/>
    </row>
    <row r="51" spans="1:13" x14ac:dyDescent="0.35">
      <c r="A51" s="242"/>
      <c r="B51" s="141">
        <v>2015</v>
      </c>
      <c r="C51" s="149">
        <v>12998.879574443103</v>
      </c>
      <c r="D51" s="150">
        <v>2977.8947368421054</v>
      </c>
      <c r="E51" s="151">
        <v>1660</v>
      </c>
      <c r="F51" s="150">
        <v>258</v>
      </c>
      <c r="G51" s="151">
        <v>1634</v>
      </c>
      <c r="H51" s="150">
        <f t="shared" si="9"/>
        <v>19528.774311285208</v>
      </c>
      <c r="I51" s="152">
        <f t="shared" si="10"/>
        <v>0.66562700593715007</v>
      </c>
      <c r="J51" s="153">
        <f t="shared" si="11"/>
        <v>0.33437299406284993</v>
      </c>
      <c r="L51" s="137"/>
      <c r="M51" s="137"/>
    </row>
    <row r="52" spans="1:13" x14ac:dyDescent="0.35">
      <c r="A52" s="242"/>
      <c r="B52" s="147">
        <v>2016</v>
      </c>
      <c r="C52" s="149">
        <v>12359.629206517948</v>
      </c>
      <c r="D52" s="150">
        <v>3158.7999999999997</v>
      </c>
      <c r="E52" s="151">
        <v>1929</v>
      </c>
      <c r="F52" s="150">
        <v>251</v>
      </c>
      <c r="G52" s="151">
        <v>1781</v>
      </c>
      <c r="H52" s="150">
        <f t="shared" si="9"/>
        <v>19479.429206517947</v>
      </c>
      <c r="I52" s="152">
        <f t="shared" si="10"/>
        <v>0.63449647705192169</v>
      </c>
      <c r="J52" s="153">
        <f t="shared" si="11"/>
        <v>0.36550352294807831</v>
      </c>
      <c r="L52" s="137"/>
      <c r="M52" s="137"/>
    </row>
    <row r="53" spans="1:13" x14ac:dyDescent="0.35">
      <c r="A53" s="242"/>
      <c r="B53" s="147">
        <v>2017</v>
      </c>
      <c r="C53" s="149">
        <v>11866.625674764529</v>
      </c>
      <c r="D53" s="150">
        <v>3207.6002560208735</v>
      </c>
      <c r="E53" s="151">
        <v>1980</v>
      </c>
      <c r="F53" s="150">
        <v>243</v>
      </c>
      <c r="G53" s="151">
        <v>1643</v>
      </c>
      <c r="H53" s="150">
        <f t="shared" si="9"/>
        <v>18940.225930785404</v>
      </c>
      <c r="I53" s="152">
        <f t="shared" si="10"/>
        <v>0.6265303126863202</v>
      </c>
      <c r="J53" s="153">
        <f t="shared" si="11"/>
        <v>0.37346968731367974</v>
      </c>
      <c r="L53" s="137"/>
      <c r="M53" s="137"/>
    </row>
    <row r="54" spans="1:13" x14ac:dyDescent="0.35">
      <c r="A54" s="242"/>
      <c r="B54" s="147">
        <v>2018</v>
      </c>
      <c r="C54" s="149">
        <v>11727.725656540062</v>
      </c>
      <c r="D54" s="150">
        <v>2544.2461538461544</v>
      </c>
      <c r="E54" s="151">
        <v>2091</v>
      </c>
      <c r="F54" s="150">
        <v>267</v>
      </c>
      <c r="G54" s="151">
        <v>1417</v>
      </c>
      <c r="H54" s="150">
        <v>18046.971810386218</v>
      </c>
      <c r="I54" s="152">
        <v>0.64984451573147772</v>
      </c>
      <c r="J54" s="153">
        <v>0.35015548426852217</v>
      </c>
      <c r="L54" s="137"/>
      <c r="M54" s="137"/>
    </row>
    <row r="55" spans="1:13" ht="15" thickBot="1" x14ac:dyDescent="0.4">
      <c r="A55" s="242"/>
      <c r="B55" s="154">
        <v>2019</v>
      </c>
      <c r="C55" s="155">
        <v>12173.62477571053</v>
      </c>
      <c r="D55" s="156">
        <v>3092.8401486988846</v>
      </c>
      <c r="E55" s="157">
        <v>2132</v>
      </c>
      <c r="F55" s="156">
        <v>208</v>
      </c>
      <c r="G55" s="157">
        <v>1365</v>
      </c>
      <c r="H55" s="150">
        <v>19641.94076084064</v>
      </c>
      <c r="I55" s="158">
        <f t="shared" si="10"/>
        <v>0.61977708434904788</v>
      </c>
      <c r="J55" s="159">
        <f t="shared" si="11"/>
        <v>0.34608800787402177</v>
      </c>
      <c r="L55" s="137"/>
      <c r="M55" s="137"/>
    </row>
    <row r="56" spans="1:13" ht="15" thickBot="1" x14ac:dyDescent="0.4">
      <c r="A56" s="244"/>
      <c r="B56" s="166" t="s">
        <v>97</v>
      </c>
      <c r="C56" s="167">
        <f t="shared" ref="C56:H56" si="12">C55/C39</f>
        <v>0.8236552622266935</v>
      </c>
      <c r="D56" s="167">
        <f t="shared" si="12"/>
        <v>0.68124232350195701</v>
      </c>
      <c r="E56" s="167">
        <f t="shared" si="12"/>
        <v>3.085383502170767</v>
      </c>
      <c r="F56" s="167">
        <f t="shared" si="12"/>
        <v>1.980952380952381</v>
      </c>
      <c r="G56" s="167">
        <f t="shared" si="12"/>
        <v>0.82377791188895599</v>
      </c>
      <c r="H56" s="167">
        <f t="shared" si="12"/>
        <v>0.90212376617097501</v>
      </c>
      <c r="I56" s="168"/>
      <c r="J56" s="169"/>
    </row>
    <row r="57" spans="1:13" ht="10.5" customHeight="1" thickTop="1" x14ac:dyDescent="0.35"/>
    <row r="58" spans="1:13" x14ac:dyDescent="0.35">
      <c r="A58" s="35" t="s">
        <v>107</v>
      </c>
      <c r="B58" s="126"/>
      <c r="C58" s="35"/>
      <c r="D58" s="175"/>
      <c r="E58" s="175"/>
      <c r="F58" s="176"/>
      <c r="G58" s="175"/>
      <c r="H58" s="176"/>
      <c r="I58" s="35"/>
      <c r="J58" s="35"/>
      <c r="K58" s="35"/>
    </row>
    <row r="59" spans="1:13" x14ac:dyDescent="0.35">
      <c r="B59" s="170"/>
      <c r="D59" s="171"/>
      <c r="E59" s="171"/>
      <c r="F59" s="172"/>
      <c r="G59" s="171"/>
      <c r="H59" s="172"/>
    </row>
    <row r="60" spans="1:13" x14ac:dyDescent="0.35">
      <c r="B60" s="170"/>
      <c r="D60" s="171"/>
      <c r="E60" s="171"/>
      <c r="F60" s="172"/>
      <c r="G60" s="171"/>
      <c r="H60" s="171"/>
    </row>
    <row r="61" spans="1:13" x14ac:dyDescent="0.35">
      <c r="B61" s="170"/>
      <c r="D61" s="171"/>
      <c r="E61" s="171"/>
      <c r="F61" s="171"/>
      <c r="G61" s="171"/>
      <c r="H61" s="171"/>
    </row>
    <row r="62" spans="1:13" x14ac:dyDescent="0.35">
      <c r="B62" s="170"/>
      <c r="D62" s="171"/>
      <c r="E62" s="171"/>
      <c r="F62" s="172"/>
      <c r="G62" s="171"/>
      <c r="H62" s="172"/>
    </row>
    <row r="63" spans="1:13" x14ac:dyDescent="0.35">
      <c r="B63" s="170"/>
      <c r="D63" s="171"/>
      <c r="E63" s="171"/>
      <c r="F63" s="172"/>
      <c r="G63" s="171"/>
      <c r="H63" s="172"/>
    </row>
    <row r="64" spans="1:13" x14ac:dyDescent="0.35">
      <c r="B64" s="170"/>
      <c r="D64" s="171"/>
      <c r="E64" s="171"/>
      <c r="F64" s="172"/>
      <c r="G64" s="171"/>
      <c r="H64" s="172"/>
    </row>
    <row r="65" spans="2:8" x14ac:dyDescent="0.35">
      <c r="B65" s="170"/>
      <c r="D65" s="171"/>
      <c r="E65" s="171"/>
      <c r="F65" s="172"/>
      <c r="G65" s="171"/>
      <c r="H65" s="172"/>
    </row>
    <row r="66" spans="2:8" x14ac:dyDescent="0.35">
      <c r="B66" s="170"/>
      <c r="D66" s="171"/>
      <c r="E66" s="171"/>
      <c r="F66" s="172"/>
      <c r="G66" s="171"/>
      <c r="H66" s="171"/>
    </row>
    <row r="67" spans="2:8" x14ac:dyDescent="0.35">
      <c r="B67" s="170"/>
      <c r="D67" s="171"/>
      <c r="E67" s="171"/>
      <c r="F67" s="171"/>
      <c r="G67" s="171"/>
      <c r="H67" s="171"/>
    </row>
    <row r="68" spans="2:8" x14ac:dyDescent="0.35">
      <c r="B68" s="170"/>
      <c r="D68" s="171"/>
      <c r="E68" s="171"/>
      <c r="F68" s="172"/>
      <c r="G68" s="171"/>
      <c r="H68" s="172"/>
    </row>
    <row r="69" spans="2:8" x14ac:dyDescent="0.35">
      <c r="B69" s="170"/>
      <c r="D69" s="171"/>
      <c r="E69" s="171"/>
      <c r="F69" s="172"/>
      <c r="G69" s="171"/>
      <c r="H69" s="172"/>
    </row>
    <row r="70" spans="2:8" x14ac:dyDescent="0.35">
      <c r="B70" s="170"/>
      <c r="D70" s="171"/>
      <c r="E70" s="171"/>
      <c r="F70" s="172"/>
      <c r="G70" s="171"/>
      <c r="H70" s="172"/>
    </row>
    <row r="71" spans="2:8" x14ac:dyDescent="0.35">
      <c r="B71" s="170"/>
      <c r="D71" s="171"/>
      <c r="E71" s="171"/>
      <c r="F71" s="172"/>
      <c r="G71" s="171"/>
      <c r="H71" s="172"/>
    </row>
    <row r="72" spans="2:8" x14ac:dyDescent="0.35">
      <c r="B72" s="170"/>
      <c r="D72" s="171"/>
      <c r="E72" s="171"/>
      <c r="F72" s="172"/>
      <c r="G72" s="171"/>
      <c r="H72" s="171"/>
    </row>
    <row r="73" spans="2:8" x14ac:dyDescent="0.35">
      <c r="B73" s="170"/>
      <c r="D73" s="171"/>
      <c r="E73" s="171"/>
      <c r="F73" s="171"/>
      <c r="G73" s="171"/>
      <c r="H73" s="171"/>
    </row>
    <row r="74" spans="2:8" x14ac:dyDescent="0.35">
      <c r="B74" s="170"/>
      <c r="D74" s="171"/>
      <c r="E74" s="171"/>
      <c r="F74" s="172"/>
      <c r="G74" s="171"/>
      <c r="H74" s="172"/>
    </row>
    <row r="75" spans="2:8" x14ac:dyDescent="0.35">
      <c r="B75" s="170"/>
      <c r="D75" s="171"/>
      <c r="E75" s="171"/>
      <c r="F75" s="172"/>
      <c r="G75" s="171"/>
      <c r="H75" s="172"/>
    </row>
    <row r="84" spans="2:10" x14ac:dyDescent="0.35">
      <c r="B84" s="173"/>
      <c r="C84" s="174"/>
      <c r="D84" s="174"/>
      <c r="E84" s="174"/>
      <c r="F84" s="174"/>
      <c r="G84" s="174"/>
      <c r="H84" s="174"/>
      <c r="I84" s="174"/>
      <c r="J84" s="174"/>
    </row>
    <row r="85" spans="2:10" x14ac:dyDescent="0.35">
      <c r="B85" s="173"/>
      <c r="C85" s="174"/>
      <c r="D85" s="174"/>
      <c r="E85" s="174"/>
      <c r="F85" s="174"/>
      <c r="G85" s="174"/>
      <c r="H85" s="174"/>
      <c r="I85" s="174"/>
      <c r="J85" s="174"/>
    </row>
    <row r="86" spans="2:10" x14ac:dyDescent="0.35">
      <c r="B86" s="173"/>
      <c r="C86" s="174"/>
      <c r="D86" s="174"/>
      <c r="E86" s="174"/>
      <c r="F86" s="174"/>
      <c r="G86" s="174"/>
      <c r="H86" s="174"/>
      <c r="I86" s="174"/>
      <c r="J86" s="174"/>
    </row>
    <row r="87" spans="2:10" x14ac:dyDescent="0.35">
      <c r="B87" s="173"/>
    </row>
    <row r="88" spans="2:10" x14ac:dyDescent="0.35">
      <c r="B88" s="173"/>
    </row>
    <row r="89" spans="2:10" x14ac:dyDescent="0.35">
      <c r="B89" s="173"/>
    </row>
    <row r="90" spans="2:10" x14ac:dyDescent="0.35">
      <c r="B90" s="173"/>
    </row>
    <row r="91" spans="2:10" x14ac:dyDescent="0.35">
      <c r="B91" s="173"/>
    </row>
  </sheetData>
  <mergeCells count="4">
    <mergeCell ref="A1:J1"/>
    <mergeCell ref="A3:A20"/>
    <mergeCell ref="A21:A38"/>
    <mergeCell ref="A39:A56"/>
  </mergeCells>
  <pageMargins left="0.70866141732283472" right="0.70866141732283472" top="0.74803149606299213" bottom="0.74803149606299213" header="0.31496062992125984" footer="0.31496062992125984"/>
  <pageSetup paperSize="9" scale="57" orientation="landscape" r:id="rId1"/>
  <headerFooter>
    <oddHeader>&amp;C&amp;"Calibri,Regular"&amp;13SRAD Report 2044 Transport Statistics Stockport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38BE-EDB9-4740-A67B-DDB9D5B17D12}">
  <sheetPr>
    <pageSetUpPr fitToPage="1"/>
  </sheetPr>
  <dimension ref="A5:A6"/>
  <sheetViews>
    <sheetView zoomScaleNormal="100" zoomScalePageLayoutView="90" workbookViewId="0">
      <selection sqref="A1:K56"/>
    </sheetView>
  </sheetViews>
  <sheetFormatPr defaultColWidth="9.1796875" defaultRowHeight="12.5" x14ac:dyDescent="0.25"/>
  <cols>
    <col min="1" max="1" width="2.7265625" style="6" customWidth="1"/>
    <col min="2" max="12" width="9.1796875" style="6"/>
    <col min="13" max="13" width="4.1796875" style="6" customWidth="1"/>
    <col min="14" max="16384" width="9.1796875" style="6"/>
  </cols>
  <sheetData>
    <row r="5" ht="26.25" customHeight="1" x14ac:dyDescent="0.25"/>
    <row r="6" ht="26.25" customHeight="1" x14ac:dyDescent="0.25"/>
  </sheetData>
  <pageMargins left="0.25" right="0.25" top="0.75" bottom="0.75" header="0.3" footer="0.3"/>
  <pageSetup paperSize="9" scale="86" orientation="portrait" r:id="rId1"/>
  <headerFooter>
    <oddHeader>&amp;C&amp;"Calibri,Regular"&amp;13SRAD Report 2044 Transport Statistics Stockport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6237-89E3-4249-AF3A-0519CEFC63CC}">
  <sheetPr>
    <pageSetUpPr fitToPage="1"/>
  </sheetPr>
  <dimension ref="A1:Q37"/>
  <sheetViews>
    <sheetView topLeftCell="A24" zoomScale="90" zoomScaleNormal="90" workbookViewId="0">
      <selection activeCell="A35" sqref="A35:N37"/>
    </sheetView>
  </sheetViews>
  <sheetFormatPr defaultColWidth="9.1796875" defaultRowHeight="14.5" x14ac:dyDescent="0.35"/>
  <cols>
    <col min="1" max="1" width="7.1796875" style="31" customWidth="1"/>
    <col min="2" max="2" width="47.26953125" style="7" customWidth="1"/>
    <col min="3" max="3" width="6.81640625" style="7" customWidth="1"/>
    <col min="4" max="4" width="5.81640625" style="7" customWidth="1"/>
    <col min="5" max="5" width="6.26953125" style="7" customWidth="1"/>
    <col min="6" max="6" width="6.7265625" style="7" customWidth="1"/>
    <col min="7" max="7" width="13.1796875" style="7" customWidth="1"/>
    <col min="8" max="8" width="14.7265625" style="7" customWidth="1"/>
    <col min="9" max="9" width="9.453125" style="7" customWidth="1"/>
    <col min="10" max="10" width="12.453125" style="7" customWidth="1"/>
    <col min="11" max="11" width="9.453125" style="7" customWidth="1"/>
    <col min="12" max="12" width="8.26953125" style="7" customWidth="1"/>
    <col min="13" max="13" width="10.54296875" style="7" customWidth="1"/>
    <col min="14" max="14" width="27.7265625" style="7" customWidth="1"/>
    <col min="15" max="16384" width="9.1796875" style="7"/>
  </cols>
  <sheetData>
    <row r="1" spans="1:17" ht="15" thickTop="1" x14ac:dyDescent="0.35">
      <c r="A1" s="193" t="s">
        <v>11</v>
      </c>
      <c r="B1" s="194"/>
      <c r="C1" s="194"/>
      <c r="D1" s="194"/>
      <c r="E1" s="194"/>
      <c r="F1" s="194"/>
      <c r="G1" s="194"/>
      <c r="H1" s="194"/>
      <c r="I1" s="194"/>
      <c r="J1" s="194"/>
      <c r="K1" s="194"/>
      <c r="L1" s="194"/>
      <c r="M1" s="194"/>
      <c r="N1" s="195"/>
    </row>
    <row r="2" spans="1:17" x14ac:dyDescent="0.35">
      <c r="A2" s="8" t="s">
        <v>12</v>
      </c>
      <c r="B2" s="9" t="s">
        <v>13</v>
      </c>
      <c r="C2" s="10" t="s">
        <v>14</v>
      </c>
      <c r="D2" s="10" t="s">
        <v>15</v>
      </c>
      <c r="E2" s="10" t="s">
        <v>16</v>
      </c>
      <c r="F2" s="10" t="s">
        <v>17</v>
      </c>
      <c r="G2" s="11" t="s">
        <v>18</v>
      </c>
      <c r="H2" s="11" t="s">
        <v>19</v>
      </c>
      <c r="I2" s="11" t="s">
        <v>20</v>
      </c>
      <c r="J2" s="11" t="s">
        <v>21</v>
      </c>
      <c r="K2" s="11" t="s">
        <v>22</v>
      </c>
      <c r="L2" s="11" t="s">
        <v>23</v>
      </c>
      <c r="M2" s="11" t="s">
        <v>24</v>
      </c>
      <c r="N2" s="12" t="s">
        <v>25</v>
      </c>
    </row>
    <row r="3" spans="1:17" x14ac:dyDescent="0.35">
      <c r="A3" s="8">
        <v>85701</v>
      </c>
      <c r="B3" s="9" t="s">
        <v>26</v>
      </c>
      <c r="C3" s="13">
        <v>1483</v>
      </c>
      <c r="D3" s="13">
        <v>166</v>
      </c>
      <c r="E3" s="13">
        <v>80</v>
      </c>
      <c r="F3" s="13">
        <v>57</v>
      </c>
      <c r="G3" s="13">
        <v>5</v>
      </c>
      <c r="H3" s="14">
        <v>1.3025956284153006</v>
      </c>
      <c r="I3" s="13">
        <v>1931.7493169398908</v>
      </c>
      <c r="J3" s="9">
        <v>52</v>
      </c>
      <c r="K3" s="13">
        <v>803</v>
      </c>
      <c r="L3" s="9">
        <v>176</v>
      </c>
      <c r="M3" s="9"/>
      <c r="N3" s="15">
        <f t="shared" ref="N3:N27" si="0">SUM(I3:M3)</f>
        <v>2962.7493169398908</v>
      </c>
      <c r="O3" s="16"/>
      <c r="P3" s="16">
        <v>85701</v>
      </c>
      <c r="Q3" s="16">
        <f>A3-P3</f>
        <v>0</v>
      </c>
    </row>
    <row r="4" spans="1:17" x14ac:dyDescent="0.35">
      <c r="A4" s="8">
        <v>85702</v>
      </c>
      <c r="B4" s="9" t="s">
        <v>27</v>
      </c>
      <c r="C4" s="13">
        <v>1005</v>
      </c>
      <c r="D4" s="13">
        <v>112</v>
      </c>
      <c r="E4" s="13">
        <v>22</v>
      </c>
      <c r="F4" s="13">
        <v>29</v>
      </c>
      <c r="G4" s="13">
        <v>6</v>
      </c>
      <c r="H4" s="14">
        <v>1.334010152284264</v>
      </c>
      <c r="I4" s="13">
        <v>1340.6802030456854</v>
      </c>
      <c r="J4" s="9">
        <v>16</v>
      </c>
      <c r="K4" s="13">
        <v>332</v>
      </c>
      <c r="L4" s="9">
        <v>277</v>
      </c>
      <c r="M4" s="9"/>
      <c r="N4" s="15">
        <f t="shared" si="0"/>
        <v>1965.6802030456854</v>
      </c>
      <c r="O4" s="16"/>
      <c r="P4" s="16">
        <v>85702</v>
      </c>
      <c r="Q4" s="16">
        <f t="shared" ref="Q4:Q27" si="1">A4-P4</f>
        <v>0</v>
      </c>
    </row>
    <row r="5" spans="1:17" x14ac:dyDescent="0.35">
      <c r="A5" s="8">
        <v>85703</v>
      </c>
      <c r="B5" s="9" t="s">
        <v>28</v>
      </c>
      <c r="C5" s="13">
        <v>1073</v>
      </c>
      <c r="D5" s="13">
        <v>111</v>
      </c>
      <c r="E5" s="13">
        <v>19</v>
      </c>
      <c r="F5" s="13">
        <v>40</v>
      </c>
      <c r="G5" s="13">
        <v>5</v>
      </c>
      <c r="H5" s="14">
        <v>1.2607476635514019</v>
      </c>
      <c r="I5" s="13">
        <v>1352.7822429906541</v>
      </c>
      <c r="J5" s="9">
        <v>11</v>
      </c>
      <c r="K5" s="13">
        <v>704</v>
      </c>
      <c r="L5" s="9">
        <v>34</v>
      </c>
      <c r="M5" s="9"/>
      <c r="N5" s="15">
        <f t="shared" si="0"/>
        <v>2101.7822429906541</v>
      </c>
      <c r="O5" s="16"/>
      <c r="P5" s="16">
        <v>85703</v>
      </c>
      <c r="Q5" s="16">
        <f t="shared" si="1"/>
        <v>0</v>
      </c>
    </row>
    <row r="6" spans="1:17" ht="15.75" customHeight="1" x14ac:dyDescent="0.35">
      <c r="A6" s="8">
        <v>85704</v>
      </c>
      <c r="B6" s="9" t="s">
        <v>29</v>
      </c>
      <c r="C6" s="13">
        <v>583</v>
      </c>
      <c r="D6" s="13">
        <v>40</v>
      </c>
      <c r="E6" s="13">
        <v>9</v>
      </c>
      <c r="F6" s="13">
        <v>7</v>
      </c>
      <c r="G6" s="13">
        <v>3</v>
      </c>
      <c r="H6" s="17">
        <v>1.2496866010080712</v>
      </c>
      <c r="I6" s="13">
        <v>728.5672883877055</v>
      </c>
      <c r="J6" s="9">
        <v>15</v>
      </c>
      <c r="K6" s="13">
        <v>118</v>
      </c>
      <c r="L6" s="9">
        <v>88</v>
      </c>
      <c r="M6" s="9"/>
      <c r="N6" s="15">
        <f t="shared" si="0"/>
        <v>949.5672883877055</v>
      </c>
      <c r="O6" s="16"/>
      <c r="P6" s="16">
        <v>85704</v>
      </c>
      <c r="Q6" s="16">
        <f t="shared" si="1"/>
        <v>0</v>
      </c>
    </row>
    <row r="7" spans="1:17" x14ac:dyDescent="0.35">
      <c r="A7" s="8">
        <v>85705</v>
      </c>
      <c r="B7" s="9" t="s">
        <v>30</v>
      </c>
      <c r="C7" s="13">
        <v>1346</v>
      </c>
      <c r="D7" s="13">
        <v>149</v>
      </c>
      <c r="E7" s="13">
        <v>29</v>
      </c>
      <c r="F7" s="13">
        <v>22</v>
      </c>
      <c r="G7" s="13">
        <v>6</v>
      </c>
      <c r="H7" s="14">
        <v>1.2523985239852398</v>
      </c>
      <c r="I7" s="13">
        <v>1685.7284132841328</v>
      </c>
      <c r="J7" s="9">
        <v>28</v>
      </c>
      <c r="K7" s="13">
        <v>163</v>
      </c>
      <c r="L7" s="9">
        <v>165</v>
      </c>
      <c r="M7" s="9"/>
      <c r="N7" s="15">
        <f t="shared" si="0"/>
        <v>2041.7284132841328</v>
      </c>
      <c r="O7" s="16"/>
      <c r="P7" s="16">
        <v>85705</v>
      </c>
      <c r="Q7" s="16">
        <f t="shared" si="1"/>
        <v>0</v>
      </c>
    </row>
    <row r="8" spans="1:17" x14ac:dyDescent="0.35">
      <c r="A8" s="8">
        <v>85706</v>
      </c>
      <c r="B8" s="9" t="s">
        <v>31</v>
      </c>
      <c r="C8" s="13">
        <v>1078</v>
      </c>
      <c r="D8" s="13">
        <v>82</v>
      </c>
      <c r="E8" s="13">
        <v>13</v>
      </c>
      <c r="F8" s="13">
        <v>2</v>
      </c>
      <c r="G8" s="13">
        <v>0</v>
      </c>
      <c r="H8" s="17">
        <v>1.2496866010080712</v>
      </c>
      <c r="I8" s="13">
        <v>1347.1621558867007</v>
      </c>
      <c r="J8" s="9">
        <v>9</v>
      </c>
      <c r="K8" s="13">
        <v>23.307443365695793</v>
      </c>
      <c r="L8" s="9">
        <v>26</v>
      </c>
      <c r="M8" s="9"/>
      <c r="N8" s="15">
        <f t="shared" si="0"/>
        <v>1405.4695992523964</v>
      </c>
      <c r="O8" s="16"/>
      <c r="P8" s="16">
        <v>85706</v>
      </c>
      <c r="Q8" s="16">
        <f t="shared" si="1"/>
        <v>0</v>
      </c>
    </row>
    <row r="9" spans="1:17" x14ac:dyDescent="0.35">
      <c r="A9" s="8">
        <v>85707</v>
      </c>
      <c r="B9" s="9" t="s">
        <v>32</v>
      </c>
      <c r="C9" s="13">
        <v>1345</v>
      </c>
      <c r="D9" s="13">
        <v>122</v>
      </c>
      <c r="E9" s="13">
        <v>63</v>
      </c>
      <c r="F9" s="13">
        <v>75</v>
      </c>
      <c r="G9" s="13">
        <v>10</v>
      </c>
      <c r="H9" s="17">
        <v>1.2007575757575757</v>
      </c>
      <c r="I9" s="13">
        <v>1615.0189393939393</v>
      </c>
      <c r="J9" s="9">
        <v>70</v>
      </c>
      <c r="K9" s="13">
        <v>774</v>
      </c>
      <c r="L9" s="9">
        <v>223</v>
      </c>
      <c r="M9" s="9"/>
      <c r="N9" s="15">
        <f t="shared" si="0"/>
        <v>2682.018939393939</v>
      </c>
      <c r="O9" s="16"/>
      <c r="P9" s="16">
        <v>85707</v>
      </c>
      <c r="Q9" s="16">
        <f t="shared" si="1"/>
        <v>0</v>
      </c>
    </row>
    <row r="10" spans="1:17" x14ac:dyDescent="0.35">
      <c r="A10" s="8">
        <v>85708</v>
      </c>
      <c r="B10" s="9" t="s">
        <v>33</v>
      </c>
      <c r="C10" s="13">
        <v>1058</v>
      </c>
      <c r="D10" s="13">
        <v>94</v>
      </c>
      <c r="E10" s="13">
        <v>31</v>
      </c>
      <c r="F10" s="13">
        <v>40</v>
      </c>
      <c r="G10" s="13">
        <v>1</v>
      </c>
      <c r="H10" s="14">
        <v>1.1890359168241966</v>
      </c>
      <c r="I10" s="13">
        <v>1258</v>
      </c>
      <c r="J10" s="9">
        <v>19</v>
      </c>
      <c r="K10" s="13">
        <v>421</v>
      </c>
      <c r="L10" s="9">
        <v>339</v>
      </c>
      <c r="M10" s="9"/>
      <c r="N10" s="15">
        <f t="shared" si="0"/>
        <v>2037</v>
      </c>
      <c r="O10" s="16"/>
      <c r="P10" s="16">
        <v>85708</v>
      </c>
      <c r="Q10" s="16">
        <f t="shared" si="1"/>
        <v>0</v>
      </c>
    </row>
    <row r="11" spans="1:17" x14ac:dyDescent="0.35">
      <c r="A11" s="8">
        <v>85709</v>
      </c>
      <c r="B11" s="9" t="s">
        <v>34</v>
      </c>
      <c r="C11" s="13">
        <v>410</v>
      </c>
      <c r="D11" s="13">
        <v>42</v>
      </c>
      <c r="E11" s="13">
        <v>12</v>
      </c>
      <c r="F11" s="13">
        <v>29</v>
      </c>
      <c r="G11" s="13">
        <v>0</v>
      </c>
      <c r="H11" s="17">
        <v>1.2496866010080712</v>
      </c>
      <c r="I11" s="13">
        <v>512.37150641330913</v>
      </c>
      <c r="J11" s="9">
        <v>20</v>
      </c>
      <c r="K11" s="13">
        <v>51</v>
      </c>
      <c r="L11" s="9">
        <v>284</v>
      </c>
      <c r="M11" s="9"/>
      <c r="N11" s="15">
        <f t="shared" si="0"/>
        <v>867.37150641330913</v>
      </c>
      <c r="O11" s="16"/>
      <c r="P11" s="16">
        <v>85709</v>
      </c>
      <c r="Q11" s="16">
        <f t="shared" si="1"/>
        <v>0</v>
      </c>
    </row>
    <row r="12" spans="1:17" x14ac:dyDescent="0.35">
      <c r="A12" s="8">
        <v>85710</v>
      </c>
      <c r="B12" s="9" t="s">
        <v>35</v>
      </c>
      <c r="C12" s="13">
        <v>343</v>
      </c>
      <c r="D12" s="13">
        <v>44</v>
      </c>
      <c r="E12" s="13">
        <v>21</v>
      </c>
      <c r="F12" s="13">
        <v>3</v>
      </c>
      <c r="G12" s="13">
        <v>2</v>
      </c>
      <c r="H12" s="14">
        <v>1.1075581395348837</v>
      </c>
      <c r="I12" s="13">
        <v>379.89244186046511</v>
      </c>
      <c r="J12" s="9">
        <v>14</v>
      </c>
      <c r="K12" s="13">
        <v>23</v>
      </c>
      <c r="L12" s="9">
        <v>40</v>
      </c>
      <c r="M12" s="9"/>
      <c r="N12" s="15">
        <f t="shared" si="0"/>
        <v>456.89244186046511</v>
      </c>
      <c r="O12" s="16"/>
      <c r="P12" s="16">
        <v>85710</v>
      </c>
      <c r="Q12" s="16">
        <f t="shared" si="1"/>
        <v>0</v>
      </c>
    </row>
    <row r="13" spans="1:17" x14ac:dyDescent="0.35">
      <c r="A13" s="8">
        <v>85711</v>
      </c>
      <c r="B13" s="9" t="s">
        <v>36</v>
      </c>
      <c r="C13" s="13">
        <v>703</v>
      </c>
      <c r="D13" s="13">
        <v>74</v>
      </c>
      <c r="E13" s="13">
        <v>19</v>
      </c>
      <c r="F13" s="13">
        <v>26</v>
      </c>
      <c r="G13" s="13">
        <v>8</v>
      </c>
      <c r="H13" s="17">
        <v>1.2496866010080712</v>
      </c>
      <c r="I13" s="13">
        <v>878.52968050867401</v>
      </c>
      <c r="J13" s="9">
        <v>3</v>
      </c>
      <c r="K13" s="13">
        <v>212</v>
      </c>
      <c r="L13" s="9">
        <v>0</v>
      </c>
      <c r="M13" s="9"/>
      <c r="N13" s="15">
        <f t="shared" si="0"/>
        <v>1093.5296805086741</v>
      </c>
      <c r="O13" s="16"/>
      <c r="P13" s="16">
        <v>85711</v>
      </c>
      <c r="Q13" s="16">
        <f t="shared" si="1"/>
        <v>0</v>
      </c>
    </row>
    <row r="14" spans="1:17" x14ac:dyDescent="0.35">
      <c r="A14" s="8">
        <v>85712</v>
      </c>
      <c r="B14" s="9" t="s">
        <v>37</v>
      </c>
      <c r="C14" s="13" t="s">
        <v>38</v>
      </c>
      <c r="D14" s="13" t="s">
        <v>38</v>
      </c>
      <c r="E14" s="13" t="s">
        <v>38</v>
      </c>
      <c r="F14" s="13" t="s">
        <v>38</v>
      </c>
      <c r="G14" s="13" t="s">
        <v>38</v>
      </c>
      <c r="H14" s="14"/>
      <c r="I14" s="13"/>
      <c r="J14" s="9">
        <v>5</v>
      </c>
      <c r="K14" s="13" t="s">
        <v>38</v>
      </c>
      <c r="L14" s="9">
        <v>124</v>
      </c>
      <c r="M14" s="9">
        <v>1672</v>
      </c>
      <c r="N14" s="15">
        <f t="shared" si="0"/>
        <v>1801</v>
      </c>
      <c r="O14" s="16"/>
      <c r="P14" s="16">
        <v>85712</v>
      </c>
      <c r="Q14" s="16">
        <f t="shared" si="1"/>
        <v>0</v>
      </c>
    </row>
    <row r="15" spans="1:17" x14ac:dyDescent="0.35">
      <c r="A15" s="8">
        <v>85713</v>
      </c>
      <c r="B15" s="9" t="s">
        <v>39</v>
      </c>
      <c r="C15" s="13" t="s">
        <v>38</v>
      </c>
      <c r="D15" s="13" t="s">
        <v>38</v>
      </c>
      <c r="E15" s="13" t="s">
        <v>38</v>
      </c>
      <c r="F15" s="13" t="s">
        <v>38</v>
      </c>
      <c r="G15" s="13" t="s">
        <v>38</v>
      </c>
      <c r="H15" s="14"/>
      <c r="I15" s="13"/>
      <c r="J15" s="13">
        <v>0</v>
      </c>
      <c r="K15" s="13" t="s">
        <v>38</v>
      </c>
      <c r="L15" s="13">
        <v>16</v>
      </c>
      <c r="M15" s="13"/>
      <c r="N15" s="15">
        <f t="shared" si="0"/>
        <v>16</v>
      </c>
      <c r="O15" s="16"/>
      <c r="P15" s="16">
        <v>85713</v>
      </c>
      <c r="Q15" s="16">
        <f t="shared" si="1"/>
        <v>0</v>
      </c>
    </row>
    <row r="16" spans="1:17" x14ac:dyDescent="0.35">
      <c r="A16" s="8">
        <v>85714</v>
      </c>
      <c r="B16" s="9" t="s">
        <v>40</v>
      </c>
      <c r="C16" s="13" t="s">
        <v>38</v>
      </c>
      <c r="D16" s="13" t="s">
        <v>38</v>
      </c>
      <c r="E16" s="13" t="s">
        <v>38</v>
      </c>
      <c r="F16" s="13" t="s">
        <v>38</v>
      </c>
      <c r="G16" s="13" t="s">
        <v>38</v>
      </c>
      <c r="H16" s="14"/>
      <c r="I16" s="13"/>
      <c r="J16" s="13">
        <v>2</v>
      </c>
      <c r="K16" s="13" t="s">
        <v>38</v>
      </c>
      <c r="L16" s="13">
        <v>8</v>
      </c>
      <c r="M16" s="13"/>
      <c r="N16" s="15">
        <f t="shared" si="0"/>
        <v>10</v>
      </c>
      <c r="O16" s="16"/>
      <c r="P16" s="16">
        <v>85714</v>
      </c>
      <c r="Q16" s="16">
        <f t="shared" si="1"/>
        <v>0</v>
      </c>
    </row>
    <row r="17" spans="1:17" x14ac:dyDescent="0.35">
      <c r="A17" s="8">
        <v>85716</v>
      </c>
      <c r="B17" s="9" t="s">
        <v>41</v>
      </c>
      <c r="C17" s="13" t="s">
        <v>38</v>
      </c>
      <c r="D17" s="13" t="s">
        <v>38</v>
      </c>
      <c r="E17" s="13" t="s">
        <v>38</v>
      </c>
      <c r="F17" s="13" t="s">
        <v>38</v>
      </c>
      <c r="G17" s="13" t="s">
        <v>38</v>
      </c>
      <c r="H17" s="14"/>
      <c r="I17" s="13"/>
      <c r="J17" s="13">
        <v>8</v>
      </c>
      <c r="K17" s="13" t="s">
        <v>38</v>
      </c>
      <c r="L17" s="13">
        <v>30</v>
      </c>
      <c r="M17" s="13"/>
      <c r="N17" s="15">
        <f t="shared" si="0"/>
        <v>38</v>
      </c>
      <c r="O17" s="16"/>
      <c r="P17" s="16">
        <v>85716</v>
      </c>
      <c r="Q17" s="16">
        <f t="shared" si="1"/>
        <v>0</v>
      </c>
    </row>
    <row r="18" spans="1:17" x14ac:dyDescent="0.35">
      <c r="A18" s="8">
        <v>85717</v>
      </c>
      <c r="B18" s="9" t="s">
        <v>42</v>
      </c>
      <c r="C18" s="13">
        <v>72</v>
      </c>
      <c r="D18" s="13">
        <v>22</v>
      </c>
      <c r="E18" s="13">
        <v>9</v>
      </c>
      <c r="F18" s="13">
        <v>0</v>
      </c>
      <c r="G18" s="13">
        <v>0</v>
      </c>
      <c r="H18" s="17">
        <v>1.2496866010080712</v>
      </c>
      <c r="I18" s="13">
        <v>89.977435272581118</v>
      </c>
      <c r="J18" s="13">
        <v>2</v>
      </c>
      <c r="K18" s="13">
        <v>0</v>
      </c>
      <c r="L18" s="13">
        <v>34</v>
      </c>
      <c r="M18" s="13"/>
      <c r="N18" s="15">
        <f t="shared" si="0"/>
        <v>125.97743527258112</v>
      </c>
      <c r="O18" s="16"/>
      <c r="P18" s="16">
        <v>85717</v>
      </c>
      <c r="Q18" s="16">
        <f t="shared" si="1"/>
        <v>0</v>
      </c>
    </row>
    <row r="19" spans="1:17" x14ac:dyDescent="0.35">
      <c r="A19" s="8">
        <v>85718</v>
      </c>
      <c r="B19" s="9" t="s">
        <v>43</v>
      </c>
      <c r="C19" s="13" t="s">
        <v>38</v>
      </c>
      <c r="D19" s="13" t="s">
        <v>38</v>
      </c>
      <c r="E19" s="13" t="s">
        <v>38</v>
      </c>
      <c r="F19" s="13" t="s">
        <v>38</v>
      </c>
      <c r="G19" s="13" t="s">
        <v>38</v>
      </c>
      <c r="H19" s="14"/>
      <c r="I19" s="13"/>
      <c r="J19" s="13">
        <v>5</v>
      </c>
      <c r="K19" s="13" t="s">
        <v>38</v>
      </c>
      <c r="L19" s="13">
        <v>137</v>
      </c>
      <c r="M19" s="13"/>
      <c r="N19" s="15">
        <f t="shared" si="0"/>
        <v>142</v>
      </c>
      <c r="O19" s="16"/>
      <c r="P19" s="16">
        <v>85718</v>
      </c>
      <c r="Q19" s="16">
        <f t="shared" si="1"/>
        <v>0</v>
      </c>
    </row>
    <row r="20" spans="1:17" x14ac:dyDescent="0.35">
      <c r="A20" s="8">
        <v>85719</v>
      </c>
      <c r="B20" s="9" t="s">
        <v>44</v>
      </c>
      <c r="C20" s="13" t="s">
        <v>38</v>
      </c>
      <c r="D20" s="13" t="s">
        <v>38</v>
      </c>
      <c r="E20" s="13" t="s">
        <v>38</v>
      </c>
      <c r="F20" s="13" t="s">
        <v>38</v>
      </c>
      <c r="G20" s="18" t="s">
        <v>38</v>
      </c>
      <c r="H20" s="14"/>
      <c r="I20" s="13"/>
      <c r="J20" s="13">
        <v>7</v>
      </c>
      <c r="K20" s="13" t="s">
        <v>38</v>
      </c>
      <c r="L20" s="13">
        <v>44</v>
      </c>
      <c r="M20" s="13"/>
      <c r="N20" s="15">
        <f t="shared" si="0"/>
        <v>51</v>
      </c>
      <c r="O20" s="16"/>
      <c r="P20" s="16">
        <v>85719</v>
      </c>
      <c r="Q20" s="16">
        <f t="shared" si="1"/>
        <v>0</v>
      </c>
    </row>
    <row r="21" spans="1:17" x14ac:dyDescent="0.35">
      <c r="A21" s="8">
        <v>85720</v>
      </c>
      <c r="B21" s="9" t="s">
        <v>45</v>
      </c>
      <c r="C21" s="13" t="s">
        <v>38</v>
      </c>
      <c r="D21" s="13" t="s">
        <v>38</v>
      </c>
      <c r="E21" s="13" t="s">
        <v>38</v>
      </c>
      <c r="F21" s="13" t="s">
        <v>38</v>
      </c>
      <c r="G21" s="18" t="s">
        <v>38</v>
      </c>
      <c r="H21" s="14"/>
      <c r="I21" s="13"/>
      <c r="J21" s="13">
        <v>7</v>
      </c>
      <c r="K21" s="13" t="s">
        <v>38</v>
      </c>
      <c r="L21" s="13">
        <v>85</v>
      </c>
      <c r="M21" s="13"/>
      <c r="N21" s="15">
        <f t="shared" si="0"/>
        <v>92</v>
      </c>
      <c r="O21" s="16"/>
      <c r="P21" s="16">
        <v>85720</v>
      </c>
      <c r="Q21" s="16">
        <f t="shared" si="1"/>
        <v>0</v>
      </c>
    </row>
    <row r="22" spans="1:17" x14ac:dyDescent="0.35">
      <c r="A22" s="8">
        <v>85721</v>
      </c>
      <c r="B22" s="9" t="s">
        <v>46</v>
      </c>
      <c r="C22" s="13">
        <v>37</v>
      </c>
      <c r="D22" s="13">
        <v>7</v>
      </c>
      <c r="E22" s="13">
        <v>0</v>
      </c>
      <c r="F22" s="13">
        <v>0</v>
      </c>
      <c r="G22" s="13">
        <v>0</v>
      </c>
      <c r="H22" s="17">
        <v>1.2496866010080712</v>
      </c>
      <c r="I22" s="13">
        <v>46.238404237298631</v>
      </c>
      <c r="J22" s="13">
        <v>5</v>
      </c>
      <c r="K22" s="13" t="s">
        <v>38</v>
      </c>
      <c r="L22" s="13">
        <v>49</v>
      </c>
      <c r="M22" s="13"/>
      <c r="N22" s="15">
        <f t="shared" si="0"/>
        <v>100.23840423729862</v>
      </c>
      <c r="O22" s="16"/>
      <c r="P22" s="16">
        <v>85721</v>
      </c>
      <c r="Q22" s="16">
        <f t="shared" si="1"/>
        <v>0</v>
      </c>
    </row>
    <row r="23" spans="1:17" x14ac:dyDescent="0.35">
      <c r="A23" s="8">
        <v>85722</v>
      </c>
      <c r="B23" s="9" t="s">
        <v>47</v>
      </c>
      <c r="C23" s="13" t="s">
        <v>38</v>
      </c>
      <c r="D23" s="13" t="s">
        <v>38</v>
      </c>
      <c r="E23" s="13" t="s">
        <v>38</v>
      </c>
      <c r="F23" s="13" t="s">
        <v>38</v>
      </c>
      <c r="G23" s="13" t="s">
        <v>38</v>
      </c>
      <c r="H23" s="14"/>
      <c r="I23" s="13"/>
      <c r="J23" s="9">
        <v>0</v>
      </c>
      <c r="K23" s="13" t="s">
        <v>38</v>
      </c>
      <c r="L23" s="9">
        <v>0</v>
      </c>
      <c r="M23" s="9"/>
      <c r="N23" s="15">
        <f t="shared" si="0"/>
        <v>0</v>
      </c>
      <c r="O23" s="16"/>
      <c r="P23" s="16">
        <v>85722</v>
      </c>
      <c r="Q23" s="16">
        <f t="shared" si="1"/>
        <v>0</v>
      </c>
    </row>
    <row r="24" spans="1:17" x14ac:dyDescent="0.35">
      <c r="A24" s="8">
        <v>85723</v>
      </c>
      <c r="B24" s="9" t="s">
        <v>48</v>
      </c>
      <c r="C24" s="13">
        <v>1</v>
      </c>
      <c r="D24" s="13">
        <v>0</v>
      </c>
      <c r="E24" s="13">
        <v>0</v>
      </c>
      <c r="F24" s="13">
        <v>3</v>
      </c>
      <c r="G24" s="13">
        <v>0</v>
      </c>
      <c r="H24" s="17">
        <v>1.2496866010080712</v>
      </c>
      <c r="I24" s="13">
        <v>1.2496866010080712</v>
      </c>
      <c r="J24" s="9">
        <v>5</v>
      </c>
      <c r="K24" s="13">
        <v>34.961165048543691</v>
      </c>
      <c r="L24" s="9">
        <v>94</v>
      </c>
      <c r="M24" s="9"/>
      <c r="N24" s="15">
        <f t="shared" si="0"/>
        <v>135.21085164955176</v>
      </c>
      <c r="O24" s="16"/>
      <c r="P24" s="16">
        <v>85723</v>
      </c>
      <c r="Q24" s="16">
        <f t="shared" si="1"/>
        <v>0</v>
      </c>
    </row>
    <row r="25" spans="1:17" x14ac:dyDescent="0.35">
      <c r="A25" s="8">
        <v>85724</v>
      </c>
      <c r="B25" s="9" t="s">
        <v>49</v>
      </c>
      <c r="C25" s="13">
        <v>85</v>
      </c>
      <c r="D25" s="13">
        <v>11</v>
      </c>
      <c r="E25" s="13">
        <v>4</v>
      </c>
      <c r="F25" s="13">
        <v>5</v>
      </c>
      <c r="G25" s="13">
        <v>1</v>
      </c>
      <c r="H25" s="17">
        <v>1.2496866010080712</v>
      </c>
      <c r="I25" s="13">
        <v>106.22336108568605</v>
      </c>
      <c r="J25" s="9">
        <v>3</v>
      </c>
      <c r="K25" s="13">
        <v>58.26860841423948</v>
      </c>
      <c r="L25" s="9">
        <v>29</v>
      </c>
      <c r="M25" s="9"/>
      <c r="N25" s="15">
        <f t="shared" si="0"/>
        <v>196.49196949992552</v>
      </c>
      <c r="O25" s="16"/>
      <c r="P25" s="16">
        <v>85724</v>
      </c>
      <c r="Q25" s="16">
        <f t="shared" si="1"/>
        <v>0</v>
      </c>
    </row>
    <row r="26" spans="1:17" x14ac:dyDescent="0.35">
      <c r="A26" s="8">
        <v>85727</v>
      </c>
      <c r="B26" s="9" t="s">
        <v>50</v>
      </c>
      <c r="C26" s="13" t="s">
        <v>38</v>
      </c>
      <c r="D26" s="13" t="s">
        <v>38</v>
      </c>
      <c r="E26" s="13" t="s">
        <v>38</v>
      </c>
      <c r="F26" s="13" t="s">
        <v>38</v>
      </c>
      <c r="G26" s="13" t="s">
        <v>38</v>
      </c>
      <c r="H26" s="14"/>
      <c r="I26" s="13"/>
      <c r="J26" s="9">
        <v>1</v>
      </c>
      <c r="K26" s="13" t="s">
        <v>38</v>
      </c>
      <c r="L26" s="9">
        <v>72</v>
      </c>
      <c r="M26" s="9"/>
      <c r="N26" s="15">
        <f t="shared" si="0"/>
        <v>73</v>
      </c>
      <c r="O26" s="16"/>
      <c r="P26" s="16">
        <v>85727</v>
      </c>
      <c r="Q26" s="16">
        <f t="shared" si="1"/>
        <v>0</v>
      </c>
    </row>
    <row r="27" spans="1:17" x14ac:dyDescent="0.35">
      <c r="A27" s="8">
        <v>85728</v>
      </c>
      <c r="B27" s="9" t="s">
        <v>51</v>
      </c>
      <c r="C27" s="13"/>
      <c r="D27" s="13"/>
      <c r="E27" s="13"/>
      <c r="F27" s="13"/>
      <c r="G27" s="13"/>
      <c r="H27" s="14"/>
      <c r="I27" s="13"/>
      <c r="J27" s="9">
        <v>0</v>
      </c>
      <c r="K27" s="13" t="s">
        <v>38</v>
      </c>
      <c r="L27" s="9">
        <v>19</v>
      </c>
      <c r="M27" s="9"/>
      <c r="N27" s="15">
        <f t="shared" si="0"/>
        <v>19</v>
      </c>
      <c r="O27" s="16"/>
      <c r="P27" s="16">
        <v>85728</v>
      </c>
      <c r="Q27" s="16">
        <f t="shared" si="1"/>
        <v>0</v>
      </c>
    </row>
    <row r="28" spans="1:17" x14ac:dyDescent="0.35">
      <c r="A28" s="8"/>
      <c r="B28" s="9" t="s">
        <v>52</v>
      </c>
      <c r="C28" s="19">
        <f>SUM(C3:C27)</f>
        <v>10622</v>
      </c>
      <c r="D28" s="19">
        <f t="shared" ref="D28:N28" si="2">SUM(D3:D27)</f>
        <v>1076</v>
      </c>
      <c r="E28" s="19">
        <f t="shared" si="2"/>
        <v>331</v>
      </c>
      <c r="F28" s="19">
        <f t="shared" si="2"/>
        <v>338</v>
      </c>
      <c r="G28" s="19">
        <f t="shared" si="2"/>
        <v>47</v>
      </c>
      <c r="H28" s="19"/>
      <c r="I28" s="19">
        <f t="shared" si="2"/>
        <v>13274.17107590773</v>
      </c>
      <c r="J28" s="19">
        <f t="shared" si="2"/>
        <v>307</v>
      </c>
      <c r="K28" s="19">
        <f t="shared" si="2"/>
        <v>3717.5372168284789</v>
      </c>
      <c r="L28" s="19">
        <f t="shared" si="2"/>
        <v>2393</v>
      </c>
      <c r="M28" s="19">
        <f t="shared" si="2"/>
        <v>1672</v>
      </c>
      <c r="N28" s="20">
        <f t="shared" si="2"/>
        <v>21363.708292736206</v>
      </c>
      <c r="O28" s="21">
        <f>SUM(I28:M28)</f>
        <v>21363.70829273621</v>
      </c>
      <c r="P28" s="16"/>
      <c r="Q28" s="16"/>
    </row>
    <row r="29" spans="1:17" ht="15.75" customHeight="1" thickBot="1" x14ac:dyDescent="0.4">
      <c r="A29" s="22"/>
      <c r="B29" s="23"/>
      <c r="C29" s="24"/>
      <c r="D29" s="24"/>
      <c r="E29" s="196" t="s">
        <v>53</v>
      </c>
      <c r="F29" s="197"/>
      <c r="G29" s="198"/>
      <c r="H29" s="25">
        <v>1.2514553594350792</v>
      </c>
      <c r="I29" s="26">
        <f t="shared" ref="I29:N29" si="3">(I28/$N$28)</f>
        <v>0.6213420860282497</v>
      </c>
      <c r="J29" s="26">
        <f t="shared" si="3"/>
        <v>1.4370164383136701E-2</v>
      </c>
      <c r="K29" s="26">
        <f t="shared" si="3"/>
        <v>0.17401179448291124</v>
      </c>
      <c r="L29" s="26">
        <f t="shared" si="3"/>
        <v>0.11201238882360301</v>
      </c>
      <c r="M29" s="26">
        <f>(M28/$N$28)</f>
        <v>7.8263566282099559E-2</v>
      </c>
      <c r="N29" s="27">
        <f t="shared" si="3"/>
        <v>1</v>
      </c>
      <c r="P29" s="28"/>
    </row>
    <row r="30" spans="1:17" s="30" customFormat="1" ht="15" thickTop="1" x14ac:dyDescent="0.35">
      <c r="A30" s="29" t="s">
        <v>54</v>
      </c>
      <c r="B30" s="7"/>
      <c r="C30" s="7"/>
      <c r="D30" s="7"/>
      <c r="E30" s="7"/>
      <c r="F30" s="7"/>
      <c r="G30" s="7"/>
      <c r="H30" s="7"/>
      <c r="I30" s="7"/>
      <c r="J30" s="7"/>
      <c r="K30" s="7"/>
      <c r="L30" s="7"/>
      <c r="M30" s="7"/>
      <c r="N30" s="7"/>
    </row>
    <row r="31" spans="1:17" s="30" customFormat="1" x14ac:dyDescent="0.35">
      <c r="A31" s="31" t="s">
        <v>55</v>
      </c>
      <c r="B31" s="7"/>
      <c r="C31" s="7"/>
      <c r="D31" s="7"/>
      <c r="E31" s="7"/>
      <c r="F31" s="7"/>
      <c r="G31" s="7"/>
      <c r="H31" s="7"/>
      <c r="I31" s="7"/>
      <c r="J31" s="7"/>
      <c r="K31" s="7"/>
      <c r="L31" s="7"/>
      <c r="M31" s="7"/>
      <c r="N31" s="7"/>
    </row>
    <row r="32" spans="1:17" s="30" customFormat="1" x14ac:dyDescent="0.35">
      <c r="A32" s="7" t="s">
        <v>56</v>
      </c>
      <c r="B32" s="7"/>
      <c r="C32" s="7"/>
      <c r="D32" s="7"/>
      <c r="E32" s="7"/>
      <c r="F32" s="7"/>
      <c r="G32" s="7"/>
      <c r="H32" s="7"/>
      <c r="I32" s="7"/>
      <c r="J32" s="7"/>
      <c r="K32" s="7"/>
      <c r="L32" s="7"/>
      <c r="M32" s="7"/>
      <c r="N32" s="7"/>
    </row>
    <row r="33" spans="1:14" s="32" customFormat="1" ht="15" customHeight="1" x14ac:dyDescent="0.35">
      <c r="A33" s="199" t="s">
        <v>57</v>
      </c>
      <c r="B33" s="199"/>
      <c r="C33" s="199"/>
      <c r="D33" s="199"/>
      <c r="E33" s="199"/>
      <c r="F33" s="199"/>
      <c r="G33" s="199"/>
      <c r="H33" s="199"/>
      <c r="I33" s="199"/>
      <c r="J33" s="199"/>
      <c r="K33" s="199"/>
      <c r="L33" s="199"/>
      <c r="M33" s="199"/>
      <c r="N33" s="199"/>
    </row>
    <row r="34" spans="1:14" s="32" customFormat="1" x14ac:dyDescent="0.35">
      <c r="A34" s="199"/>
      <c r="B34" s="199"/>
      <c r="C34" s="199"/>
      <c r="D34" s="199"/>
      <c r="E34" s="199"/>
      <c r="F34" s="199"/>
      <c r="G34" s="199"/>
      <c r="H34" s="199"/>
      <c r="I34" s="199"/>
      <c r="J34" s="199"/>
      <c r="K34" s="199"/>
      <c r="L34" s="199"/>
      <c r="M34" s="199"/>
      <c r="N34" s="199"/>
    </row>
    <row r="35" spans="1:14" s="30" customFormat="1" x14ac:dyDescent="0.35">
      <c r="A35" s="200" t="s">
        <v>106</v>
      </c>
      <c r="B35" s="179"/>
      <c r="C35" s="179"/>
      <c r="D35" s="179"/>
      <c r="E35" s="179"/>
      <c r="F35" s="179"/>
      <c r="G35" s="179"/>
      <c r="H35" s="179"/>
      <c r="I35" s="179"/>
      <c r="J35" s="179"/>
      <c r="K35" s="179"/>
      <c r="L35" s="179"/>
      <c r="M35" s="179"/>
      <c r="N35" s="179"/>
    </row>
    <row r="36" spans="1:14" s="30" customFormat="1" x14ac:dyDescent="0.35">
      <c r="A36" s="179"/>
      <c r="B36" s="179"/>
      <c r="C36" s="179"/>
      <c r="D36" s="179"/>
      <c r="E36" s="179"/>
      <c r="F36" s="179"/>
      <c r="G36" s="179"/>
      <c r="H36" s="179"/>
      <c r="I36" s="179"/>
      <c r="J36" s="179"/>
      <c r="K36" s="179"/>
      <c r="L36" s="179"/>
      <c r="M36" s="179"/>
      <c r="N36" s="179"/>
    </row>
    <row r="37" spans="1:14" s="30" customFormat="1" x14ac:dyDescent="0.35">
      <c r="A37" s="179"/>
      <c r="B37" s="179"/>
      <c r="C37" s="179"/>
      <c r="D37" s="179"/>
      <c r="E37" s="179"/>
      <c r="F37" s="179"/>
      <c r="G37" s="179"/>
      <c r="H37" s="179"/>
      <c r="I37" s="179"/>
      <c r="J37" s="179"/>
      <c r="K37" s="179"/>
      <c r="L37" s="179"/>
      <c r="M37" s="179"/>
      <c r="N37" s="179"/>
    </row>
  </sheetData>
  <mergeCells count="4">
    <mergeCell ref="A1:N1"/>
    <mergeCell ref="E29:G29"/>
    <mergeCell ref="A33:N34"/>
    <mergeCell ref="A35:N37"/>
  </mergeCells>
  <pageMargins left="0.70866141732283472" right="0.70866141732283472" top="0.74803149606299213" bottom="0.74803149606299213" header="0.31496062992125984" footer="0.31496062992125984"/>
  <pageSetup paperSize="9" scale="72" orientation="landscape" r:id="rId1"/>
  <headerFooter>
    <oddHeader>&amp;C&amp;"Calibri,Regular"&amp;13SRAD Report 2044 Transport Statistics Stockport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6B3EF-78BC-405C-A34D-296ED213E3FE}">
  <sheetPr>
    <pageSetUpPr fitToPage="1"/>
  </sheetPr>
  <dimension ref="A1:N36"/>
  <sheetViews>
    <sheetView topLeftCell="A24" zoomScale="90" zoomScaleNormal="90" workbookViewId="0">
      <selection activeCell="A34" sqref="A34:N36"/>
    </sheetView>
  </sheetViews>
  <sheetFormatPr defaultColWidth="9.1796875" defaultRowHeight="14.5" x14ac:dyDescent="0.35"/>
  <cols>
    <col min="1" max="1" width="7.1796875" style="31" customWidth="1"/>
    <col min="2" max="2" width="48.7265625" style="7" customWidth="1"/>
    <col min="3" max="3" width="6.453125" style="7" customWidth="1"/>
    <col min="4" max="4" width="5.81640625" style="7" customWidth="1"/>
    <col min="5" max="5" width="6.26953125" style="7" customWidth="1"/>
    <col min="6" max="6" width="6.7265625" style="7" customWidth="1"/>
    <col min="7" max="7" width="13.1796875" style="7" customWidth="1"/>
    <col min="8" max="8" width="14.7265625" style="7" customWidth="1"/>
    <col min="9" max="9" width="9.453125" style="7" customWidth="1"/>
    <col min="10" max="10" width="12.453125" style="7" customWidth="1"/>
    <col min="11" max="11" width="9.453125" style="7" customWidth="1"/>
    <col min="12" max="12" width="8.26953125" style="7" customWidth="1"/>
    <col min="13" max="13" width="10.54296875" style="7" customWidth="1"/>
    <col min="14" max="14" width="27.7265625" style="7" customWidth="1"/>
    <col min="15" max="16384" width="9.1796875" style="7"/>
  </cols>
  <sheetData>
    <row r="1" spans="1:14" ht="15" thickTop="1" x14ac:dyDescent="0.35">
      <c r="A1" s="193" t="s">
        <v>58</v>
      </c>
      <c r="B1" s="194"/>
      <c r="C1" s="194"/>
      <c r="D1" s="194"/>
      <c r="E1" s="194"/>
      <c r="F1" s="194"/>
      <c r="G1" s="194"/>
      <c r="H1" s="194"/>
      <c r="I1" s="194"/>
      <c r="J1" s="194"/>
      <c r="K1" s="194"/>
      <c r="L1" s="194"/>
      <c r="M1" s="194"/>
      <c r="N1" s="195"/>
    </row>
    <row r="2" spans="1:14" x14ac:dyDescent="0.35">
      <c r="A2" s="8" t="s">
        <v>12</v>
      </c>
      <c r="B2" s="9" t="s">
        <v>13</v>
      </c>
      <c r="C2" s="10" t="s">
        <v>14</v>
      </c>
      <c r="D2" s="10" t="s">
        <v>15</v>
      </c>
      <c r="E2" s="10" t="s">
        <v>16</v>
      </c>
      <c r="F2" s="10" t="s">
        <v>17</v>
      </c>
      <c r="G2" s="11" t="s">
        <v>18</v>
      </c>
      <c r="H2" s="11" t="s">
        <v>19</v>
      </c>
      <c r="I2" s="11" t="s">
        <v>20</v>
      </c>
      <c r="J2" s="11" t="s">
        <v>21</v>
      </c>
      <c r="K2" s="11" t="s">
        <v>22</v>
      </c>
      <c r="L2" s="11" t="s">
        <v>23</v>
      </c>
      <c r="M2" s="11" t="s">
        <v>24</v>
      </c>
      <c r="N2" s="12" t="s">
        <v>25</v>
      </c>
    </row>
    <row r="3" spans="1:14" x14ac:dyDescent="0.35">
      <c r="A3" s="8">
        <v>85701</v>
      </c>
      <c r="B3" s="9" t="s">
        <v>26</v>
      </c>
      <c r="C3" s="13">
        <v>1083</v>
      </c>
      <c r="D3" s="13">
        <v>172</v>
      </c>
      <c r="E3" s="13">
        <v>59</v>
      </c>
      <c r="F3" s="13">
        <v>57</v>
      </c>
      <c r="G3" s="13">
        <v>5</v>
      </c>
      <c r="H3" s="14">
        <v>1.3736991485335857</v>
      </c>
      <c r="I3" s="13">
        <v>1487.7161778618733</v>
      </c>
      <c r="J3" s="9">
        <v>10</v>
      </c>
      <c r="K3" s="13">
        <v>502</v>
      </c>
      <c r="L3" s="9">
        <v>167</v>
      </c>
      <c r="M3" s="9"/>
      <c r="N3" s="15">
        <f>SUM(I3:M3)</f>
        <v>2166.7161778618733</v>
      </c>
    </row>
    <row r="4" spans="1:14" x14ac:dyDescent="0.35">
      <c r="A4" s="8">
        <v>85702</v>
      </c>
      <c r="B4" s="9" t="s">
        <v>27</v>
      </c>
      <c r="C4" s="13">
        <v>589</v>
      </c>
      <c r="D4" s="13">
        <v>82</v>
      </c>
      <c r="E4" s="13">
        <v>28</v>
      </c>
      <c r="F4" s="13">
        <v>21</v>
      </c>
      <c r="G4" s="13">
        <v>6</v>
      </c>
      <c r="H4" s="14">
        <v>1.437389770723104</v>
      </c>
      <c r="I4" s="13">
        <v>846.62257495590825</v>
      </c>
      <c r="J4" s="9">
        <v>6</v>
      </c>
      <c r="K4" s="13">
        <v>339</v>
      </c>
      <c r="L4" s="9">
        <v>137</v>
      </c>
      <c r="M4" s="9"/>
      <c r="N4" s="15">
        <f t="shared" ref="N4:N27" si="0">SUM(I4:M4)</f>
        <v>1328.6225749559082</v>
      </c>
    </row>
    <row r="5" spans="1:14" x14ac:dyDescent="0.35">
      <c r="A5" s="8">
        <v>85703</v>
      </c>
      <c r="B5" s="9" t="s">
        <v>28</v>
      </c>
      <c r="C5" s="13">
        <v>950</v>
      </c>
      <c r="D5" s="13">
        <v>92</v>
      </c>
      <c r="E5" s="13">
        <v>20</v>
      </c>
      <c r="F5" s="13">
        <v>33</v>
      </c>
      <c r="G5" s="13">
        <v>5</v>
      </c>
      <c r="H5" s="14">
        <v>1.4734607218683651</v>
      </c>
      <c r="I5" s="13">
        <v>1399.7876857749468</v>
      </c>
      <c r="J5" s="9">
        <v>2</v>
      </c>
      <c r="K5" s="13">
        <v>496</v>
      </c>
      <c r="L5" s="9">
        <v>25</v>
      </c>
      <c r="M5" s="9"/>
      <c r="N5" s="15">
        <f t="shared" si="0"/>
        <v>1922.7876857749468</v>
      </c>
    </row>
    <row r="6" spans="1:14" ht="15.75" customHeight="1" x14ac:dyDescent="0.35">
      <c r="A6" s="8">
        <v>85704</v>
      </c>
      <c r="B6" s="9" t="s">
        <v>29</v>
      </c>
      <c r="C6" s="13">
        <v>302</v>
      </c>
      <c r="D6" s="13">
        <v>28</v>
      </c>
      <c r="E6" s="13">
        <v>5</v>
      </c>
      <c r="F6" s="13">
        <v>11</v>
      </c>
      <c r="G6" s="13">
        <v>1</v>
      </c>
      <c r="H6" s="17">
        <v>1.3808500376161197</v>
      </c>
      <c r="I6" s="13">
        <v>417.01671136006814</v>
      </c>
      <c r="J6" s="9">
        <v>0</v>
      </c>
      <c r="K6" s="13">
        <v>104</v>
      </c>
      <c r="L6" s="9">
        <v>37</v>
      </c>
      <c r="M6" s="9"/>
      <c r="N6" s="15">
        <f t="shared" si="0"/>
        <v>558.01671136006814</v>
      </c>
    </row>
    <row r="7" spans="1:14" x14ac:dyDescent="0.35">
      <c r="A7" s="8">
        <v>85705</v>
      </c>
      <c r="B7" s="9" t="s">
        <v>30</v>
      </c>
      <c r="C7" s="13">
        <v>787</v>
      </c>
      <c r="D7" s="13">
        <v>112</v>
      </c>
      <c r="E7" s="13">
        <v>27</v>
      </c>
      <c r="F7" s="13">
        <v>22</v>
      </c>
      <c r="G7" s="13">
        <v>5</v>
      </c>
      <c r="H7" s="14">
        <v>1.3874680306905371</v>
      </c>
      <c r="I7" s="13">
        <v>1091.9373401534526</v>
      </c>
      <c r="J7" s="9">
        <v>3</v>
      </c>
      <c r="K7" s="13">
        <v>143</v>
      </c>
      <c r="L7" s="9">
        <v>87</v>
      </c>
      <c r="M7" s="9"/>
      <c r="N7" s="15">
        <f t="shared" si="0"/>
        <v>1324.9373401534526</v>
      </c>
    </row>
    <row r="8" spans="1:14" x14ac:dyDescent="0.35">
      <c r="A8" s="8">
        <v>85706</v>
      </c>
      <c r="B8" s="9" t="s">
        <v>31</v>
      </c>
      <c r="C8" s="13">
        <v>493</v>
      </c>
      <c r="D8" s="13">
        <v>76</v>
      </c>
      <c r="E8" s="13">
        <v>20</v>
      </c>
      <c r="F8" s="13">
        <v>3</v>
      </c>
      <c r="G8" s="13">
        <v>3</v>
      </c>
      <c r="H8" s="17">
        <v>1.3808500376161197</v>
      </c>
      <c r="I8" s="13">
        <v>680.75906854474704</v>
      </c>
      <c r="J8" s="9">
        <v>3</v>
      </c>
      <c r="K8" s="13">
        <v>32.693877551020407</v>
      </c>
      <c r="L8" s="9">
        <v>25</v>
      </c>
      <c r="M8" s="9"/>
      <c r="N8" s="15">
        <f t="shared" si="0"/>
        <v>741.4529460957674</v>
      </c>
    </row>
    <row r="9" spans="1:14" x14ac:dyDescent="0.35">
      <c r="A9" s="8">
        <v>85707</v>
      </c>
      <c r="B9" s="9" t="s">
        <v>32</v>
      </c>
      <c r="C9" s="13">
        <v>995</v>
      </c>
      <c r="D9" s="13">
        <v>158</v>
      </c>
      <c r="E9" s="13">
        <v>78</v>
      </c>
      <c r="F9" s="13">
        <v>60</v>
      </c>
      <c r="G9" s="13">
        <v>4</v>
      </c>
      <c r="H9" s="17">
        <v>1.3628865979381444</v>
      </c>
      <c r="I9" s="13">
        <v>1356.0721649484537</v>
      </c>
      <c r="J9" s="9">
        <v>8</v>
      </c>
      <c r="K9" s="13">
        <v>823</v>
      </c>
      <c r="L9" s="9">
        <v>154</v>
      </c>
      <c r="M9" s="9"/>
      <c r="N9" s="15">
        <f t="shared" si="0"/>
        <v>2341.072164948454</v>
      </c>
    </row>
    <row r="10" spans="1:14" x14ac:dyDescent="0.35">
      <c r="A10" s="8">
        <v>85708</v>
      </c>
      <c r="B10" s="9" t="s">
        <v>33</v>
      </c>
      <c r="C10" s="13">
        <v>668</v>
      </c>
      <c r="D10" s="13">
        <v>82</v>
      </c>
      <c r="E10" s="13">
        <v>27</v>
      </c>
      <c r="F10" s="13">
        <v>40</v>
      </c>
      <c r="G10" s="13">
        <v>6</v>
      </c>
      <c r="H10" s="14">
        <v>1.2897637795275592</v>
      </c>
      <c r="I10" s="13">
        <v>861.56220472440953</v>
      </c>
      <c r="J10" s="9">
        <v>6</v>
      </c>
      <c r="K10" s="13">
        <v>406</v>
      </c>
      <c r="L10" s="9">
        <v>89</v>
      </c>
      <c r="M10" s="9"/>
      <c r="N10" s="15">
        <f t="shared" si="0"/>
        <v>1362.5622047244096</v>
      </c>
    </row>
    <row r="11" spans="1:14" x14ac:dyDescent="0.35">
      <c r="A11" s="8">
        <v>85709</v>
      </c>
      <c r="B11" s="9" t="s">
        <v>34</v>
      </c>
      <c r="C11" s="13">
        <v>316</v>
      </c>
      <c r="D11" s="13">
        <v>60</v>
      </c>
      <c r="E11" s="13">
        <v>15</v>
      </c>
      <c r="F11" s="13">
        <v>37</v>
      </c>
      <c r="G11" s="13">
        <v>2</v>
      </c>
      <c r="H11" s="17">
        <v>1.3808500376161197</v>
      </c>
      <c r="I11" s="13">
        <v>436.34861188669385</v>
      </c>
      <c r="J11" s="9">
        <v>7</v>
      </c>
      <c r="K11" s="13">
        <v>144</v>
      </c>
      <c r="L11" s="9">
        <v>133</v>
      </c>
      <c r="M11" s="9"/>
      <c r="N11" s="15">
        <f t="shared" si="0"/>
        <v>720.34861188669379</v>
      </c>
    </row>
    <row r="12" spans="1:14" x14ac:dyDescent="0.35">
      <c r="A12" s="8">
        <v>85710</v>
      </c>
      <c r="B12" s="9" t="s">
        <v>35</v>
      </c>
      <c r="C12" s="13">
        <v>253</v>
      </c>
      <c r="D12" s="13">
        <v>39</v>
      </c>
      <c r="E12" s="13">
        <v>19</v>
      </c>
      <c r="F12" s="13">
        <v>2</v>
      </c>
      <c r="G12" s="13">
        <v>0</v>
      </c>
      <c r="H12" s="14">
        <v>1.2226415094339622</v>
      </c>
      <c r="I12" s="13">
        <v>309.32830188679242</v>
      </c>
      <c r="J12" s="9">
        <v>6</v>
      </c>
      <c r="K12" s="13">
        <v>3</v>
      </c>
      <c r="L12" s="9">
        <v>29</v>
      </c>
      <c r="M12" s="9"/>
      <c r="N12" s="15">
        <f t="shared" si="0"/>
        <v>347.32830188679242</v>
      </c>
    </row>
    <row r="13" spans="1:14" x14ac:dyDescent="0.35">
      <c r="A13" s="8">
        <v>85711</v>
      </c>
      <c r="B13" s="9" t="s">
        <v>36</v>
      </c>
      <c r="C13" s="13">
        <v>624</v>
      </c>
      <c r="D13" s="13">
        <v>78</v>
      </c>
      <c r="E13" s="13">
        <v>37</v>
      </c>
      <c r="F13" s="13">
        <v>28</v>
      </c>
      <c r="G13" s="13">
        <v>4</v>
      </c>
      <c r="H13" s="17">
        <v>1.3808500376161197</v>
      </c>
      <c r="I13" s="13">
        <v>861.65042347245867</v>
      </c>
      <c r="J13" s="9">
        <v>1</v>
      </c>
      <c r="K13" s="13">
        <v>243.99999999999997</v>
      </c>
      <c r="L13" s="9">
        <v>0</v>
      </c>
      <c r="M13" s="9"/>
      <c r="N13" s="15">
        <f t="shared" si="0"/>
        <v>1106.6504234724587</v>
      </c>
    </row>
    <row r="14" spans="1:14" x14ac:dyDescent="0.35">
      <c r="A14" s="8">
        <v>85712</v>
      </c>
      <c r="B14" s="9" t="s">
        <v>37</v>
      </c>
      <c r="C14" s="13" t="s">
        <v>38</v>
      </c>
      <c r="D14" s="13" t="s">
        <v>38</v>
      </c>
      <c r="E14" s="13" t="s">
        <v>38</v>
      </c>
      <c r="F14" s="13" t="s">
        <v>38</v>
      </c>
      <c r="G14" s="13" t="s">
        <v>38</v>
      </c>
      <c r="H14" s="14"/>
      <c r="I14" s="13"/>
      <c r="J14" s="9">
        <v>1</v>
      </c>
      <c r="K14" s="13" t="s">
        <v>38</v>
      </c>
      <c r="L14" s="9">
        <v>72</v>
      </c>
      <c r="M14" s="9">
        <v>668</v>
      </c>
      <c r="N14" s="15">
        <f t="shared" si="0"/>
        <v>741</v>
      </c>
    </row>
    <row r="15" spans="1:14" x14ac:dyDescent="0.35">
      <c r="A15" s="8">
        <v>85713</v>
      </c>
      <c r="B15" s="9" t="s">
        <v>39</v>
      </c>
      <c r="C15" s="13" t="s">
        <v>38</v>
      </c>
      <c r="D15" s="13" t="s">
        <v>38</v>
      </c>
      <c r="E15" s="13" t="s">
        <v>38</v>
      </c>
      <c r="F15" s="13" t="s">
        <v>38</v>
      </c>
      <c r="G15" s="13" t="s">
        <v>38</v>
      </c>
      <c r="H15" s="14"/>
      <c r="I15" s="13"/>
      <c r="J15" s="13">
        <v>0</v>
      </c>
      <c r="K15" s="13" t="s">
        <v>38</v>
      </c>
      <c r="L15" s="13">
        <v>27</v>
      </c>
      <c r="M15" s="13"/>
      <c r="N15" s="15">
        <f t="shared" si="0"/>
        <v>27</v>
      </c>
    </row>
    <row r="16" spans="1:14" x14ac:dyDescent="0.35">
      <c r="A16" s="8">
        <v>85714</v>
      </c>
      <c r="B16" s="9" t="s">
        <v>40</v>
      </c>
      <c r="C16" s="13" t="s">
        <v>38</v>
      </c>
      <c r="D16" s="13" t="s">
        <v>38</v>
      </c>
      <c r="E16" s="13" t="s">
        <v>38</v>
      </c>
      <c r="F16" s="13" t="s">
        <v>38</v>
      </c>
      <c r="G16" s="13" t="s">
        <v>38</v>
      </c>
      <c r="H16" s="14"/>
      <c r="I16" s="13"/>
      <c r="J16" s="13">
        <v>0</v>
      </c>
      <c r="K16" s="13" t="s">
        <v>38</v>
      </c>
      <c r="L16" s="13">
        <v>11</v>
      </c>
      <c r="M16" s="13"/>
      <c r="N16" s="15">
        <f t="shared" si="0"/>
        <v>11</v>
      </c>
    </row>
    <row r="17" spans="1:14" x14ac:dyDescent="0.35">
      <c r="A17" s="8">
        <v>85716</v>
      </c>
      <c r="B17" s="9" t="s">
        <v>41</v>
      </c>
      <c r="C17" s="13" t="s">
        <v>38</v>
      </c>
      <c r="D17" s="13" t="s">
        <v>38</v>
      </c>
      <c r="E17" s="13" t="s">
        <v>38</v>
      </c>
      <c r="F17" s="13" t="s">
        <v>38</v>
      </c>
      <c r="G17" s="13" t="s">
        <v>38</v>
      </c>
      <c r="H17" s="14"/>
      <c r="I17" s="13"/>
      <c r="J17" s="13">
        <v>0</v>
      </c>
      <c r="K17" s="13" t="s">
        <v>38</v>
      </c>
      <c r="L17" s="13">
        <v>29</v>
      </c>
      <c r="M17" s="13"/>
      <c r="N17" s="15">
        <f t="shared" si="0"/>
        <v>29</v>
      </c>
    </row>
    <row r="18" spans="1:14" x14ac:dyDescent="0.35">
      <c r="A18" s="8">
        <v>85717</v>
      </c>
      <c r="B18" s="9" t="s">
        <v>42</v>
      </c>
      <c r="C18" s="13">
        <v>195</v>
      </c>
      <c r="D18" s="13">
        <v>28</v>
      </c>
      <c r="E18" s="13">
        <v>12</v>
      </c>
      <c r="F18" s="13">
        <v>1</v>
      </c>
      <c r="G18" s="13">
        <v>0</v>
      </c>
      <c r="H18" s="17">
        <v>1.3808500376161197</v>
      </c>
      <c r="I18" s="13">
        <v>269.26575733514335</v>
      </c>
      <c r="J18" s="13">
        <v>0</v>
      </c>
      <c r="K18" s="13">
        <v>10.897959183673469</v>
      </c>
      <c r="L18" s="13">
        <v>40</v>
      </c>
      <c r="M18" s="13"/>
      <c r="N18" s="15">
        <f t="shared" si="0"/>
        <v>320.16371651881684</v>
      </c>
    </row>
    <row r="19" spans="1:14" x14ac:dyDescent="0.35">
      <c r="A19" s="8">
        <v>85718</v>
      </c>
      <c r="B19" s="9" t="s">
        <v>43</v>
      </c>
      <c r="C19" s="13" t="s">
        <v>38</v>
      </c>
      <c r="D19" s="13" t="s">
        <v>38</v>
      </c>
      <c r="E19" s="13" t="s">
        <v>38</v>
      </c>
      <c r="F19" s="13" t="s">
        <v>38</v>
      </c>
      <c r="G19" s="13" t="s">
        <v>38</v>
      </c>
      <c r="H19" s="14"/>
      <c r="I19" s="13"/>
      <c r="J19" s="13">
        <v>2</v>
      </c>
      <c r="K19" s="13" t="s">
        <v>38</v>
      </c>
      <c r="L19" s="13">
        <v>11</v>
      </c>
      <c r="M19" s="13"/>
      <c r="N19" s="15">
        <f t="shared" si="0"/>
        <v>13</v>
      </c>
    </row>
    <row r="20" spans="1:14" x14ac:dyDescent="0.35">
      <c r="A20" s="8">
        <v>85719</v>
      </c>
      <c r="B20" s="9" t="s">
        <v>44</v>
      </c>
      <c r="C20" s="13" t="s">
        <v>38</v>
      </c>
      <c r="D20" s="13" t="s">
        <v>38</v>
      </c>
      <c r="E20" s="13" t="s">
        <v>38</v>
      </c>
      <c r="F20" s="13" t="s">
        <v>38</v>
      </c>
      <c r="G20" s="18" t="s">
        <v>38</v>
      </c>
      <c r="H20" s="14"/>
      <c r="I20" s="13"/>
      <c r="J20" s="13">
        <v>2</v>
      </c>
      <c r="K20" s="13" t="s">
        <v>38</v>
      </c>
      <c r="L20" s="13">
        <v>15</v>
      </c>
      <c r="M20" s="13"/>
      <c r="N20" s="15">
        <f t="shared" si="0"/>
        <v>17</v>
      </c>
    </row>
    <row r="21" spans="1:14" x14ac:dyDescent="0.35">
      <c r="A21" s="8">
        <v>85720</v>
      </c>
      <c r="B21" s="9" t="s">
        <v>45</v>
      </c>
      <c r="C21" s="13" t="s">
        <v>38</v>
      </c>
      <c r="D21" s="13" t="s">
        <v>38</v>
      </c>
      <c r="E21" s="13" t="s">
        <v>38</v>
      </c>
      <c r="F21" s="13" t="s">
        <v>38</v>
      </c>
      <c r="G21" s="18" t="s">
        <v>38</v>
      </c>
      <c r="H21" s="14"/>
      <c r="I21" s="13"/>
      <c r="J21" s="13">
        <v>3</v>
      </c>
      <c r="K21" s="13" t="s">
        <v>38</v>
      </c>
      <c r="L21" s="13">
        <v>35</v>
      </c>
      <c r="M21" s="13"/>
      <c r="N21" s="15">
        <f t="shared" si="0"/>
        <v>38</v>
      </c>
    </row>
    <row r="22" spans="1:14" x14ac:dyDescent="0.35">
      <c r="A22" s="8">
        <v>85721</v>
      </c>
      <c r="B22" s="9" t="s">
        <v>46</v>
      </c>
      <c r="C22" s="13">
        <v>31</v>
      </c>
      <c r="D22" s="13">
        <v>8</v>
      </c>
      <c r="E22" s="13">
        <v>1</v>
      </c>
      <c r="F22" s="13">
        <v>0</v>
      </c>
      <c r="G22" s="13">
        <v>0</v>
      </c>
      <c r="H22" s="17">
        <v>1.3808500376161197</v>
      </c>
      <c r="I22" s="13">
        <v>42.806351166099709</v>
      </c>
      <c r="J22" s="13">
        <v>0</v>
      </c>
      <c r="K22" s="13" t="s">
        <v>38</v>
      </c>
      <c r="L22" s="13">
        <v>16</v>
      </c>
      <c r="M22" s="13"/>
      <c r="N22" s="15">
        <f t="shared" si="0"/>
        <v>58.806351166099709</v>
      </c>
    </row>
    <row r="23" spans="1:14" x14ac:dyDescent="0.35">
      <c r="A23" s="8">
        <v>85722</v>
      </c>
      <c r="B23" s="9" t="s">
        <v>47</v>
      </c>
      <c r="C23" s="13" t="s">
        <v>38</v>
      </c>
      <c r="D23" s="13" t="s">
        <v>38</v>
      </c>
      <c r="E23" s="13" t="s">
        <v>38</v>
      </c>
      <c r="F23" s="13" t="s">
        <v>38</v>
      </c>
      <c r="G23" s="13" t="s">
        <v>38</v>
      </c>
      <c r="H23" s="14"/>
      <c r="I23" s="13"/>
      <c r="J23" s="9">
        <v>0</v>
      </c>
      <c r="K23" s="13" t="s">
        <v>38</v>
      </c>
      <c r="L23" s="9">
        <v>0</v>
      </c>
      <c r="M23" s="9"/>
      <c r="N23" s="15">
        <f t="shared" si="0"/>
        <v>0</v>
      </c>
    </row>
    <row r="24" spans="1:14" x14ac:dyDescent="0.35">
      <c r="A24" s="8">
        <v>85723</v>
      </c>
      <c r="B24" s="9" t="s">
        <v>48</v>
      </c>
      <c r="C24" s="13">
        <v>0</v>
      </c>
      <c r="D24" s="13">
        <v>0</v>
      </c>
      <c r="E24" s="13">
        <v>0</v>
      </c>
      <c r="F24" s="13">
        <v>8</v>
      </c>
      <c r="G24" s="13">
        <v>0</v>
      </c>
      <c r="H24" s="17">
        <v>1.3808500376161197</v>
      </c>
      <c r="I24" s="13">
        <v>0</v>
      </c>
      <c r="J24" s="9">
        <v>0</v>
      </c>
      <c r="K24" s="13">
        <v>87.183673469387756</v>
      </c>
      <c r="L24" s="9">
        <v>124</v>
      </c>
      <c r="M24" s="9"/>
      <c r="N24" s="15">
        <f t="shared" si="0"/>
        <v>211.18367346938777</v>
      </c>
    </row>
    <row r="25" spans="1:14" x14ac:dyDescent="0.35">
      <c r="A25" s="8">
        <v>85724</v>
      </c>
      <c r="B25" s="9" t="s">
        <v>49</v>
      </c>
      <c r="C25" s="13">
        <v>139</v>
      </c>
      <c r="D25" s="13">
        <v>11</v>
      </c>
      <c r="E25" s="13">
        <v>7</v>
      </c>
      <c r="F25" s="13">
        <v>4</v>
      </c>
      <c r="G25" s="13">
        <v>0</v>
      </c>
      <c r="H25" s="17">
        <v>1.3808500376161197</v>
      </c>
      <c r="I25" s="13">
        <v>191.93815522864062</v>
      </c>
      <c r="J25" s="9">
        <v>0</v>
      </c>
      <c r="K25" s="13">
        <v>43.591836734693878</v>
      </c>
      <c r="L25" s="9">
        <v>182</v>
      </c>
      <c r="M25" s="9"/>
      <c r="N25" s="15">
        <f t="shared" si="0"/>
        <v>417.52999196333451</v>
      </c>
    </row>
    <row r="26" spans="1:14" x14ac:dyDescent="0.35">
      <c r="A26" s="8">
        <v>85727</v>
      </c>
      <c r="B26" s="9" t="s">
        <v>50</v>
      </c>
      <c r="C26" s="13" t="s">
        <v>38</v>
      </c>
      <c r="D26" s="13" t="s">
        <v>38</v>
      </c>
      <c r="E26" s="13" t="s">
        <v>38</v>
      </c>
      <c r="F26" s="13" t="s">
        <v>38</v>
      </c>
      <c r="G26" s="13" t="s">
        <v>38</v>
      </c>
      <c r="H26" s="14"/>
      <c r="I26" s="13"/>
      <c r="J26" s="9">
        <v>0</v>
      </c>
      <c r="K26" s="13" t="s">
        <v>38</v>
      </c>
      <c r="L26" s="9">
        <v>16</v>
      </c>
      <c r="M26" s="9"/>
      <c r="N26" s="15">
        <f t="shared" si="0"/>
        <v>16</v>
      </c>
    </row>
    <row r="27" spans="1:14" x14ac:dyDescent="0.35">
      <c r="A27" s="8">
        <v>85728</v>
      </c>
      <c r="B27" s="9" t="s">
        <v>51</v>
      </c>
      <c r="C27" s="13" t="s">
        <v>38</v>
      </c>
      <c r="D27" s="13" t="s">
        <v>38</v>
      </c>
      <c r="E27" s="13" t="s">
        <v>38</v>
      </c>
      <c r="F27" s="13" t="s">
        <v>38</v>
      </c>
      <c r="G27" s="13" t="s">
        <v>38</v>
      </c>
      <c r="H27" s="14"/>
      <c r="I27" s="13"/>
      <c r="J27" s="9">
        <v>0</v>
      </c>
      <c r="K27" s="13" t="s">
        <v>38</v>
      </c>
      <c r="L27" s="9">
        <v>17</v>
      </c>
      <c r="M27" s="9"/>
      <c r="N27" s="15">
        <f t="shared" si="0"/>
        <v>17</v>
      </c>
    </row>
    <row r="28" spans="1:14" x14ac:dyDescent="0.35">
      <c r="A28" s="8"/>
      <c r="B28" s="9" t="s">
        <v>52</v>
      </c>
      <c r="C28" s="19">
        <f>SUM(C3:C27)</f>
        <v>7425</v>
      </c>
      <c r="D28" s="19">
        <f>SUM(D3:D27)</f>
        <v>1026</v>
      </c>
      <c r="E28" s="19">
        <f>SUM(E3:E27)</f>
        <v>355</v>
      </c>
      <c r="F28" s="19">
        <f>SUM(F3:F27)</f>
        <v>327</v>
      </c>
      <c r="G28" s="19">
        <f>SUM(G3:G27)</f>
        <v>41</v>
      </c>
      <c r="H28" s="19"/>
      <c r="I28" s="19">
        <f t="shared" ref="I28:N28" si="1">SUM(I3:I27)</f>
        <v>10252.811529299688</v>
      </c>
      <c r="J28" s="19">
        <f t="shared" si="1"/>
        <v>60</v>
      </c>
      <c r="K28" s="19">
        <f t="shared" si="1"/>
        <v>3378.3673469387759</v>
      </c>
      <c r="L28" s="19">
        <f t="shared" si="1"/>
        <v>1478</v>
      </c>
      <c r="M28" s="19">
        <f t="shared" si="1"/>
        <v>668</v>
      </c>
      <c r="N28" s="20">
        <f t="shared" si="1"/>
        <v>15837.178876238464</v>
      </c>
    </row>
    <row r="29" spans="1:14" ht="15.75" customHeight="1" thickBot="1" x14ac:dyDescent="0.4">
      <c r="A29" s="22"/>
      <c r="B29" s="23"/>
      <c r="C29" s="24"/>
      <c r="D29" s="24"/>
      <c r="E29" s="196" t="s">
        <v>53</v>
      </c>
      <c r="F29" s="201"/>
      <c r="G29" s="202"/>
      <c r="H29" s="25">
        <v>1.3827197549535328</v>
      </c>
      <c r="I29" s="26">
        <f t="shared" ref="I29:N29" si="2">(I28/$N$28)</f>
        <v>0.64738875587764177</v>
      </c>
      <c r="J29" s="26">
        <f t="shared" si="2"/>
        <v>3.7885535339896837E-3</v>
      </c>
      <c r="K29" s="26">
        <f t="shared" si="2"/>
        <v>0.21331875918933751</v>
      </c>
      <c r="L29" s="26">
        <f t="shared" si="2"/>
        <v>9.3324702053945871E-2</v>
      </c>
      <c r="M29" s="26">
        <f t="shared" si="2"/>
        <v>4.2179229345085147E-2</v>
      </c>
      <c r="N29" s="27">
        <f t="shared" si="2"/>
        <v>1</v>
      </c>
    </row>
    <row r="30" spans="1:14" ht="15" thickTop="1" x14ac:dyDescent="0.35">
      <c r="A30" s="29" t="s">
        <v>54</v>
      </c>
    </row>
    <row r="31" spans="1:14" x14ac:dyDescent="0.35">
      <c r="A31" s="31" t="s">
        <v>104</v>
      </c>
    </row>
    <row r="32" spans="1:14" x14ac:dyDescent="0.35">
      <c r="A32" s="7" t="s">
        <v>56</v>
      </c>
    </row>
    <row r="33" spans="1:14" x14ac:dyDescent="0.35">
      <c r="A33" s="33" t="s">
        <v>59</v>
      </c>
    </row>
    <row r="34" spans="1:14" ht="14.5" customHeight="1" x14ac:dyDescent="0.35">
      <c r="A34" s="200" t="s">
        <v>106</v>
      </c>
      <c r="B34" s="179"/>
      <c r="C34" s="179"/>
      <c r="D34" s="179"/>
      <c r="E34" s="179"/>
      <c r="F34" s="179"/>
      <c r="G34" s="179"/>
      <c r="H34" s="179"/>
      <c r="I34" s="179"/>
      <c r="J34" s="179"/>
      <c r="K34" s="179"/>
      <c r="L34" s="179"/>
      <c r="M34" s="179"/>
      <c r="N34" s="179"/>
    </row>
    <row r="35" spans="1:14" x14ac:dyDescent="0.35">
      <c r="A35" s="179"/>
      <c r="B35" s="179"/>
      <c r="C35" s="179"/>
      <c r="D35" s="179"/>
      <c r="E35" s="179"/>
      <c r="F35" s="179"/>
      <c r="G35" s="179"/>
      <c r="H35" s="179"/>
      <c r="I35" s="179"/>
      <c r="J35" s="179"/>
      <c r="K35" s="179"/>
      <c r="L35" s="179"/>
      <c r="M35" s="179"/>
      <c r="N35" s="179"/>
    </row>
    <row r="36" spans="1:14" x14ac:dyDescent="0.35">
      <c r="A36" s="179"/>
      <c r="B36" s="179"/>
      <c r="C36" s="179"/>
      <c r="D36" s="179"/>
      <c r="E36" s="179"/>
      <c r="F36" s="179"/>
      <c r="G36" s="179"/>
      <c r="H36" s="179"/>
      <c r="I36" s="179"/>
      <c r="J36" s="179"/>
      <c r="K36" s="179"/>
      <c r="L36" s="179"/>
      <c r="M36" s="179"/>
      <c r="N36" s="179"/>
    </row>
  </sheetData>
  <mergeCells count="3">
    <mergeCell ref="A1:N1"/>
    <mergeCell ref="E29:G29"/>
    <mergeCell ref="A34:N36"/>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2044 Transport Statistics Stockport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9CBB-CABC-488B-A258-5A9935ED818A}">
  <sheetPr>
    <pageSetUpPr fitToPage="1"/>
  </sheetPr>
  <dimension ref="A1:P36"/>
  <sheetViews>
    <sheetView zoomScale="90" zoomScaleNormal="90" workbookViewId="0">
      <selection activeCell="K8" sqref="K8"/>
    </sheetView>
  </sheetViews>
  <sheetFormatPr defaultColWidth="9.1796875" defaultRowHeight="14.5" x14ac:dyDescent="0.35"/>
  <cols>
    <col min="1" max="1" width="7.1796875" style="31" customWidth="1"/>
    <col min="2" max="2" width="48.7265625" style="7" customWidth="1"/>
    <col min="3" max="3" width="6.453125" style="7" customWidth="1"/>
    <col min="4" max="4" width="5.81640625" style="7" customWidth="1"/>
    <col min="5" max="5" width="6.26953125" style="7" customWidth="1"/>
    <col min="6" max="6" width="6.7265625" style="7" customWidth="1"/>
    <col min="7" max="7" width="13.1796875" style="7" customWidth="1"/>
    <col min="8" max="8" width="14.7265625" style="7" customWidth="1"/>
    <col min="9" max="9" width="9.453125" style="7" customWidth="1"/>
    <col min="10" max="10" width="12.453125" style="7" customWidth="1"/>
    <col min="11" max="11" width="9.453125" style="7" customWidth="1"/>
    <col min="12" max="12" width="8.26953125" style="7" customWidth="1"/>
    <col min="13" max="13" width="10.54296875" style="7" customWidth="1"/>
    <col min="14" max="14" width="27.7265625" style="7" customWidth="1"/>
    <col min="15" max="16384" width="9.1796875" style="7"/>
  </cols>
  <sheetData>
    <row r="1" spans="1:14" ht="15" thickTop="1" x14ac:dyDescent="0.35">
      <c r="A1" s="193" t="s">
        <v>60</v>
      </c>
      <c r="B1" s="194"/>
      <c r="C1" s="194"/>
      <c r="D1" s="194"/>
      <c r="E1" s="194"/>
      <c r="F1" s="194"/>
      <c r="G1" s="194"/>
      <c r="H1" s="194"/>
      <c r="I1" s="194"/>
      <c r="J1" s="194"/>
      <c r="K1" s="194"/>
      <c r="L1" s="194"/>
      <c r="M1" s="194"/>
      <c r="N1" s="195"/>
    </row>
    <row r="2" spans="1:14" x14ac:dyDescent="0.35">
      <c r="A2" s="8" t="s">
        <v>12</v>
      </c>
      <c r="B2" s="9" t="s">
        <v>13</v>
      </c>
      <c r="C2" s="10" t="s">
        <v>14</v>
      </c>
      <c r="D2" s="10" t="s">
        <v>15</v>
      </c>
      <c r="E2" s="10" t="s">
        <v>16</v>
      </c>
      <c r="F2" s="10" t="s">
        <v>17</v>
      </c>
      <c r="G2" s="11" t="s">
        <v>18</v>
      </c>
      <c r="H2" s="11" t="s">
        <v>19</v>
      </c>
      <c r="I2" s="11" t="s">
        <v>20</v>
      </c>
      <c r="J2" s="11" t="s">
        <v>21</v>
      </c>
      <c r="K2" s="11" t="s">
        <v>22</v>
      </c>
      <c r="L2" s="11" t="s">
        <v>23</v>
      </c>
      <c r="M2" s="11" t="s">
        <v>24</v>
      </c>
      <c r="N2" s="12" t="s">
        <v>25</v>
      </c>
    </row>
    <row r="3" spans="1:14" x14ac:dyDescent="0.35">
      <c r="A3" s="8">
        <v>85701</v>
      </c>
      <c r="B3" s="9" t="s">
        <v>26</v>
      </c>
      <c r="C3" s="13">
        <v>1618</v>
      </c>
      <c r="D3" s="13">
        <v>157</v>
      </c>
      <c r="E3" s="13">
        <v>22</v>
      </c>
      <c r="F3" s="13">
        <v>47</v>
      </c>
      <c r="G3" s="13">
        <v>14</v>
      </c>
      <c r="H3" s="14">
        <v>1.2841191066997519</v>
      </c>
      <c r="I3" s="13">
        <v>2077.7047146401987</v>
      </c>
      <c r="J3" s="9">
        <v>53</v>
      </c>
      <c r="K3" s="13">
        <v>445</v>
      </c>
      <c r="L3" s="9">
        <v>101</v>
      </c>
      <c r="M3" s="9"/>
      <c r="N3" s="15">
        <f>SUM(I3:M3)</f>
        <v>2676.7047146401987</v>
      </c>
    </row>
    <row r="4" spans="1:14" x14ac:dyDescent="0.35">
      <c r="A4" s="8">
        <v>85702</v>
      </c>
      <c r="B4" s="9" t="s">
        <v>27</v>
      </c>
      <c r="C4" s="13">
        <v>947</v>
      </c>
      <c r="D4" s="13">
        <v>105</v>
      </c>
      <c r="E4" s="13">
        <v>13</v>
      </c>
      <c r="F4" s="13">
        <v>18</v>
      </c>
      <c r="G4" s="13">
        <v>12</v>
      </c>
      <c r="H4" s="14">
        <v>1.354908306364617</v>
      </c>
      <c r="I4" s="13">
        <v>1283.0981661272924</v>
      </c>
      <c r="J4" s="9">
        <v>21</v>
      </c>
      <c r="K4" s="13">
        <v>132</v>
      </c>
      <c r="L4" s="9">
        <v>97</v>
      </c>
      <c r="M4" s="9"/>
      <c r="N4" s="15">
        <f t="shared" ref="N4:N27" si="0">SUM(I4:M4)</f>
        <v>1533.0981661272924</v>
      </c>
    </row>
    <row r="5" spans="1:14" x14ac:dyDescent="0.35">
      <c r="A5" s="8">
        <v>85703</v>
      </c>
      <c r="B5" s="9" t="s">
        <v>28</v>
      </c>
      <c r="C5" s="13">
        <v>820</v>
      </c>
      <c r="D5" s="13">
        <v>77</v>
      </c>
      <c r="E5" s="13">
        <v>13</v>
      </c>
      <c r="F5" s="13">
        <v>35</v>
      </c>
      <c r="G5" s="13">
        <v>3</v>
      </c>
      <c r="H5" s="14">
        <v>1.5086848635235732</v>
      </c>
      <c r="I5" s="13">
        <v>1237.1215880893301</v>
      </c>
      <c r="J5" s="9">
        <v>5</v>
      </c>
      <c r="K5" s="13">
        <v>337</v>
      </c>
      <c r="L5" s="9">
        <v>42</v>
      </c>
      <c r="M5" s="9"/>
      <c r="N5" s="15">
        <f t="shared" si="0"/>
        <v>1621.1215880893301</v>
      </c>
    </row>
    <row r="6" spans="1:14" ht="15.75" customHeight="1" x14ac:dyDescent="0.35">
      <c r="A6" s="8">
        <v>85704</v>
      </c>
      <c r="B6" s="9" t="s">
        <v>29</v>
      </c>
      <c r="C6" s="13">
        <v>205</v>
      </c>
      <c r="D6" s="13">
        <v>10</v>
      </c>
      <c r="E6" s="13">
        <v>1</v>
      </c>
      <c r="F6" s="13">
        <v>9</v>
      </c>
      <c r="G6" s="13">
        <v>0</v>
      </c>
      <c r="H6" s="17">
        <v>1.3783542544962104</v>
      </c>
      <c r="I6" s="13">
        <v>282.56262217172315</v>
      </c>
      <c r="J6" s="9">
        <v>4</v>
      </c>
      <c r="K6" s="13">
        <v>100</v>
      </c>
      <c r="L6" s="9">
        <v>31</v>
      </c>
      <c r="M6" s="9"/>
      <c r="N6" s="15">
        <f t="shared" si="0"/>
        <v>417.56262217172315</v>
      </c>
    </row>
    <row r="7" spans="1:14" x14ac:dyDescent="0.35">
      <c r="A7" s="8">
        <v>85705</v>
      </c>
      <c r="B7" s="9" t="s">
        <v>30</v>
      </c>
      <c r="C7" s="13">
        <v>725</v>
      </c>
      <c r="D7" s="13">
        <v>81</v>
      </c>
      <c r="E7" s="13">
        <v>10</v>
      </c>
      <c r="F7" s="13">
        <v>16</v>
      </c>
      <c r="G7" s="13">
        <v>4</v>
      </c>
      <c r="H7" s="14">
        <v>1.4876373626373627</v>
      </c>
      <c r="I7" s="13">
        <v>1078.5370879120881</v>
      </c>
      <c r="J7" s="9">
        <v>8</v>
      </c>
      <c r="K7" s="13">
        <v>88</v>
      </c>
      <c r="L7" s="9">
        <v>30</v>
      </c>
      <c r="M7" s="9"/>
      <c r="N7" s="15">
        <f t="shared" si="0"/>
        <v>1204.5370879120881</v>
      </c>
    </row>
    <row r="8" spans="1:14" x14ac:dyDescent="0.35">
      <c r="A8" s="8">
        <v>85706</v>
      </c>
      <c r="B8" s="9" t="s">
        <v>31</v>
      </c>
      <c r="C8" s="13">
        <v>540</v>
      </c>
      <c r="D8" s="13">
        <v>52</v>
      </c>
      <c r="E8" s="13">
        <v>7</v>
      </c>
      <c r="F8" s="13">
        <v>7</v>
      </c>
      <c r="G8" s="13">
        <v>3</v>
      </c>
      <c r="H8" s="17">
        <v>1.3783542544962104</v>
      </c>
      <c r="I8" s="13">
        <v>744.3112974279536</v>
      </c>
      <c r="J8" s="9">
        <v>4</v>
      </c>
      <c r="K8" s="13">
        <v>75.698884758364315</v>
      </c>
      <c r="L8" s="9">
        <v>45</v>
      </c>
      <c r="M8" s="9"/>
      <c r="N8" s="15">
        <f t="shared" si="0"/>
        <v>869.01018218631793</v>
      </c>
    </row>
    <row r="9" spans="1:14" x14ac:dyDescent="0.35">
      <c r="A9" s="8">
        <v>85707</v>
      </c>
      <c r="B9" s="9" t="s">
        <v>32</v>
      </c>
      <c r="C9" s="13">
        <v>1200</v>
      </c>
      <c r="D9" s="13">
        <v>129</v>
      </c>
      <c r="E9" s="13">
        <v>24</v>
      </c>
      <c r="F9" s="13">
        <v>69</v>
      </c>
      <c r="G9" s="13">
        <v>8</v>
      </c>
      <c r="H9" s="17">
        <v>1.4294217687074831</v>
      </c>
      <c r="I9" s="13">
        <v>1715.3061224489797</v>
      </c>
      <c r="J9" s="9">
        <v>22</v>
      </c>
      <c r="K9" s="13">
        <v>1001</v>
      </c>
      <c r="L9" s="9">
        <v>286</v>
      </c>
      <c r="M9" s="9"/>
      <c r="N9" s="15">
        <f t="shared" si="0"/>
        <v>3024.3061224489797</v>
      </c>
    </row>
    <row r="10" spans="1:14" x14ac:dyDescent="0.35">
      <c r="A10" s="8">
        <v>85708</v>
      </c>
      <c r="B10" s="9" t="s">
        <v>33</v>
      </c>
      <c r="C10" s="13">
        <v>884</v>
      </c>
      <c r="D10" s="13">
        <v>78</v>
      </c>
      <c r="E10" s="13">
        <v>8</v>
      </c>
      <c r="F10" s="13">
        <v>40</v>
      </c>
      <c r="G10" s="13">
        <v>4</v>
      </c>
      <c r="H10" s="14">
        <v>1.3637400228050172</v>
      </c>
      <c r="I10" s="13">
        <v>1205.5461801596352</v>
      </c>
      <c r="J10" s="9">
        <v>10</v>
      </c>
      <c r="K10" s="13">
        <v>486</v>
      </c>
      <c r="L10" s="9">
        <v>69</v>
      </c>
      <c r="M10" s="9"/>
      <c r="N10" s="15">
        <f t="shared" si="0"/>
        <v>1770.5461801596352</v>
      </c>
    </row>
    <row r="11" spans="1:14" x14ac:dyDescent="0.35">
      <c r="A11" s="8">
        <v>85709</v>
      </c>
      <c r="B11" s="9" t="s">
        <v>34</v>
      </c>
      <c r="C11" s="13">
        <v>427</v>
      </c>
      <c r="D11" s="13">
        <v>46</v>
      </c>
      <c r="E11" s="13">
        <v>6</v>
      </c>
      <c r="F11" s="13">
        <v>21</v>
      </c>
      <c r="G11" s="13">
        <v>3</v>
      </c>
      <c r="H11" s="17">
        <v>1.3783542544962104</v>
      </c>
      <c r="I11" s="13">
        <v>588.55726666988187</v>
      </c>
      <c r="J11" s="9">
        <v>16</v>
      </c>
      <c r="K11" s="13">
        <v>89</v>
      </c>
      <c r="L11" s="9">
        <v>120</v>
      </c>
      <c r="M11" s="9"/>
      <c r="N11" s="15">
        <f t="shared" si="0"/>
        <v>813.55726666988187</v>
      </c>
    </row>
    <row r="12" spans="1:14" x14ac:dyDescent="0.35">
      <c r="A12" s="8">
        <v>85710</v>
      </c>
      <c r="B12" s="9" t="s">
        <v>35</v>
      </c>
      <c r="C12" s="13">
        <v>297</v>
      </c>
      <c r="D12" s="13">
        <v>18</v>
      </c>
      <c r="E12" s="13">
        <v>5</v>
      </c>
      <c r="F12" s="13">
        <v>1</v>
      </c>
      <c r="G12" s="13">
        <v>0</v>
      </c>
      <c r="H12" s="14">
        <v>1.1770491803278689</v>
      </c>
      <c r="I12" s="13">
        <v>349.58360655737704</v>
      </c>
      <c r="J12" s="9">
        <v>10</v>
      </c>
      <c r="K12" s="13">
        <v>0</v>
      </c>
      <c r="L12" s="9">
        <v>41</v>
      </c>
      <c r="M12" s="9"/>
      <c r="N12" s="15">
        <f t="shared" si="0"/>
        <v>400.58360655737704</v>
      </c>
    </row>
    <row r="13" spans="1:14" x14ac:dyDescent="0.35">
      <c r="A13" s="8">
        <v>85711</v>
      </c>
      <c r="B13" s="9" t="s">
        <v>36</v>
      </c>
      <c r="C13" s="13">
        <v>871</v>
      </c>
      <c r="D13" s="13">
        <v>72</v>
      </c>
      <c r="E13" s="13">
        <v>14</v>
      </c>
      <c r="F13" s="13">
        <v>24</v>
      </c>
      <c r="G13" s="13">
        <v>9</v>
      </c>
      <c r="H13" s="17">
        <v>1.3783542544962104</v>
      </c>
      <c r="I13" s="13">
        <v>1200.5465556661993</v>
      </c>
      <c r="J13" s="9">
        <v>12</v>
      </c>
      <c r="K13" s="13">
        <v>231</v>
      </c>
      <c r="L13" s="9">
        <v>1</v>
      </c>
      <c r="M13" s="9"/>
      <c r="N13" s="15">
        <f t="shared" si="0"/>
        <v>1444.5465556661993</v>
      </c>
    </row>
    <row r="14" spans="1:14" x14ac:dyDescent="0.35">
      <c r="A14" s="8">
        <v>85712</v>
      </c>
      <c r="B14" s="9" t="s">
        <v>37</v>
      </c>
      <c r="C14" s="13" t="s">
        <v>38</v>
      </c>
      <c r="D14" s="13" t="s">
        <v>38</v>
      </c>
      <c r="E14" s="13" t="s">
        <v>38</v>
      </c>
      <c r="F14" s="13" t="s">
        <v>38</v>
      </c>
      <c r="G14" s="13" t="s">
        <v>38</v>
      </c>
      <c r="H14" s="14"/>
      <c r="I14" s="13"/>
      <c r="J14" s="9">
        <v>7</v>
      </c>
      <c r="K14" s="13" t="s">
        <v>38</v>
      </c>
      <c r="L14" s="9">
        <v>48</v>
      </c>
      <c r="M14" s="9">
        <v>2132</v>
      </c>
      <c r="N14" s="15">
        <f t="shared" si="0"/>
        <v>2187</v>
      </c>
    </row>
    <row r="15" spans="1:14" x14ac:dyDescent="0.35">
      <c r="A15" s="8">
        <v>85713</v>
      </c>
      <c r="B15" s="9" t="s">
        <v>39</v>
      </c>
      <c r="C15" s="13" t="s">
        <v>38</v>
      </c>
      <c r="D15" s="13" t="s">
        <v>38</v>
      </c>
      <c r="E15" s="13" t="s">
        <v>38</v>
      </c>
      <c r="F15" s="13" t="s">
        <v>38</v>
      </c>
      <c r="G15" s="13" t="s">
        <v>38</v>
      </c>
      <c r="H15" s="14"/>
      <c r="I15" s="13"/>
      <c r="J15" s="13">
        <v>0</v>
      </c>
      <c r="K15" s="13" t="s">
        <v>38</v>
      </c>
      <c r="L15" s="13">
        <v>20</v>
      </c>
      <c r="M15" s="13"/>
      <c r="N15" s="15">
        <f t="shared" si="0"/>
        <v>20</v>
      </c>
    </row>
    <row r="16" spans="1:14" x14ac:dyDescent="0.35">
      <c r="A16" s="8">
        <v>85714</v>
      </c>
      <c r="B16" s="9" t="s">
        <v>40</v>
      </c>
      <c r="C16" s="13" t="s">
        <v>38</v>
      </c>
      <c r="D16" s="13" t="s">
        <v>38</v>
      </c>
      <c r="E16" s="13" t="s">
        <v>38</v>
      </c>
      <c r="F16" s="13" t="s">
        <v>38</v>
      </c>
      <c r="G16" s="13" t="s">
        <v>38</v>
      </c>
      <c r="H16" s="14"/>
      <c r="I16" s="13"/>
      <c r="J16" s="13">
        <v>1</v>
      </c>
      <c r="K16" s="13" t="s">
        <v>38</v>
      </c>
      <c r="L16" s="13">
        <v>3</v>
      </c>
      <c r="M16" s="13"/>
      <c r="N16" s="15">
        <f t="shared" si="0"/>
        <v>4</v>
      </c>
    </row>
    <row r="17" spans="1:16" x14ac:dyDescent="0.35">
      <c r="A17" s="8">
        <v>85716</v>
      </c>
      <c r="B17" s="9" t="s">
        <v>41</v>
      </c>
      <c r="C17" s="13" t="s">
        <v>38</v>
      </c>
      <c r="D17" s="13" t="s">
        <v>38</v>
      </c>
      <c r="E17" s="13" t="s">
        <v>38</v>
      </c>
      <c r="F17" s="13" t="s">
        <v>38</v>
      </c>
      <c r="G17" s="13" t="s">
        <v>38</v>
      </c>
      <c r="H17" s="14"/>
      <c r="I17" s="13"/>
      <c r="J17" s="13">
        <v>5</v>
      </c>
      <c r="K17" s="13" t="s">
        <v>38</v>
      </c>
      <c r="L17" s="13">
        <v>20</v>
      </c>
      <c r="M17" s="13"/>
      <c r="N17" s="15">
        <f t="shared" si="0"/>
        <v>25</v>
      </c>
    </row>
    <row r="18" spans="1:16" x14ac:dyDescent="0.35">
      <c r="A18" s="8">
        <v>85717</v>
      </c>
      <c r="B18" s="9" t="s">
        <v>42</v>
      </c>
      <c r="C18" s="13">
        <v>104</v>
      </c>
      <c r="D18" s="13">
        <v>17</v>
      </c>
      <c r="E18" s="13">
        <v>1</v>
      </c>
      <c r="F18" s="13">
        <v>0</v>
      </c>
      <c r="G18" s="13">
        <v>0</v>
      </c>
      <c r="H18" s="17">
        <v>1.3783542544962104</v>
      </c>
      <c r="I18" s="13">
        <v>143.34884246760589</v>
      </c>
      <c r="J18" s="13">
        <v>1</v>
      </c>
      <c r="K18" s="13">
        <v>0</v>
      </c>
      <c r="L18" s="13">
        <v>29</v>
      </c>
      <c r="M18" s="13"/>
      <c r="N18" s="15">
        <f t="shared" si="0"/>
        <v>173.34884246760589</v>
      </c>
    </row>
    <row r="19" spans="1:16" x14ac:dyDescent="0.35">
      <c r="A19" s="8">
        <v>85718</v>
      </c>
      <c r="B19" s="9" t="s">
        <v>43</v>
      </c>
      <c r="C19" s="13" t="s">
        <v>38</v>
      </c>
      <c r="D19" s="13" t="s">
        <v>38</v>
      </c>
      <c r="E19" s="13" t="s">
        <v>38</v>
      </c>
      <c r="F19" s="13" t="s">
        <v>38</v>
      </c>
      <c r="G19" s="13" t="s">
        <v>38</v>
      </c>
      <c r="H19" s="14"/>
      <c r="I19" s="13"/>
      <c r="J19" s="13">
        <v>4</v>
      </c>
      <c r="K19" s="13" t="s">
        <v>38</v>
      </c>
      <c r="L19" s="13">
        <v>25</v>
      </c>
      <c r="M19" s="13"/>
      <c r="N19" s="15">
        <f t="shared" si="0"/>
        <v>29</v>
      </c>
    </row>
    <row r="20" spans="1:16" x14ac:dyDescent="0.35">
      <c r="A20" s="8">
        <v>85719</v>
      </c>
      <c r="B20" s="9" t="s">
        <v>44</v>
      </c>
      <c r="C20" s="13" t="s">
        <v>38</v>
      </c>
      <c r="D20" s="13" t="s">
        <v>38</v>
      </c>
      <c r="E20" s="13" t="s">
        <v>38</v>
      </c>
      <c r="F20" s="13" t="s">
        <v>38</v>
      </c>
      <c r="G20" s="18" t="s">
        <v>38</v>
      </c>
      <c r="H20" s="14"/>
      <c r="I20" s="13"/>
      <c r="J20" s="13">
        <v>5</v>
      </c>
      <c r="K20" s="13" t="s">
        <v>38</v>
      </c>
      <c r="L20" s="13">
        <v>37</v>
      </c>
      <c r="M20" s="13"/>
      <c r="N20" s="15">
        <f t="shared" si="0"/>
        <v>42</v>
      </c>
    </row>
    <row r="21" spans="1:16" x14ac:dyDescent="0.35">
      <c r="A21" s="8">
        <v>85720</v>
      </c>
      <c r="B21" s="9" t="s">
        <v>45</v>
      </c>
      <c r="C21" s="13" t="s">
        <v>38</v>
      </c>
      <c r="D21" s="13" t="s">
        <v>38</v>
      </c>
      <c r="E21" s="13" t="s">
        <v>38</v>
      </c>
      <c r="F21" s="13" t="s">
        <v>38</v>
      </c>
      <c r="G21" s="18" t="s">
        <v>38</v>
      </c>
      <c r="H21" s="14"/>
      <c r="I21" s="13"/>
      <c r="J21" s="13">
        <v>6</v>
      </c>
      <c r="K21" s="13" t="s">
        <v>38</v>
      </c>
      <c r="L21" s="13">
        <v>46</v>
      </c>
      <c r="M21" s="13"/>
      <c r="N21" s="15">
        <f t="shared" si="0"/>
        <v>52</v>
      </c>
    </row>
    <row r="22" spans="1:16" x14ac:dyDescent="0.35">
      <c r="A22" s="8">
        <v>85721</v>
      </c>
      <c r="B22" s="9" t="s">
        <v>46</v>
      </c>
      <c r="C22" s="13">
        <v>42</v>
      </c>
      <c r="D22" s="13">
        <v>7</v>
      </c>
      <c r="E22" s="13">
        <v>0</v>
      </c>
      <c r="F22" s="13">
        <v>1</v>
      </c>
      <c r="G22" s="13">
        <v>0</v>
      </c>
      <c r="H22" s="17">
        <v>1.3783542544962104</v>
      </c>
      <c r="I22" s="13">
        <v>57.890878688840836</v>
      </c>
      <c r="J22" s="13">
        <v>0</v>
      </c>
      <c r="K22" s="13" t="s">
        <v>38</v>
      </c>
      <c r="L22" s="13">
        <v>6</v>
      </c>
      <c r="M22" s="13"/>
      <c r="N22" s="15">
        <f t="shared" si="0"/>
        <v>63.890878688840836</v>
      </c>
    </row>
    <row r="23" spans="1:16" x14ac:dyDescent="0.35">
      <c r="A23" s="8">
        <v>85722</v>
      </c>
      <c r="B23" s="9" t="s">
        <v>47</v>
      </c>
      <c r="C23" s="13" t="s">
        <v>38</v>
      </c>
      <c r="D23" s="13" t="s">
        <v>38</v>
      </c>
      <c r="E23" s="13" t="s">
        <v>38</v>
      </c>
      <c r="F23" s="13" t="s">
        <v>38</v>
      </c>
      <c r="G23" s="13" t="s">
        <v>38</v>
      </c>
      <c r="H23" s="14"/>
      <c r="I23" s="13"/>
      <c r="J23" s="9">
        <v>0</v>
      </c>
      <c r="K23" s="13" t="s">
        <v>38</v>
      </c>
      <c r="L23" s="9">
        <v>0</v>
      </c>
      <c r="M23" s="9"/>
      <c r="N23" s="15">
        <f t="shared" si="0"/>
        <v>0</v>
      </c>
    </row>
    <row r="24" spans="1:16" x14ac:dyDescent="0.35">
      <c r="A24" s="8">
        <v>85723</v>
      </c>
      <c r="B24" s="9" t="s">
        <v>48</v>
      </c>
      <c r="C24" s="13">
        <v>1</v>
      </c>
      <c r="D24" s="13">
        <v>0</v>
      </c>
      <c r="E24" s="13">
        <v>0</v>
      </c>
      <c r="F24" s="13">
        <v>7</v>
      </c>
      <c r="G24" s="13">
        <v>0</v>
      </c>
      <c r="H24" s="17">
        <v>1.3783542544962104</v>
      </c>
      <c r="I24" s="13">
        <v>1.3783542544962104</v>
      </c>
      <c r="J24" s="9">
        <v>7</v>
      </c>
      <c r="K24" s="13">
        <v>75.698884758364315</v>
      </c>
      <c r="L24" s="9">
        <v>150</v>
      </c>
      <c r="M24" s="9"/>
      <c r="N24" s="15">
        <f t="shared" si="0"/>
        <v>234.07723901286053</v>
      </c>
    </row>
    <row r="25" spans="1:16" x14ac:dyDescent="0.35">
      <c r="A25" s="8">
        <v>85724</v>
      </c>
      <c r="B25" s="9" t="s">
        <v>49</v>
      </c>
      <c r="C25" s="13">
        <v>151</v>
      </c>
      <c r="D25" s="13">
        <v>14</v>
      </c>
      <c r="E25" s="13">
        <v>0</v>
      </c>
      <c r="F25" s="13">
        <v>3</v>
      </c>
      <c r="G25" s="13">
        <v>1</v>
      </c>
      <c r="H25" s="17">
        <v>1.3783542544962104</v>
      </c>
      <c r="I25" s="13">
        <v>208.13149242892777</v>
      </c>
      <c r="J25" s="9">
        <v>5</v>
      </c>
      <c r="K25" s="13">
        <v>32.442379182156131</v>
      </c>
      <c r="L25" s="9">
        <v>85</v>
      </c>
      <c r="M25" s="9"/>
      <c r="N25" s="15">
        <f t="shared" si="0"/>
        <v>330.57387161108392</v>
      </c>
    </row>
    <row r="26" spans="1:16" x14ac:dyDescent="0.35">
      <c r="A26" s="8">
        <v>85727</v>
      </c>
      <c r="B26" s="9" t="s">
        <v>50</v>
      </c>
      <c r="C26" s="13" t="s">
        <v>38</v>
      </c>
      <c r="D26" s="13" t="s">
        <v>38</v>
      </c>
      <c r="E26" s="13" t="s">
        <v>38</v>
      </c>
      <c r="F26" s="13" t="s">
        <v>38</v>
      </c>
      <c r="G26" s="13" t="s">
        <v>38</v>
      </c>
      <c r="H26" s="14"/>
      <c r="I26" s="13"/>
      <c r="J26" s="9">
        <v>1</v>
      </c>
      <c r="K26" s="13" t="s">
        <v>38</v>
      </c>
      <c r="L26" s="9">
        <v>6</v>
      </c>
      <c r="M26" s="9"/>
      <c r="N26" s="15">
        <f t="shared" si="0"/>
        <v>7</v>
      </c>
    </row>
    <row r="27" spans="1:16" x14ac:dyDescent="0.35">
      <c r="A27" s="8">
        <v>85728</v>
      </c>
      <c r="B27" s="9" t="s">
        <v>51</v>
      </c>
      <c r="C27" s="13" t="s">
        <v>38</v>
      </c>
      <c r="D27" s="13" t="s">
        <v>38</v>
      </c>
      <c r="E27" s="13" t="s">
        <v>38</v>
      </c>
      <c r="F27" s="13" t="s">
        <v>38</v>
      </c>
      <c r="G27" s="13" t="s">
        <v>38</v>
      </c>
      <c r="H27" s="14"/>
      <c r="I27" s="13"/>
      <c r="J27" s="9">
        <v>1</v>
      </c>
      <c r="K27" s="13" t="s">
        <v>38</v>
      </c>
      <c r="L27" s="9">
        <v>27</v>
      </c>
      <c r="M27" s="9"/>
      <c r="N27" s="15">
        <f t="shared" si="0"/>
        <v>28</v>
      </c>
    </row>
    <row r="28" spans="1:16" x14ac:dyDescent="0.35">
      <c r="A28" s="8"/>
      <c r="B28" s="9" t="s">
        <v>52</v>
      </c>
      <c r="C28" s="19">
        <f>SUM(C3:C27)</f>
        <v>8832</v>
      </c>
      <c r="D28" s="19">
        <f>SUM(D3:D27)</f>
        <v>863</v>
      </c>
      <c r="E28" s="19">
        <f>SUM(E3:E27)</f>
        <v>124</v>
      </c>
      <c r="F28" s="19">
        <f>SUM(F3:F27)</f>
        <v>298</v>
      </c>
      <c r="G28" s="19">
        <f>SUM(G3:G27)</f>
        <v>61</v>
      </c>
      <c r="H28" s="19"/>
      <c r="I28" s="19">
        <f t="shared" ref="I28:N28" si="1">SUM(I3:I27)</f>
        <v>12173.62477571053</v>
      </c>
      <c r="J28" s="19">
        <f t="shared" si="1"/>
        <v>208</v>
      </c>
      <c r="K28" s="19">
        <f t="shared" si="1"/>
        <v>3092.8401486988846</v>
      </c>
      <c r="L28" s="19">
        <f t="shared" si="1"/>
        <v>1365</v>
      </c>
      <c r="M28" s="19">
        <f t="shared" si="1"/>
        <v>2132</v>
      </c>
      <c r="N28" s="20">
        <f t="shared" si="1"/>
        <v>18971.464924409418</v>
      </c>
    </row>
    <row r="29" spans="1:16" ht="15.75" customHeight="1" thickBot="1" x14ac:dyDescent="0.4">
      <c r="A29" s="22"/>
      <c r="B29" s="23"/>
      <c r="C29" s="24"/>
      <c r="D29" s="24"/>
      <c r="E29" s="196" t="s">
        <v>53</v>
      </c>
      <c r="F29" s="201"/>
      <c r="G29" s="202"/>
      <c r="H29" s="25">
        <v>1.3783542544962104</v>
      </c>
      <c r="I29" s="26">
        <f t="shared" ref="I29:N29" si="2">(I28/$N$28)</f>
        <v>0.64168079925380328</v>
      </c>
      <c r="J29" s="26">
        <f t="shared" si="2"/>
        <v>1.0963834412828036E-2</v>
      </c>
      <c r="K29" s="26">
        <f t="shared" si="2"/>
        <v>0.16302590026769717</v>
      </c>
      <c r="L29" s="26">
        <f t="shared" si="2"/>
        <v>7.1950163334183984E-2</v>
      </c>
      <c r="M29" s="26">
        <f t="shared" si="2"/>
        <v>0.11237930273148736</v>
      </c>
      <c r="N29" s="27">
        <f t="shared" si="2"/>
        <v>1</v>
      </c>
      <c r="P29" s="28"/>
    </row>
    <row r="30" spans="1:16" ht="15" thickTop="1" x14ac:dyDescent="0.35">
      <c r="A30" s="29" t="s">
        <v>54</v>
      </c>
    </row>
    <row r="31" spans="1:16" x14ac:dyDescent="0.35">
      <c r="A31" s="31" t="s">
        <v>105</v>
      </c>
    </row>
    <row r="32" spans="1:16" x14ac:dyDescent="0.35">
      <c r="A32" s="7" t="s">
        <v>56</v>
      </c>
    </row>
    <row r="33" spans="1:14" x14ac:dyDescent="0.35">
      <c r="A33" s="33" t="s">
        <v>59</v>
      </c>
    </row>
    <row r="34" spans="1:14" ht="14.5" customHeight="1" x14ac:dyDescent="0.35">
      <c r="A34" s="200" t="s">
        <v>106</v>
      </c>
      <c r="B34" s="179"/>
      <c r="C34" s="179"/>
      <c r="D34" s="179"/>
      <c r="E34" s="179"/>
      <c r="F34" s="179"/>
      <c r="G34" s="179"/>
      <c r="H34" s="179"/>
      <c r="I34" s="179"/>
      <c r="J34" s="179"/>
      <c r="K34" s="179"/>
      <c r="L34" s="179"/>
      <c r="M34" s="179"/>
      <c r="N34" s="179"/>
    </row>
    <row r="35" spans="1:14" x14ac:dyDescent="0.35">
      <c r="A35" s="179"/>
      <c r="B35" s="179"/>
      <c r="C35" s="179"/>
      <c r="D35" s="179"/>
      <c r="E35" s="179"/>
      <c r="F35" s="179"/>
      <c r="G35" s="179"/>
      <c r="H35" s="179"/>
      <c r="I35" s="179"/>
      <c r="J35" s="179"/>
      <c r="K35" s="179"/>
      <c r="L35" s="179"/>
      <c r="M35" s="179"/>
      <c r="N35" s="179"/>
    </row>
    <row r="36" spans="1:14" x14ac:dyDescent="0.35">
      <c r="A36" s="179"/>
      <c r="B36" s="179"/>
      <c r="C36" s="179"/>
      <c r="D36" s="179"/>
      <c r="E36" s="179"/>
      <c r="F36" s="179"/>
      <c r="G36" s="179"/>
      <c r="H36" s="179"/>
      <c r="I36" s="179"/>
      <c r="J36" s="179"/>
      <c r="K36" s="179"/>
      <c r="L36" s="179"/>
      <c r="M36" s="179"/>
      <c r="N36" s="179"/>
    </row>
  </sheetData>
  <mergeCells count="3">
    <mergeCell ref="A1:N1"/>
    <mergeCell ref="E29:G29"/>
    <mergeCell ref="A34:N36"/>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2044 Transport Statistics Stockport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ED121-9C23-4185-8AEC-69C904C2DB94}">
  <sheetPr>
    <pageSetUpPr fitToPage="1"/>
  </sheetPr>
  <dimension ref="A1:V70"/>
  <sheetViews>
    <sheetView topLeftCell="A33" zoomScale="75" zoomScaleNormal="75" workbookViewId="0">
      <selection activeCell="A47" sqref="A47"/>
    </sheetView>
  </sheetViews>
  <sheetFormatPr defaultColWidth="8.81640625" defaultRowHeight="14.5" x14ac:dyDescent="0.35"/>
  <cols>
    <col min="1" max="1" width="13.81640625" style="36" customWidth="1"/>
    <col min="2" max="2" width="11.7265625" style="36" customWidth="1"/>
    <col min="3" max="6" width="9.7265625" style="36" customWidth="1"/>
    <col min="7" max="7" width="9.54296875" style="36" customWidth="1"/>
    <col min="8" max="8" width="9.7265625" style="36" customWidth="1"/>
    <col min="9" max="9" width="10.1796875" style="36" customWidth="1"/>
    <col min="10" max="10" width="18" style="36" customWidth="1"/>
    <col min="11" max="11" width="18.1796875" style="36" customWidth="1"/>
    <col min="12" max="16" width="8.81640625" style="36"/>
    <col min="17" max="17" width="9.81640625" style="36" bestFit="1" customWidth="1"/>
    <col min="18" max="18" width="13.26953125" style="36" bestFit="1" customWidth="1"/>
    <col min="19" max="20" width="8.81640625" style="36"/>
    <col min="21" max="21" width="9.81640625" style="37" customWidth="1"/>
    <col min="22" max="22" width="12" style="38" bestFit="1" customWidth="1"/>
    <col min="23" max="16384" width="8.81640625" style="36"/>
  </cols>
  <sheetData>
    <row r="1" spans="1:22" ht="15.5" x14ac:dyDescent="0.35">
      <c r="A1" s="34" t="s">
        <v>61</v>
      </c>
      <c r="B1" s="35"/>
      <c r="C1" s="35"/>
      <c r="D1" s="35"/>
      <c r="E1" s="35"/>
      <c r="F1" s="35"/>
      <c r="G1" s="35"/>
      <c r="H1" s="35"/>
      <c r="I1" s="35"/>
    </row>
    <row r="2" spans="1:22" x14ac:dyDescent="0.35">
      <c r="A2" s="35" t="s">
        <v>62</v>
      </c>
      <c r="B2" s="35"/>
      <c r="C2" s="35"/>
      <c r="D2" s="35"/>
      <c r="E2" s="35"/>
      <c r="F2" s="35"/>
      <c r="G2" s="35"/>
      <c r="H2" s="35"/>
      <c r="I2" s="35"/>
      <c r="U2" s="37">
        <v>1997</v>
      </c>
      <c r="V2" s="38">
        <v>16802</v>
      </c>
    </row>
    <row r="3" spans="1:22" ht="15" thickBot="1" x14ac:dyDescent="0.4">
      <c r="U3" s="37">
        <v>1998</v>
      </c>
    </row>
    <row r="4" spans="1:22" ht="16.5" customHeight="1" thickTop="1" thickBot="1" x14ac:dyDescent="0.4">
      <c r="A4" s="203" t="s">
        <v>63</v>
      </c>
      <c r="B4" s="204"/>
      <c r="C4" s="204"/>
      <c r="D4" s="204"/>
      <c r="E4" s="204"/>
      <c r="F4" s="204"/>
      <c r="G4" s="204"/>
      <c r="H4" s="204"/>
      <c r="I4" s="204"/>
      <c r="J4" s="204"/>
      <c r="K4" s="204"/>
      <c r="L4" s="204"/>
      <c r="M4" s="204"/>
      <c r="N4" s="204"/>
      <c r="O4" s="204"/>
      <c r="P4" s="204"/>
      <c r="Q4" s="204"/>
      <c r="R4" s="205"/>
      <c r="U4" s="37">
        <v>1999</v>
      </c>
    </row>
    <row r="5" spans="1:22" ht="15" thickBot="1" x14ac:dyDescent="0.4">
      <c r="A5" s="39" t="s">
        <v>64</v>
      </c>
      <c r="B5" s="40" t="s">
        <v>65</v>
      </c>
      <c r="C5" s="41" t="s">
        <v>14</v>
      </c>
      <c r="D5" s="42" t="s">
        <v>66</v>
      </c>
      <c r="E5" s="41" t="s">
        <v>67</v>
      </c>
      <c r="F5" s="42" t="s">
        <v>17</v>
      </c>
      <c r="G5" s="41" t="s">
        <v>68</v>
      </c>
      <c r="H5" s="42" t="s">
        <v>69</v>
      </c>
      <c r="I5" s="42" t="s">
        <v>70</v>
      </c>
      <c r="J5" s="43" t="s">
        <v>64</v>
      </c>
      <c r="K5" s="40" t="s">
        <v>65</v>
      </c>
      <c r="L5" s="41" t="s">
        <v>14</v>
      </c>
      <c r="M5" s="42" t="s">
        <v>66</v>
      </c>
      <c r="N5" s="41" t="s">
        <v>67</v>
      </c>
      <c r="O5" s="42" t="s">
        <v>17</v>
      </c>
      <c r="P5" s="41" t="s">
        <v>68</v>
      </c>
      <c r="Q5" s="42" t="s">
        <v>69</v>
      </c>
      <c r="R5" s="44" t="s">
        <v>70</v>
      </c>
      <c r="U5" s="37">
        <v>2000</v>
      </c>
      <c r="V5" s="38">
        <v>17548</v>
      </c>
    </row>
    <row r="6" spans="1:22" x14ac:dyDescent="0.35">
      <c r="A6" s="206" t="s">
        <v>71</v>
      </c>
      <c r="B6" s="45">
        <v>1997</v>
      </c>
      <c r="C6" s="46">
        <v>14068</v>
      </c>
      <c r="D6" s="47">
        <v>1342</v>
      </c>
      <c r="E6" s="46">
        <v>717</v>
      </c>
      <c r="F6" s="47">
        <v>399</v>
      </c>
      <c r="G6" s="46">
        <v>95</v>
      </c>
      <c r="H6" s="47">
        <v>181</v>
      </c>
      <c r="I6" s="47">
        <f t="shared" ref="I6:I24" si="0">SUM(C6:H6)</f>
        <v>16802</v>
      </c>
      <c r="J6" s="207" t="s">
        <v>72</v>
      </c>
      <c r="K6" s="45">
        <v>1997</v>
      </c>
      <c r="L6" s="46">
        <v>9091</v>
      </c>
      <c r="M6" s="47">
        <v>1308</v>
      </c>
      <c r="N6" s="46">
        <v>826</v>
      </c>
      <c r="O6" s="47">
        <v>406</v>
      </c>
      <c r="P6" s="46">
        <v>50</v>
      </c>
      <c r="Q6" s="47">
        <v>55</v>
      </c>
      <c r="R6" s="48">
        <f t="shared" ref="R6:R24" si="1">SUM(L6:Q6)</f>
        <v>11736</v>
      </c>
      <c r="U6" s="37">
        <v>2001</v>
      </c>
    </row>
    <row r="7" spans="1:22" x14ac:dyDescent="0.35">
      <c r="A7" s="206"/>
      <c r="B7" s="45">
        <v>2000</v>
      </c>
      <c r="C7" s="46">
        <v>14681</v>
      </c>
      <c r="D7" s="47">
        <v>1758</v>
      </c>
      <c r="E7" s="46">
        <v>430</v>
      </c>
      <c r="F7" s="47">
        <v>408</v>
      </c>
      <c r="G7" s="46">
        <v>111</v>
      </c>
      <c r="H7" s="47">
        <v>160</v>
      </c>
      <c r="I7" s="47">
        <f t="shared" si="0"/>
        <v>17548</v>
      </c>
      <c r="J7" s="208"/>
      <c r="K7" s="45">
        <v>2000</v>
      </c>
      <c r="L7" s="46">
        <v>9837</v>
      </c>
      <c r="M7" s="47">
        <v>1717</v>
      </c>
      <c r="N7" s="46">
        <v>607</v>
      </c>
      <c r="O7" s="47">
        <v>408</v>
      </c>
      <c r="P7" s="46">
        <v>43</v>
      </c>
      <c r="Q7" s="47">
        <v>44</v>
      </c>
      <c r="R7" s="48">
        <f t="shared" si="1"/>
        <v>12656</v>
      </c>
      <c r="U7" s="37">
        <v>2002</v>
      </c>
    </row>
    <row r="8" spans="1:22" x14ac:dyDescent="0.35">
      <c r="A8" s="206"/>
      <c r="B8" s="45">
        <v>2003</v>
      </c>
      <c r="C8" s="46">
        <v>14234</v>
      </c>
      <c r="D8" s="47">
        <v>1612</v>
      </c>
      <c r="E8" s="46">
        <v>447</v>
      </c>
      <c r="F8" s="47">
        <v>399</v>
      </c>
      <c r="G8" s="46">
        <v>100</v>
      </c>
      <c r="H8" s="47">
        <v>136</v>
      </c>
      <c r="I8" s="47">
        <f t="shared" si="0"/>
        <v>16928</v>
      </c>
      <c r="J8" s="208"/>
      <c r="K8" s="45">
        <v>2003</v>
      </c>
      <c r="L8" s="46">
        <v>9187</v>
      </c>
      <c r="M8" s="47">
        <v>1453</v>
      </c>
      <c r="N8" s="46">
        <v>546</v>
      </c>
      <c r="O8" s="47">
        <v>372</v>
      </c>
      <c r="P8" s="46">
        <v>50</v>
      </c>
      <c r="Q8" s="47">
        <v>38</v>
      </c>
      <c r="R8" s="48">
        <f t="shared" si="1"/>
        <v>11646</v>
      </c>
      <c r="U8" s="37">
        <v>2003</v>
      </c>
      <c r="V8" s="38">
        <v>16928</v>
      </c>
    </row>
    <row r="9" spans="1:22" x14ac:dyDescent="0.35">
      <c r="A9" s="206"/>
      <c r="B9" s="45">
        <v>2004</v>
      </c>
      <c r="C9" s="46">
        <v>13802</v>
      </c>
      <c r="D9" s="47">
        <v>1620</v>
      </c>
      <c r="E9" s="46">
        <v>452</v>
      </c>
      <c r="F9" s="47">
        <v>385</v>
      </c>
      <c r="G9" s="46">
        <v>118</v>
      </c>
      <c r="H9" s="47">
        <v>133</v>
      </c>
      <c r="I9" s="47">
        <f t="shared" si="0"/>
        <v>16510</v>
      </c>
      <c r="J9" s="208"/>
      <c r="K9" s="45">
        <v>2004</v>
      </c>
      <c r="L9" s="46">
        <v>9444</v>
      </c>
      <c r="M9" s="47">
        <v>1609</v>
      </c>
      <c r="N9" s="46">
        <v>656</v>
      </c>
      <c r="O9" s="47">
        <v>351</v>
      </c>
      <c r="P9" s="46">
        <v>47</v>
      </c>
      <c r="Q9" s="47">
        <v>41</v>
      </c>
      <c r="R9" s="48">
        <f t="shared" si="1"/>
        <v>12148</v>
      </c>
      <c r="U9" s="37">
        <v>2004</v>
      </c>
      <c r="V9" s="38">
        <v>16510</v>
      </c>
    </row>
    <row r="10" spans="1:22" x14ac:dyDescent="0.35">
      <c r="A10" s="206"/>
      <c r="B10" s="45">
        <v>2005</v>
      </c>
      <c r="C10" s="46">
        <v>12915</v>
      </c>
      <c r="D10" s="47">
        <v>1540</v>
      </c>
      <c r="E10" s="46">
        <v>409</v>
      </c>
      <c r="F10" s="47">
        <v>381</v>
      </c>
      <c r="G10" s="46">
        <v>131</v>
      </c>
      <c r="H10" s="47">
        <v>198</v>
      </c>
      <c r="I10" s="47">
        <f t="shared" si="0"/>
        <v>15574</v>
      </c>
      <c r="J10" s="208"/>
      <c r="K10" s="45">
        <v>2005</v>
      </c>
      <c r="L10" s="46">
        <v>8996</v>
      </c>
      <c r="M10" s="47">
        <v>1490</v>
      </c>
      <c r="N10" s="46">
        <v>503</v>
      </c>
      <c r="O10" s="47">
        <v>392</v>
      </c>
      <c r="P10" s="46">
        <v>72</v>
      </c>
      <c r="Q10" s="47">
        <v>77</v>
      </c>
      <c r="R10" s="48">
        <f t="shared" si="1"/>
        <v>11530</v>
      </c>
      <c r="U10" s="37">
        <v>2005</v>
      </c>
      <c r="V10" s="38">
        <v>15574</v>
      </c>
    </row>
    <row r="11" spans="1:22" x14ac:dyDescent="0.35">
      <c r="A11" s="206"/>
      <c r="B11" s="45">
        <v>2006</v>
      </c>
      <c r="C11" s="46">
        <v>12931</v>
      </c>
      <c r="D11" s="47">
        <v>1573</v>
      </c>
      <c r="E11" s="46">
        <v>398</v>
      </c>
      <c r="F11" s="47">
        <v>437</v>
      </c>
      <c r="G11" s="46">
        <v>98</v>
      </c>
      <c r="H11" s="47">
        <v>157</v>
      </c>
      <c r="I11" s="47">
        <f t="shared" si="0"/>
        <v>15594</v>
      </c>
      <c r="J11" s="208"/>
      <c r="K11" s="45">
        <v>2006</v>
      </c>
      <c r="L11" s="46">
        <v>9103</v>
      </c>
      <c r="M11" s="47">
        <v>1562</v>
      </c>
      <c r="N11" s="46">
        <v>502</v>
      </c>
      <c r="O11" s="47">
        <v>427</v>
      </c>
      <c r="P11" s="46">
        <v>38</v>
      </c>
      <c r="Q11" s="47">
        <v>45</v>
      </c>
      <c r="R11" s="48">
        <f t="shared" si="1"/>
        <v>11677</v>
      </c>
      <c r="U11" s="37">
        <v>2006</v>
      </c>
      <c r="V11" s="38">
        <v>15594</v>
      </c>
    </row>
    <row r="12" spans="1:22" x14ac:dyDescent="0.35">
      <c r="A12" s="206"/>
      <c r="B12" s="45">
        <v>2007</v>
      </c>
      <c r="C12" s="46">
        <v>12852</v>
      </c>
      <c r="D12" s="47">
        <v>1581</v>
      </c>
      <c r="E12" s="46">
        <v>385</v>
      </c>
      <c r="F12" s="47">
        <v>343</v>
      </c>
      <c r="G12" s="46">
        <v>132</v>
      </c>
      <c r="H12" s="47">
        <v>228</v>
      </c>
      <c r="I12" s="47">
        <f t="shared" si="0"/>
        <v>15521</v>
      </c>
      <c r="J12" s="208"/>
      <c r="K12" s="45">
        <v>2007</v>
      </c>
      <c r="L12" s="46">
        <v>9097</v>
      </c>
      <c r="M12" s="47">
        <v>1564</v>
      </c>
      <c r="N12" s="46">
        <v>435</v>
      </c>
      <c r="O12" s="47">
        <v>353</v>
      </c>
      <c r="P12" s="46">
        <v>72</v>
      </c>
      <c r="Q12" s="47">
        <v>82</v>
      </c>
      <c r="R12" s="48">
        <f t="shared" si="1"/>
        <v>11603</v>
      </c>
      <c r="U12" s="37">
        <v>2007</v>
      </c>
      <c r="V12" s="38">
        <v>15521</v>
      </c>
    </row>
    <row r="13" spans="1:22" x14ac:dyDescent="0.35">
      <c r="A13" s="206"/>
      <c r="B13" s="45">
        <v>2008</v>
      </c>
      <c r="C13" s="46">
        <v>12898</v>
      </c>
      <c r="D13" s="47">
        <v>1655</v>
      </c>
      <c r="E13" s="46">
        <v>528</v>
      </c>
      <c r="F13" s="47">
        <v>384</v>
      </c>
      <c r="G13" s="46">
        <v>111</v>
      </c>
      <c r="H13" s="47">
        <v>245</v>
      </c>
      <c r="I13" s="47">
        <f t="shared" si="0"/>
        <v>15821</v>
      </c>
      <c r="J13" s="208"/>
      <c r="K13" s="45">
        <v>2008</v>
      </c>
      <c r="L13" s="46">
        <v>8709</v>
      </c>
      <c r="M13" s="47">
        <v>1503</v>
      </c>
      <c r="N13" s="46">
        <v>591</v>
      </c>
      <c r="O13" s="47">
        <v>384</v>
      </c>
      <c r="P13" s="46">
        <v>71</v>
      </c>
      <c r="Q13" s="47">
        <v>83</v>
      </c>
      <c r="R13" s="48">
        <f t="shared" si="1"/>
        <v>11341</v>
      </c>
      <c r="U13" s="37">
        <v>2008</v>
      </c>
      <c r="V13" s="38">
        <v>15821</v>
      </c>
    </row>
    <row r="14" spans="1:22" x14ac:dyDescent="0.35">
      <c r="A14" s="206"/>
      <c r="B14" s="45">
        <v>2009</v>
      </c>
      <c r="C14" s="46">
        <v>11603</v>
      </c>
      <c r="D14" s="47">
        <v>1408</v>
      </c>
      <c r="E14" s="46">
        <v>415</v>
      </c>
      <c r="F14" s="47">
        <v>450</v>
      </c>
      <c r="G14" s="46">
        <v>131</v>
      </c>
      <c r="H14" s="47">
        <v>251</v>
      </c>
      <c r="I14" s="47">
        <f t="shared" si="0"/>
        <v>14258</v>
      </c>
      <c r="J14" s="208"/>
      <c r="K14" s="45">
        <v>2009</v>
      </c>
      <c r="L14" s="46">
        <v>8377</v>
      </c>
      <c r="M14" s="47">
        <v>1379</v>
      </c>
      <c r="N14" s="46">
        <v>486</v>
      </c>
      <c r="O14" s="47">
        <v>367</v>
      </c>
      <c r="P14" s="46">
        <v>44</v>
      </c>
      <c r="Q14" s="47">
        <v>70</v>
      </c>
      <c r="R14" s="48">
        <f t="shared" si="1"/>
        <v>10723</v>
      </c>
      <c r="U14" s="37">
        <v>2009</v>
      </c>
      <c r="V14" s="38">
        <v>14258</v>
      </c>
    </row>
    <row r="15" spans="1:22" x14ac:dyDescent="0.35">
      <c r="A15" s="206"/>
      <c r="B15" s="45">
        <v>2010</v>
      </c>
      <c r="C15" s="46">
        <v>11498</v>
      </c>
      <c r="D15" s="47">
        <v>1305</v>
      </c>
      <c r="E15" s="46">
        <v>289</v>
      </c>
      <c r="F15" s="47">
        <v>352</v>
      </c>
      <c r="G15" s="46">
        <v>99</v>
      </c>
      <c r="H15" s="47">
        <v>269</v>
      </c>
      <c r="I15" s="47">
        <f t="shared" si="0"/>
        <v>13812</v>
      </c>
      <c r="J15" s="208"/>
      <c r="K15" s="45">
        <v>2010</v>
      </c>
      <c r="L15" s="46">
        <v>8292</v>
      </c>
      <c r="M15" s="47">
        <v>1399</v>
      </c>
      <c r="N15" s="46">
        <v>362</v>
      </c>
      <c r="O15" s="47">
        <v>348</v>
      </c>
      <c r="P15" s="46">
        <v>56</v>
      </c>
      <c r="Q15" s="47">
        <v>71</v>
      </c>
      <c r="R15" s="48">
        <f t="shared" si="1"/>
        <v>10528</v>
      </c>
      <c r="U15" s="37">
        <v>2010</v>
      </c>
      <c r="V15" s="38">
        <v>13812</v>
      </c>
    </row>
    <row r="16" spans="1:22" x14ac:dyDescent="0.35">
      <c r="A16" s="206"/>
      <c r="B16" s="45">
        <v>2011</v>
      </c>
      <c r="C16" s="46">
        <v>11330</v>
      </c>
      <c r="D16" s="47">
        <v>1271</v>
      </c>
      <c r="E16" s="46">
        <v>347</v>
      </c>
      <c r="F16" s="47">
        <v>360</v>
      </c>
      <c r="G16" s="46">
        <v>103</v>
      </c>
      <c r="H16" s="49">
        <v>265.49796429999998</v>
      </c>
      <c r="I16" s="49">
        <f t="shared" si="0"/>
        <v>13676.497964300001</v>
      </c>
      <c r="J16" s="208"/>
      <c r="K16" s="45">
        <v>2011</v>
      </c>
      <c r="L16" s="46">
        <v>8703</v>
      </c>
      <c r="M16" s="47">
        <v>1306</v>
      </c>
      <c r="N16" s="46">
        <v>418</v>
      </c>
      <c r="O16" s="47">
        <v>327</v>
      </c>
      <c r="P16" s="46">
        <v>43</v>
      </c>
      <c r="Q16" s="49">
        <v>62.467925199999996</v>
      </c>
      <c r="R16" s="50">
        <f t="shared" si="1"/>
        <v>10859.467925200001</v>
      </c>
      <c r="U16" s="37">
        <v>2011</v>
      </c>
      <c r="V16" s="38">
        <v>13676.497964300001</v>
      </c>
    </row>
    <row r="17" spans="1:22" x14ac:dyDescent="0.35">
      <c r="A17" s="206"/>
      <c r="B17" s="45">
        <v>2012</v>
      </c>
      <c r="C17" s="46">
        <v>11036</v>
      </c>
      <c r="D17" s="47">
        <v>1284</v>
      </c>
      <c r="E17" s="46">
        <v>360</v>
      </c>
      <c r="F17" s="47">
        <v>351</v>
      </c>
      <c r="G17" s="46">
        <v>111</v>
      </c>
      <c r="H17" s="49">
        <v>267.69011539999997</v>
      </c>
      <c r="I17" s="49">
        <f t="shared" si="0"/>
        <v>13409.690115400001</v>
      </c>
      <c r="J17" s="208"/>
      <c r="K17" s="45">
        <v>2012</v>
      </c>
      <c r="L17" s="46">
        <v>8147</v>
      </c>
      <c r="M17" s="47">
        <v>1248</v>
      </c>
      <c r="N17" s="46">
        <v>411</v>
      </c>
      <c r="O17" s="47">
        <v>336</v>
      </c>
      <c r="P17" s="46">
        <v>58</v>
      </c>
      <c r="Q17" s="49">
        <v>85.887332400000005</v>
      </c>
      <c r="R17" s="50">
        <f t="shared" si="1"/>
        <v>10285.8873324</v>
      </c>
      <c r="U17" s="37">
        <v>2012</v>
      </c>
      <c r="V17" s="38">
        <v>13409.690115400001</v>
      </c>
    </row>
    <row r="18" spans="1:22" x14ac:dyDescent="0.35">
      <c r="A18" s="206"/>
      <c r="B18" s="51">
        <v>2013</v>
      </c>
      <c r="C18" s="52">
        <v>10079</v>
      </c>
      <c r="D18" s="52">
        <v>1247</v>
      </c>
      <c r="E18" s="52">
        <v>295</v>
      </c>
      <c r="F18" s="52">
        <v>341</v>
      </c>
      <c r="G18" s="52">
        <v>88</v>
      </c>
      <c r="H18" s="52">
        <v>331</v>
      </c>
      <c r="I18" s="47">
        <f t="shared" si="0"/>
        <v>12381</v>
      </c>
      <c r="J18" s="208"/>
      <c r="K18" s="51">
        <v>2013</v>
      </c>
      <c r="L18" s="52">
        <v>7736</v>
      </c>
      <c r="M18" s="52">
        <v>1222</v>
      </c>
      <c r="N18" s="52">
        <v>341</v>
      </c>
      <c r="O18" s="52">
        <v>332</v>
      </c>
      <c r="P18" s="52">
        <v>35</v>
      </c>
      <c r="Q18" s="52">
        <v>106</v>
      </c>
      <c r="R18" s="48">
        <f t="shared" si="1"/>
        <v>9772</v>
      </c>
      <c r="U18" s="37">
        <v>2013</v>
      </c>
      <c r="V18" s="38">
        <v>12381</v>
      </c>
    </row>
    <row r="19" spans="1:22" x14ac:dyDescent="0.35">
      <c r="A19" s="206"/>
      <c r="B19" s="51">
        <v>2014</v>
      </c>
      <c r="C19" s="52">
        <v>11016</v>
      </c>
      <c r="D19" s="52">
        <v>1403</v>
      </c>
      <c r="E19" s="52">
        <v>332</v>
      </c>
      <c r="F19" s="52">
        <v>351</v>
      </c>
      <c r="G19" s="52">
        <v>89</v>
      </c>
      <c r="H19" s="52">
        <v>330</v>
      </c>
      <c r="I19" s="47">
        <f t="shared" si="0"/>
        <v>13521</v>
      </c>
      <c r="J19" s="208"/>
      <c r="K19" s="51">
        <v>2014</v>
      </c>
      <c r="L19" s="52">
        <v>8097</v>
      </c>
      <c r="M19" s="52">
        <v>1211</v>
      </c>
      <c r="N19" s="52">
        <v>399</v>
      </c>
      <c r="O19" s="52">
        <v>348</v>
      </c>
      <c r="P19" s="52">
        <v>56</v>
      </c>
      <c r="Q19" s="52">
        <v>108</v>
      </c>
      <c r="R19" s="48">
        <f t="shared" si="1"/>
        <v>10219</v>
      </c>
      <c r="U19" s="37">
        <v>2014</v>
      </c>
      <c r="V19" s="38">
        <v>13521</v>
      </c>
    </row>
    <row r="20" spans="1:22" x14ac:dyDescent="0.35">
      <c r="A20" s="206"/>
      <c r="B20" s="51">
        <v>2015</v>
      </c>
      <c r="C20" s="52">
        <v>10448</v>
      </c>
      <c r="D20" s="52">
        <v>1242</v>
      </c>
      <c r="E20" s="52">
        <v>282</v>
      </c>
      <c r="F20" s="52">
        <v>315</v>
      </c>
      <c r="G20" s="52">
        <v>92</v>
      </c>
      <c r="H20" s="52">
        <v>288</v>
      </c>
      <c r="I20" s="47">
        <f t="shared" si="0"/>
        <v>12667</v>
      </c>
      <c r="J20" s="208"/>
      <c r="K20" s="51">
        <v>2015</v>
      </c>
      <c r="L20" s="52">
        <v>8157</v>
      </c>
      <c r="M20" s="52">
        <v>1201</v>
      </c>
      <c r="N20" s="52">
        <v>351</v>
      </c>
      <c r="O20" s="52">
        <v>322</v>
      </c>
      <c r="P20" s="52">
        <v>50</v>
      </c>
      <c r="Q20" s="52">
        <v>92</v>
      </c>
      <c r="R20" s="48">
        <f t="shared" si="1"/>
        <v>10173</v>
      </c>
      <c r="U20" s="37">
        <v>2015</v>
      </c>
      <c r="V20" s="38">
        <v>12667</v>
      </c>
    </row>
    <row r="21" spans="1:22" x14ac:dyDescent="0.35">
      <c r="A21" s="206"/>
      <c r="B21" s="51">
        <v>2016</v>
      </c>
      <c r="C21" s="52">
        <v>10494</v>
      </c>
      <c r="D21" s="52">
        <v>1110</v>
      </c>
      <c r="E21" s="52">
        <v>326</v>
      </c>
      <c r="F21" s="52">
        <v>286</v>
      </c>
      <c r="G21" s="52">
        <v>83</v>
      </c>
      <c r="H21" s="52">
        <v>310</v>
      </c>
      <c r="I21" s="47">
        <f t="shared" si="0"/>
        <v>12609</v>
      </c>
      <c r="J21" s="208"/>
      <c r="K21" s="51">
        <v>2016</v>
      </c>
      <c r="L21" s="52">
        <v>8073</v>
      </c>
      <c r="M21" s="52">
        <v>1238</v>
      </c>
      <c r="N21" s="52">
        <v>448</v>
      </c>
      <c r="O21" s="52">
        <v>317</v>
      </c>
      <c r="P21" s="52">
        <v>42</v>
      </c>
      <c r="Q21" s="52">
        <v>102</v>
      </c>
      <c r="R21" s="48">
        <f t="shared" si="1"/>
        <v>10220</v>
      </c>
      <c r="U21" s="37">
        <v>2016</v>
      </c>
      <c r="V21" s="38">
        <v>12609</v>
      </c>
    </row>
    <row r="22" spans="1:22" x14ac:dyDescent="0.35">
      <c r="A22" s="206"/>
      <c r="B22" s="51">
        <v>2017</v>
      </c>
      <c r="C22" s="52">
        <v>10214</v>
      </c>
      <c r="D22" s="52">
        <v>1161</v>
      </c>
      <c r="E22" s="52">
        <v>318</v>
      </c>
      <c r="F22" s="52">
        <v>289</v>
      </c>
      <c r="G22" s="52">
        <v>73</v>
      </c>
      <c r="H22" s="52">
        <v>345</v>
      </c>
      <c r="I22" s="47">
        <f t="shared" si="0"/>
        <v>12400</v>
      </c>
      <c r="J22" s="208"/>
      <c r="K22" s="51">
        <v>2017</v>
      </c>
      <c r="L22" s="52">
        <v>7924</v>
      </c>
      <c r="M22" s="52">
        <v>1172</v>
      </c>
      <c r="N22" s="52">
        <v>293</v>
      </c>
      <c r="O22" s="52">
        <v>299</v>
      </c>
      <c r="P22" s="52">
        <v>36</v>
      </c>
      <c r="Q22" s="52">
        <v>79</v>
      </c>
      <c r="R22" s="48">
        <f t="shared" si="1"/>
        <v>9803</v>
      </c>
      <c r="U22" s="37">
        <v>2017</v>
      </c>
      <c r="V22" s="38">
        <v>12400</v>
      </c>
    </row>
    <row r="23" spans="1:22" x14ac:dyDescent="0.35">
      <c r="A23" s="206"/>
      <c r="B23" s="51">
        <v>2018</v>
      </c>
      <c r="C23" s="52">
        <v>10606</v>
      </c>
      <c r="D23" s="52">
        <v>1137</v>
      </c>
      <c r="E23" s="52">
        <v>382</v>
      </c>
      <c r="F23" s="52">
        <v>349</v>
      </c>
      <c r="G23" s="52">
        <v>91</v>
      </c>
      <c r="H23" s="52">
        <v>396</v>
      </c>
      <c r="I23" s="47">
        <f t="shared" si="0"/>
        <v>12961</v>
      </c>
      <c r="J23" s="208"/>
      <c r="K23" s="51">
        <v>2018</v>
      </c>
      <c r="L23" s="52">
        <v>7395</v>
      </c>
      <c r="M23" s="52">
        <v>998</v>
      </c>
      <c r="N23" s="52">
        <v>409</v>
      </c>
      <c r="O23" s="52">
        <v>321</v>
      </c>
      <c r="P23" s="52">
        <v>51</v>
      </c>
      <c r="Q23" s="52">
        <v>96</v>
      </c>
      <c r="R23" s="48">
        <f t="shared" si="1"/>
        <v>9270</v>
      </c>
      <c r="U23" s="37">
        <v>2018</v>
      </c>
      <c r="V23" s="38">
        <v>12961</v>
      </c>
    </row>
    <row r="24" spans="1:22" ht="15" thickBot="1" x14ac:dyDescent="0.4">
      <c r="A24" s="206"/>
      <c r="B24" s="51">
        <v>2019</v>
      </c>
      <c r="C24" s="52">
        <v>10622</v>
      </c>
      <c r="D24" s="52">
        <v>1076</v>
      </c>
      <c r="E24" s="52">
        <v>331</v>
      </c>
      <c r="F24" s="52">
        <v>338</v>
      </c>
      <c r="G24" s="52">
        <v>47</v>
      </c>
      <c r="H24" s="52">
        <v>307</v>
      </c>
      <c r="I24" s="47">
        <f t="shared" si="0"/>
        <v>12721</v>
      </c>
      <c r="J24" s="208"/>
      <c r="K24" s="51">
        <v>2019</v>
      </c>
      <c r="L24" s="52">
        <v>7425</v>
      </c>
      <c r="M24" s="52">
        <v>1026</v>
      </c>
      <c r="N24" s="52">
        <v>355</v>
      </c>
      <c r="O24" s="52">
        <v>327</v>
      </c>
      <c r="P24" s="52">
        <v>41</v>
      </c>
      <c r="Q24" s="52">
        <v>60</v>
      </c>
      <c r="R24" s="48">
        <f t="shared" si="1"/>
        <v>9234</v>
      </c>
    </row>
    <row r="25" spans="1:22" ht="15" thickBot="1" x14ac:dyDescent="0.4">
      <c r="A25" s="206"/>
      <c r="B25" s="53" t="s">
        <v>73</v>
      </c>
      <c r="C25" s="54">
        <f t="shared" ref="C25:I25" si="2">C24/C6</f>
        <v>0.75504691498436172</v>
      </c>
      <c r="D25" s="54">
        <f t="shared" si="2"/>
        <v>0.80178837555886739</v>
      </c>
      <c r="E25" s="54">
        <f t="shared" si="2"/>
        <v>0.4616457461645746</v>
      </c>
      <c r="F25" s="54">
        <f t="shared" si="2"/>
        <v>0.84711779448621549</v>
      </c>
      <c r="G25" s="54">
        <f t="shared" si="2"/>
        <v>0.49473684210526314</v>
      </c>
      <c r="H25" s="54">
        <f t="shared" si="2"/>
        <v>1.6961325966850829</v>
      </c>
      <c r="I25" s="54">
        <f t="shared" si="2"/>
        <v>0.75711224854184023</v>
      </c>
      <c r="J25" s="209"/>
      <c r="K25" s="53" t="s">
        <v>73</v>
      </c>
      <c r="L25" s="54">
        <f t="shared" ref="L25:R25" si="3">L24/L6</f>
        <v>0.81674183258167421</v>
      </c>
      <c r="M25" s="54">
        <f t="shared" si="3"/>
        <v>0.7844036697247706</v>
      </c>
      <c r="N25" s="54">
        <f t="shared" si="3"/>
        <v>0.42978208232445519</v>
      </c>
      <c r="O25" s="54">
        <f t="shared" si="3"/>
        <v>0.80541871921182262</v>
      </c>
      <c r="P25" s="54">
        <f t="shared" si="3"/>
        <v>0.82</v>
      </c>
      <c r="Q25" s="54">
        <f t="shared" si="3"/>
        <v>1.0909090909090908</v>
      </c>
      <c r="R25" s="55">
        <f t="shared" si="3"/>
        <v>0.78680981595092025</v>
      </c>
      <c r="U25" s="37">
        <v>1997</v>
      </c>
      <c r="V25" s="38">
        <v>11736</v>
      </c>
    </row>
    <row r="26" spans="1:22" x14ac:dyDescent="0.35">
      <c r="A26" s="206" t="s">
        <v>74</v>
      </c>
      <c r="B26" s="45">
        <v>1997</v>
      </c>
      <c r="C26" s="46">
        <v>11295</v>
      </c>
      <c r="D26" s="47">
        <v>1237</v>
      </c>
      <c r="E26" s="46">
        <v>467</v>
      </c>
      <c r="F26" s="47">
        <v>407</v>
      </c>
      <c r="G26" s="46">
        <v>104</v>
      </c>
      <c r="H26" s="47">
        <v>141</v>
      </c>
      <c r="I26" s="48">
        <f t="shared" ref="I26:I44" si="4">SUM(C26:H26)</f>
        <v>13651</v>
      </c>
      <c r="U26" s="37">
        <v>1998</v>
      </c>
      <c r="V26" s="56"/>
    </row>
    <row r="27" spans="1:22" x14ac:dyDescent="0.35">
      <c r="A27" s="206"/>
      <c r="B27" s="45">
        <v>2000</v>
      </c>
      <c r="C27" s="46">
        <v>11717</v>
      </c>
      <c r="D27" s="47">
        <v>1358</v>
      </c>
      <c r="E27" s="46">
        <v>265</v>
      </c>
      <c r="F27" s="47">
        <v>408</v>
      </c>
      <c r="G27" s="46">
        <v>99</v>
      </c>
      <c r="H27" s="47">
        <v>104</v>
      </c>
      <c r="I27" s="48">
        <f t="shared" si="4"/>
        <v>13951</v>
      </c>
      <c r="U27" s="37">
        <v>1999</v>
      </c>
      <c r="V27" s="37"/>
    </row>
    <row r="28" spans="1:22" x14ac:dyDescent="0.35">
      <c r="A28" s="206"/>
      <c r="B28" s="45">
        <v>2003</v>
      </c>
      <c r="C28" s="46">
        <v>11113</v>
      </c>
      <c r="D28" s="47">
        <v>1167</v>
      </c>
      <c r="E28" s="46">
        <v>217</v>
      </c>
      <c r="F28" s="47">
        <v>381</v>
      </c>
      <c r="G28" s="46">
        <v>88</v>
      </c>
      <c r="H28" s="47">
        <v>105</v>
      </c>
      <c r="I28" s="48">
        <f t="shared" si="4"/>
        <v>13071</v>
      </c>
      <c r="U28" s="37">
        <v>2000</v>
      </c>
      <c r="V28" s="37">
        <v>12656</v>
      </c>
    </row>
    <row r="29" spans="1:22" x14ac:dyDescent="0.35">
      <c r="A29" s="206"/>
      <c r="B29" s="45">
        <v>2004</v>
      </c>
      <c r="C29" s="46">
        <v>11744</v>
      </c>
      <c r="D29" s="47">
        <v>1309</v>
      </c>
      <c r="E29" s="46">
        <v>273</v>
      </c>
      <c r="F29" s="47">
        <v>363</v>
      </c>
      <c r="G29" s="46">
        <v>106</v>
      </c>
      <c r="H29" s="47">
        <v>107</v>
      </c>
      <c r="I29" s="48">
        <f t="shared" si="4"/>
        <v>13902</v>
      </c>
      <c r="U29" s="37">
        <v>2001</v>
      </c>
      <c r="V29" s="56"/>
    </row>
    <row r="30" spans="1:22" x14ac:dyDescent="0.35">
      <c r="A30" s="206"/>
      <c r="B30" s="45">
        <v>2005</v>
      </c>
      <c r="C30" s="46">
        <v>10973</v>
      </c>
      <c r="D30" s="47">
        <v>1158</v>
      </c>
      <c r="E30" s="46">
        <v>193</v>
      </c>
      <c r="F30" s="47">
        <v>366</v>
      </c>
      <c r="G30" s="46">
        <v>136</v>
      </c>
      <c r="H30" s="47">
        <v>152</v>
      </c>
      <c r="I30" s="48">
        <f t="shared" si="4"/>
        <v>12978</v>
      </c>
      <c r="U30" s="37">
        <v>2002</v>
      </c>
      <c r="V30" s="37"/>
    </row>
    <row r="31" spans="1:22" x14ac:dyDescent="0.35">
      <c r="A31" s="206"/>
      <c r="B31" s="45">
        <v>2006</v>
      </c>
      <c r="C31" s="46">
        <v>11094</v>
      </c>
      <c r="D31" s="47">
        <v>1288</v>
      </c>
      <c r="E31" s="46">
        <v>234</v>
      </c>
      <c r="F31" s="47">
        <v>441</v>
      </c>
      <c r="G31" s="46">
        <v>101</v>
      </c>
      <c r="H31" s="47">
        <v>125</v>
      </c>
      <c r="I31" s="48">
        <f t="shared" si="4"/>
        <v>13283</v>
      </c>
      <c r="U31" s="37">
        <v>2003</v>
      </c>
      <c r="V31" s="37">
        <v>11646</v>
      </c>
    </row>
    <row r="32" spans="1:22" x14ac:dyDescent="0.35">
      <c r="A32" s="206"/>
      <c r="B32" s="45">
        <v>2007</v>
      </c>
      <c r="C32" s="46">
        <v>10132</v>
      </c>
      <c r="D32" s="47">
        <v>1288</v>
      </c>
      <c r="E32" s="46">
        <v>162</v>
      </c>
      <c r="F32" s="47">
        <v>343</v>
      </c>
      <c r="G32" s="46">
        <v>124</v>
      </c>
      <c r="H32" s="47">
        <v>181</v>
      </c>
      <c r="I32" s="48">
        <f t="shared" si="4"/>
        <v>12230</v>
      </c>
      <c r="U32" s="37">
        <v>2004</v>
      </c>
      <c r="V32" s="56">
        <v>12148</v>
      </c>
    </row>
    <row r="33" spans="1:22" x14ac:dyDescent="0.35">
      <c r="A33" s="206"/>
      <c r="B33" s="45">
        <v>2008</v>
      </c>
      <c r="C33" s="46">
        <v>9685</v>
      </c>
      <c r="D33" s="47">
        <v>1161</v>
      </c>
      <c r="E33" s="46">
        <v>210</v>
      </c>
      <c r="F33" s="47">
        <v>389</v>
      </c>
      <c r="G33" s="46">
        <v>107</v>
      </c>
      <c r="H33" s="47">
        <v>196</v>
      </c>
      <c r="I33" s="48">
        <f t="shared" si="4"/>
        <v>11748</v>
      </c>
      <c r="U33" s="37">
        <v>2005</v>
      </c>
      <c r="V33" s="56">
        <v>11530</v>
      </c>
    </row>
    <row r="34" spans="1:22" x14ac:dyDescent="0.35">
      <c r="A34" s="206"/>
      <c r="B34" s="45">
        <v>2009</v>
      </c>
      <c r="C34" s="46">
        <v>9557</v>
      </c>
      <c r="D34" s="47">
        <v>1133</v>
      </c>
      <c r="E34" s="46">
        <v>196</v>
      </c>
      <c r="F34" s="47">
        <v>390</v>
      </c>
      <c r="G34" s="46">
        <v>99</v>
      </c>
      <c r="H34" s="47">
        <v>194</v>
      </c>
      <c r="I34" s="48">
        <f t="shared" si="4"/>
        <v>11569</v>
      </c>
      <c r="U34" s="37">
        <v>2006</v>
      </c>
      <c r="V34" s="56">
        <v>11677</v>
      </c>
    </row>
    <row r="35" spans="1:22" x14ac:dyDescent="0.35">
      <c r="A35" s="206"/>
      <c r="B35" s="45">
        <v>2010</v>
      </c>
      <c r="C35" s="46">
        <v>9878</v>
      </c>
      <c r="D35" s="47">
        <v>1096</v>
      </c>
      <c r="E35" s="46">
        <v>125</v>
      </c>
      <c r="F35" s="47">
        <v>343</v>
      </c>
      <c r="G35" s="46">
        <v>91</v>
      </c>
      <c r="H35" s="47">
        <v>219</v>
      </c>
      <c r="I35" s="48">
        <f t="shared" si="4"/>
        <v>11752</v>
      </c>
      <c r="U35" s="37">
        <v>2007</v>
      </c>
      <c r="V35" s="56">
        <v>11603</v>
      </c>
    </row>
    <row r="36" spans="1:22" x14ac:dyDescent="0.35">
      <c r="A36" s="206"/>
      <c r="B36" s="45">
        <v>2011</v>
      </c>
      <c r="C36" s="46">
        <v>9273</v>
      </c>
      <c r="D36" s="47">
        <v>1023</v>
      </c>
      <c r="E36" s="46">
        <v>178</v>
      </c>
      <c r="F36" s="47">
        <v>345</v>
      </c>
      <c r="G36" s="46">
        <v>88</v>
      </c>
      <c r="H36" s="49">
        <v>169.41782080000002</v>
      </c>
      <c r="I36" s="50">
        <f t="shared" si="4"/>
        <v>11076.417820799999</v>
      </c>
      <c r="U36" s="37">
        <v>2008</v>
      </c>
      <c r="V36" s="56">
        <v>11341</v>
      </c>
    </row>
    <row r="37" spans="1:22" x14ac:dyDescent="0.35">
      <c r="A37" s="206"/>
      <c r="B37" s="45">
        <v>2012</v>
      </c>
      <c r="C37" s="46">
        <v>8990</v>
      </c>
      <c r="D37" s="47">
        <v>1012</v>
      </c>
      <c r="E37" s="46">
        <v>151</v>
      </c>
      <c r="F37" s="47">
        <v>335</v>
      </c>
      <c r="G37" s="46">
        <v>79</v>
      </c>
      <c r="H37" s="49">
        <v>192.7200484</v>
      </c>
      <c r="I37" s="50">
        <f t="shared" si="4"/>
        <v>10759.7200484</v>
      </c>
      <c r="U37" s="37">
        <v>2009</v>
      </c>
      <c r="V37" s="56">
        <v>10723</v>
      </c>
    </row>
    <row r="38" spans="1:22" x14ac:dyDescent="0.35">
      <c r="A38" s="206"/>
      <c r="B38" s="51">
        <v>2013</v>
      </c>
      <c r="C38" s="52">
        <v>9002</v>
      </c>
      <c r="D38" s="52">
        <v>997</v>
      </c>
      <c r="E38" s="52">
        <v>143</v>
      </c>
      <c r="F38" s="52">
        <v>321</v>
      </c>
      <c r="G38" s="52">
        <v>65</v>
      </c>
      <c r="H38" s="52">
        <v>218</v>
      </c>
      <c r="I38" s="48">
        <f t="shared" si="4"/>
        <v>10746</v>
      </c>
      <c r="U38" s="37">
        <v>2010</v>
      </c>
      <c r="V38" s="56">
        <v>10528</v>
      </c>
    </row>
    <row r="39" spans="1:22" x14ac:dyDescent="0.35">
      <c r="A39" s="206"/>
      <c r="B39" s="51">
        <v>2014</v>
      </c>
      <c r="C39" s="52">
        <v>9470</v>
      </c>
      <c r="D39" s="52">
        <v>1066</v>
      </c>
      <c r="E39" s="52">
        <v>161</v>
      </c>
      <c r="F39" s="52">
        <v>316</v>
      </c>
      <c r="G39" s="52">
        <v>70</v>
      </c>
      <c r="H39" s="52">
        <v>199</v>
      </c>
      <c r="I39" s="48">
        <f t="shared" si="4"/>
        <v>11282</v>
      </c>
      <c r="U39" s="37">
        <v>2011</v>
      </c>
      <c r="V39" s="57">
        <v>10859.467925200001</v>
      </c>
    </row>
    <row r="40" spans="1:22" x14ac:dyDescent="0.35">
      <c r="A40" s="206"/>
      <c r="B40" s="51">
        <v>2015</v>
      </c>
      <c r="C40" s="52">
        <v>9425</v>
      </c>
      <c r="D40" s="52">
        <v>1053</v>
      </c>
      <c r="E40" s="52">
        <v>170</v>
      </c>
      <c r="F40" s="52">
        <v>308</v>
      </c>
      <c r="G40" s="52">
        <v>121</v>
      </c>
      <c r="H40" s="52">
        <v>258</v>
      </c>
      <c r="I40" s="48">
        <f t="shared" si="4"/>
        <v>11335</v>
      </c>
      <c r="U40" s="37">
        <v>2012</v>
      </c>
      <c r="V40" s="56">
        <v>10285.8873324</v>
      </c>
    </row>
    <row r="41" spans="1:22" x14ac:dyDescent="0.35">
      <c r="A41" s="206"/>
      <c r="B41" s="51">
        <v>2016</v>
      </c>
      <c r="C41" s="52">
        <v>8934</v>
      </c>
      <c r="D41" s="52">
        <v>1061</v>
      </c>
      <c r="E41" s="52">
        <v>189</v>
      </c>
      <c r="F41" s="52">
        <v>287</v>
      </c>
      <c r="G41" s="52">
        <v>93</v>
      </c>
      <c r="H41" s="52">
        <v>251</v>
      </c>
      <c r="I41" s="48">
        <f t="shared" si="4"/>
        <v>10815</v>
      </c>
      <c r="U41" s="37">
        <v>2013</v>
      </c>
      <c r="V41" s="56">
        <v>9772</v>
      </c>
    </row>
    <row r="42" spans="1:22" x14ac:dyDescent="0.35">
      <c r="A42" s="206"/>
      <c r="B42" s="51">
        <v>2017</v>
      </c>
      <c r="C42" s="52">
        <v>8955</v>
      </c>
      <c r="D42" s="52">
        <v>1073</v>
      </c>
      <c r="E42" s="52">
        <v>123</v>
      </c>
      <c r="F42" s="52">
        <v>289</v>
      </c>
      <c r="G42" s="52">
        <v>75</v>
      </c>
      <c r="H42" s="52">
        <v>243</v>
      </c>
      <c r="I42" s="48">
        <f t="shared" si="4"/>
        <v>10758</v>
      </c>
      <c r="U42" s="37">
        <v>2014</v>
      </c>
      <c r="V42" s="56">
        <v>10219</v>
      </c>
    </row>
    <row r="43" spans="1:22" x14ac:dyDescent="0.35">
      <c r="A43" s="206"/>
      <c r="B43" s="51">
        <v>2018</v>
      </c>
      <c r="C43" s="52">
        <v>8604</v>
      </c>
      <c r="D43" s="52">
        <v>920</v>
      </c>
      <c r="E43" s="52">
        <v>167</v>
      </c>
      <c r="F43" s="52">
        <v>290</v>
      </c>
      <c r="G43" s="52">
        <v>83</v>
      </c>
      <c r="H43" s="52">
        <v>267</v>
      </c>
      <c r="I43" s="48">
        <f t="shared" si="4"/>
        <v>10331</v>
      </c>
      <c r="U43" s="37">
        <v>2015</v>
      </c>
      <c r="V43" s="56">
        <v>10173</v>
      </c>
    </row>
    <row r="44" spans="1:22" ht="15" thickBot="1" x14ac:dyDescent="0.4">
      <c r="A44" s="206"/>
      <c r="B44" s="51">
        <v>2019</v>
      </c>
      <c r="C44" s="52">
        <v>8832</v>
      </c>
      <c r="D44" s="52">
        <v>863</v>
      </c>
      <c r="E44" s="52">
        <v>124</v>
      </c>
      <c r="F44" s="52">
        <v>298</v>
      </c>
      <c r="G44" s="52">
        <v>61</v>
      </c>
      <c r="H44" s="52">
        <v>208</v>
      </c>
      <c r="I44" s="48">
        <f t="shared" si="4"/>
        <v>10386</v>
      </c>
      <c r="U44" s="37">
        <v>2016</v>
      </c>
      <c r="V44" s="56">
        <v>10220</v>
      </c>
    </row>
    <row r="45" spans="1:22" ht="15" thickBot="1" x14ac:dyDescent="0.4">
      <c r="A45" s="210"/>
      <c r="B45" s="58" t="s">
        <v>73</v>
      </c>
      <c r="C45" s="59">
        <f>C44/C26</f>
        <v>0.7819389110225764</v>
      </c>
      <c r="D45" s="59">
        <f t="shared" ref="D45:I45" si="5">D44/D26</f>
        <v>0.69765561843168955</v>
      </c>
      <c r="E45" s="59">
        <f t="shared" si="5"/>
        <v>0.26552462526766596</v>
      </c>
      <c r="F45" s="59">
        <f t="shared" si="5"/>
        <v>0.73218673218673214</v>
      </c>
      <c r="G45" s="59">
        <f t="shared" si="5"/>
        <v>0.58653846153846156</v>
      </c>
      <c r="H45" s="59">
        <f t="shared" si="5"/>
        <v>1.4751773049645389</v>
      </c>
      <c r="I45" s="59">
        <f t="shared" si="5"/>
        <v>0.76082338290235152</v>
      </c>
      <c r="U45" s="37">
        <v>2017</v>
      </c>
      <c r="V45" s="56">
        <v>9803</v>
      </c>
    </row>
    <row r="46" spans="1:22" ht="15.75" customHeight="1" thickTop="1" x14ac:dyDescent="0.35">
      <c r="A46" s="211"/>
      <c r="B46" s="211"/>
      <c r="C46" s="211"/>
      <c r="D46" s="211"/>
      <c r="E46" s="211"/>
      <c r="F46" s="211"/>
      <c r="G46" s="211"/>
      <c r="H46" s="211"/>
      <c r="I46" s="211"/>
      <c r="J46" s="211"/>
      <c r="K46" s="211"/>
      <c r="L46" s="211"/>
      <c r="M46" s="211"/>
      <c r="N46" s="211"/>
      <c r="O46" s="211"/>
      <c r="U46" s="37">
        <v>2018</v>
      </c>
      <c r="V46" s="56">
        <v>9270</v>
      </c>
    </row>
    <row r="47" spans="1:22" x14ac:dyDescent="0.35">
      <c r="U47" s="37">
        <v>2019</v>
      </c>
      <c r="V47" s="56">
        <f>R24</f>
        <v>9234</v>
      </c>
    </row>
    <row r="48" spans="1:22" x14ac:dyDescent="0.35">
      <c r="U48" s="37">
        <v>1997</v>
      </c>
      <c r="V48" s="38">
        <v>13651</v>
      </c>
    </row>
    <row r="49" spans="11:22" x14ac:dyDescent="0.35">
      <c r="U49" s="37">
        <v>1998</v>
      </c>
    </row>
    <row r="50" spans="11:22" x14ac:dyDescent="0.35">
      <c r="U50" s="37">
        <v>1999</v>
      </c>
    </row>
    <row r="51" spans="11:22" x14ac:dyDescent="0.35">
      <c r="U51" s="37">
        <v>2000</v>
      </c>
      <c r="V51" s="38">
        <v>13951</v>
      </c>
    </row>
    <row r="52" spans="11:22" x14ac:dyDescent="0.35">
      <c r="U52" s="37">
        <v>2001</v>
      </c>
    </row>
    <row r="53" spans="11:22" x14ac:dyDescent="0.35">
      <c r="K53" s="60"/>
      <c r="U53" s="37">
        <v>2002</v>
      </c>
    </row>
    <row r="54" spans="11:22" x14ac:dyDescent="0.35">
      <c r="K54" s="60"/>
      <c r="U54" s="37">
        <v>2003</v>
      </c>
      <c r="V54" s="38">
        <v>13071</v>
      </c>
    </row>
    <row r="55" spans="11:22" x14ac:dyDescent="0.35">
      <c r="K55" s="60"/>
      <c r="U55" s="37">
        <v>2004</v>
      </c>
      <c r="V55" s="61">
        <v>13902</v>
      </c>
    </row>
    <row r="56" spans="11:22" x14ac:dyDescent="0.35">
      <c r="U56" s="37">
        <v>2005</v>
      </c>
      <c r="V56" s="38">
        <v>12978</v>
      </c>
    </row>
    <row r="57" spans="11:22" x14ac:dyDescent="0.35">
      <c r="U57" s="37">
        <v>2006</v>
      </c>
      <c r="V57" s="38">
        <v>13283</v>
      </c>
    </row>
    <row r="58" spans="11:22" x14ac:dyDescent="0.35">
      <c r="U58" s="37">
        <v>2007</v>
      </c>
      <c r="V58" s="38">
        <v>12230</v>
      </c>
    </row>
    <row r="59" spans="11:22" x14ac:dyDescent="0.35">
      <c r="U59" s="37">
        <v>2008</v>
      </c>
      <c r="V59" s="38">
        <v>11748</v>
      </c>
    </row>
    <row r="60" spans="11:22" x14ac:dyDescent="0.35">
      <c r="U60" s="37">
        <v>2009</v>
      </c>
      <c r="V60" s="38">
        <v>11569</v>
      </c>
    </row>
    <row r="61" spans="11:22" x14ac:dyDescent="0.35">
      <c r="U61" s="37">
        <v>2010</v>
      </c>
      <c r="V61" s="38">
        <v>11752</v>
      </c>
    </row>
    <row r="62" spans="11:22" x14ac:dyDescent="0.35">
      <c r="U62" s="37">
        <v>2011</v>
      </c>
      <c r="V62" s="38">
        <v>11076.417820799999</v>
      </c>
    </row>
    <row r="63" spans="11:22" x14ac:dyDescent="0.35">
      <c r="U63" s="37">
        <v>2012</v>
      </c>
      <c r="V63" s="38">
        <v>10759.7200484</v>
      </c>
    </row>
    <row r="64" spans="11:22" x14ac:dyDescent="0.35">
      <c r="U64" s="37">
        <v>2013</v>
      </c>
      <c r="V64" s="38">
        <v>10746</v>
      </c>
    </row>
    <row r="65" spans="1:22" x14ac:dyDescent="0.35">
      <c r="U65" s="37">
        <v>2014</v>
      </c>
      <c r="V65" s="38">
        <v>11282</v>
      </c>
    </row>
    <row r="66" spans="1:22" x14ac:dyDescent="0.35">
      <c r="U66" s="37">
        <v>2015</v>
      </c>
      <c r="V66" s="38">
        <v>11335</v>
      </c>
    </row>
    <row r="67" spans="1:22" ht="30" customHeight="1" x14ac:dyDescent="0.35">
      <c r="U67" s="37">
        <v>2016</v>
      </c>
      <c r="V67" s="56">
        <v>10815</v>
      </c>
    </row>
    <row r="68" spans="1:22" x14ac:dyDescent="0.35">
      <c r="U68" s="37">
        <v>2017</v>
      </c>
      <c r="V68" s="38">
        <v>10758</v>
      </c>
    </row>
    <row r="69" spans="1:22" x14ac:dyDescent="0.35">
      <c r="A69" s="60"/>
      <c r="U69" s="37">
        <v>2018</v>
      </c>
      <c r="V69" s="38">
        <v>10331</v>
      </c>
    </row>
    <row r="70" spans="1:22" x14ac:dyDescent="0.35">
      <c r="U70" s="37">
        <v>2019</v>
      </c>
      <c r="V70" s="38">
        <f>I44</f>
        <v>10386</v>
      </c>
    </row>
  </sheetData>
  <mergeCells count="5">
    <mergeCell ref="A4:R4"/>
    <mergeCell ref="A6:A25"/>
    <mergeCell ref="J6:J25"/>
    <mergeCell ref="A26:A45"/>
    <mergeCell ref="A46:O46"/>
  </mergeCells>
  <printOptions horizontalCentered="1" verticalCentered="1"/>
  <pageMargins left="0.74803149606299213" right="0.74803149606299213" top="0.78740157480314965" bottom="0" header="0.51181102362204722" footer="0.51181102362204722"/>
  <pageSetup paperSize="9" scale="64" orientation="landscape" r:id="rId1"/>
  <headerFooter alignWithMargins="0">
    <oddHeader>&amp;C&amp;"-,Regular"&amp;13SRAD Report 2044 Transport Statistics Stockport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5077-CC95-43D4-A863-D698DA426722}">
  <sheetPr>
    <pageSetUpPr fitToPage="1"/>
  </sheetPr>
  <dimension ref="A1:I37"/>
  <sheetViews>
    <sheetView topLeftCell="A22" zoomScaleNormal="100" workbookViewId="0">
      <selection activeCell="C11" sqref="C11"/>
    </sheetView>
  </sheetViews>
  <sheetFormatPr defaultColWidth="9.1796875" defaultRowHeight="12.5" x14ac:dyDescent="0.25"/>
  <cols>
    <col min="1" max="1" width="30.1796875" style="64" customWidth="1"/>
    <col min="2" max="2" width="9" style="64" customWidth="1"/>
    <col min="3" max="3" width="10.54296875" style="64" customWidth="1"/>
    <col min="4" max="4" width="9.453125" style="64" customWidth="1"/>
    <col min="5" max="5" width="10.54296875" style="64" customWidth="1"/>
    <col min="6" max="6" width="9.1796875" style="64" customWidth="1"/>
    <col min="7" max="7" width="10.54296875" style="64" customWidth="1"/>
    <col min="8" max="8" width="8.54296875" style="64" customWidth="1"/>
    <col min="9" max="9" width="9.1796875" style="64" hidden="1" customWidth="1"/>
    <col min="10" max="10" width="0.1796875" style="64" customWidth="1"/>
    <col min="11" max="16384" width="9.1796875" style="64"/>
  </cols>
  <sheetData>
    <row r="1" spans="1:9" ht="14.5" x14ac:dyDescent="0.35">
      <c r="A1" s="62" t="s">
        <v>75</v>
      </c>
      <c r="B1" s="63"/>
      <c r="C1" s="63"/>
      <c r="D1" s="63"/>
      <c r="E1" s="63"/>
      <c r="F1" s="63"/>
      <c r="G1" s="63"/>
    </row>
    <row r="2" spans="1:9" ht="6.75" customHeight="1" thickBot="1" x14ac:dyDescent="0.4">
      <c r="A2" s="63"/>
      <c r="B2" s="63"/>
      <c r="C2" s="63"/>
      <c r="D2" s="63"/>
      <c r="E2" s="63"/>
      <c r="F2" s="63"/>
      <c r="G2" s="63"/>
    </row>
    <row r="3" spans="1:9" ht="18.75" customHeight="1" thickTop="1" x14ac:dyDescent="0.25">
      <c r="A3" s="214" t="s">
        <v>76</v>
      </c>
      <c r="B3" s="215"/>
      <c r="C3" s="215"/>
      <c r="D3" s="216"/>
      <c r="E3" s="216"/>
      <c r="F3" s="216"/>
      <c r="G3" s="217"/>
      <c r="H3" s="65"/>
      <c r="I3" s="65"/>
    </row>
    <row r="4" spans="1:9" ht="14.5" x14ac:dyDescent="0.35">
      <c r="A4" s="66"/>
      <c r="B4" s="218" t="s">
        <v>71</v>
      </c>
      <c r="C4" s="223"/>
      <c r="D4" s="224" t="s">
        <v>72</v>
      </c>
      <c r="E4" s="225"/>
      <c r="F4" s="218" t="s">
        <v>74</v>
      </c>
      <c r="G4" s="219"/>
    </row>
    <row r="5" spans="1:9" ht="29.25" customHeight="1" x14ac:dyDescent="0.35">
      <c r="A5" s="66" t="s">
        <v>77</v>
      </c>
      <c r="B5" s="67" t="s">
        <v>78</v>
      </c>
      <c r="C5" s="67" t="s">
        <v>79</v>
      </c>
      <c r="D5" s="67" t="s">
        <v>78</v>
      </c>
      <c r="E5" s="67" t="s">
        <v>79</v>
      </c>
      <c r="F5" s="67" t="s">
        <v>78</v>
      </c>
      <c r="G5" s="68" t="s">
        <v>79</v>
      </c>
    </row>
    <row r="6" spans="1:9" ht="14.5" x14ac:dyDescent="0.35">
      <c r="A6" s="66" t="s">
        <v>80</v>
      </c>
      <c r="B6" s="69">
        <v>75.409836065573771</v>
      </c>
      <c r="C6" s="70">
        <v>1.3025956284153006</v>
      </c>
      <c r="D6" s="69">
        <v>68.211920529801333</v>
      </c>
      <c r="E6" s="70">
        <v>1.3736991485335857</v>
      </c>
      <c r="F6" s="69">
        <v>77.233250620347391</v>
      </c>
      <c r="G6" s="71">
        <v>1.2841191066997519</v>
      </c>
    </row>
    <row r="7" spans="1:9" ht="14.5" x14ac:dyDescent="0.35">
      <c r="A7" s="66" t="s">
        <v>81</v>
      </c>
      <c r="B7" s="69">
        <v>72.690355329949242</v>
      </c>
      <c r="C7" s="70">
        <v>1.334010152284264</v>
      </c>
      <c r="D7" s="69">
        <v>62.081128747795411</v>
      </c>
      <c r="E7" s="70">
        <v>1.437389770723104</v>
      </c>
      <c r="F7" s="69">
        <v>72.599784250269678</v>
      </c>
      <c r="G7" s="71">
        <v>1.354908306364617</v>
      </c>
    </row>
    <row r="8" spans="1:9" ht="14.5" x14ac:dyDescent="0.35">
      <c r="A8" s="66" t="s">
        <v>82</v>
      </c>
      <c r="B8" s="69">
        <v>79.065420560747668</v>
      </c>
      <c r="C8" s="70">
        <v>1.2607476635514019</v>
      </c>
      <c r="D8" s="69">
        <v>59.872611464968152</v>
      </c>
      <c r="E8" s="70">
        <v>1.4734607218683651</v>
      </c>
      <c r="F8" s="69">
        <v>59.801488833746895</v>
      </c>
      <c r="G8" s="71">
        <v>1.5086848635235732</v>
      </c>
    </row>
    <row r="9" spans="1:9" ht="15" customHeight="1" x14ac:dyDescent="0.35">
      <c r="A9" s="66" t="s">
        <v>83</v>
      </c>
      <c r="B9" s="220" t="s">
        <v>84</v>
      </c>
      <c r="C9" s="221"/>
      <c r="D9" s="221"/>
      <c r="E9" s="221"/>
      <c r="F9" s="221"/>
      <c r="G9" s="222"/>
    </row>
    <row r="10" spans="1:9" ht="14.5" x14ac:dyDescent="0.35">
      <c r="A10" s="66" t="s">
        <v>85</v>
      </c>
      <c r="B10" s="69">
        <v>78.302583025830259</v>
      </c>
      <c r="C10" s="70">
        <v>1.2523985239852398</v>
      </c>
      <c r="D10" s="69">
        <v>66.879795396419439</v>
      </c>
      <c r="E10" s="70">
        <v>1.3874680306905371</v>
      </c>
      <c r="F10" s="69">
        <v>64.972527472527474</v>
      </c>
      <c r="G10" s="71">
        <v>1.4876373626373627</v>
      </c>
    </row>
    <row r="11" spans="1:9" ht="15" customHeight="1" x14ac:dyDescent="0.35">
      <c r="A11" s="66" t="s">
        <v>86</v>
      </c>
      <c r="B11" s="69">
        <v>81.515151515151516</v>
      </c>
      <c r="C11" s="70">
        <v>1.2007575757575757</v>
      </c>
      <c r="D11" s="69">
        <v>67.422680412371136</v>
      </c>
      <c r="E11" s="70">
        <v>1.3628865979381444</v>
      </c>
      <c r="F11" s="69">
        <v>65.136054421768705</v>
      </c>
      <c r="G11" s="71">
        <v>1.4294217687074831</v>
      </c>
    </row>
    <row r="12" spans="1:9" ht="14.5" x14ac:dyDescent="0.35">
      <c r="A12" s="66" t="s">
        <v>87</v>
      </c>
      <c r="B12" s="69">
        <v>82.514177693761809</v>
      </c>
      <c r="C12" s="70">
        <v>1.1890359168241966</v>
      </c>
      <c r="D12" s="69">
        <v>73.543307086614178</v>
      </c>
      <c r="E12" s="70">
        <v>1.2897637795275592</v>
      </c>
      <c r="F12" s="69">
        <v>69.555302166476622</v>
      </c>
      <c r="G12" s="71">
        <v>1.3637400228050172</v>
      </c>
    </row>
    <row r="13" spans="1:9" ht="14.5" x14ac:dyDescent="0.35">
      <c r="A13" s="66" t="s">
        <v>88</v>
      </c>
      <c r="B13" s="69">
        <v>90.116279069767444</v>
      </c>
      <c r="C13" s="70">
        <v>1.1075581395348837</v>
      </c>
      <c r="D13" s="69">
        <v>78.49056603773586</v>
      </c>
      <c r="E13" s="70">
        <v>1.2226415094339622</v>
      </c>
      <c r="F13" s="69">
        <v>83.93442622950819</v>
      </c>
      <c r="G13" s="71">
        <v>1.1770491803278689</v>
      </c>
    </row>
    <row r="14" spans="1:9" ht="14.5" x14ac:dyDescent="0.35">
      <c r="A14" s="66" t="s">
        <v>89</v>
      </c>
      <c r="B14" s="220" t="s">
        <v>84</v>
      </c>
      <c r="C14" s="221"/>
      <c r="D14" s="221"/>
      <c r="E14" s="221"/>
      <c r="F14" s="221"/>
      <c r="G14" s="222"/>
    </row>
    <row r="15" spans="1:9" ht="15" thickBot="1" x14ac:dyDescent="0.4">
      <c r="A15" s="72" t="s">
        <v>90</v>
      </c>
      <c r="B15" s="73">
        <v>78.804634017904164</v>
      </c>
      <c r="C15" s="74">
        <v>1.2514553594350792</v>
      </c>
      <c r="D15" s="73">
        <v>66.864699118436178</v>
      </c>
      <c r="E15" s="75">
        <v>1.3827197549535328</v>
      </c>
      <c r="F15" s="73">
        <v>70.051313948064063</v>
      </c>
      <c r="G15" s="76">
        <v>1.3783542544962104</v>
      </c>
    </row>
    <row r="16" spans="1:9" ht="60" customHeight="1" thickTop="1" x14ac:dyDescent="0.25">
      <c r="A16" s="212" t="s">
        <v>91</v>
      </c>
      <c r="B16" s="213"/>
      <c r="C16" s="213"/>
      <c r="D16" s="213"/>
      <c r="E16" s="213"/>
      <c r="F16" s="213"/>
      <c r="G16" s="213"/>
    </row>
    <row r="17" spans="1:9" ht="6.75" customHeight="1" thickBot="1" x14ac:dyDescent="0.4">
      <c r="A17" s="63"/>
      <c r="B17" s="63"/>
      <c r="C17" s="63"/>
      <c r="D17" s="63"/>
      <c r="E17" s="63"/>
      <c r="F17" s="63"/>
      <c r="G17" s="63"/>
    </row>
    <row r="18" spans="1:9" ht="15.75" customHeight="1" thickTop="1" x14ac:dyDescent="0.25">
      <c r="A18" s="214" t="s">
        <v>92</v>
      </c>
      <c r="B18" s="215"/>
      <c r="C18" s="215"/>
      <c r="D18" s="216"/>
      <c r="E18" s="216"/>
      <c r="F18" s="216"/>
      <c r="G18" s="217"/>
      <c r="H18" s="65"/>
      <c r="I18" s="65"/>
    </row>
    <row r="19" spans="1:9" ht="14.5" x14ac:dyDescent="0.35">
      <c r="A19" s="66"/>
      <c r="B19" s="218" t="s">
        <v>71</v>
      </c>
      <c r="C19" s="218"/>
      <c r="D19" s="218" t="s">
        <v>72</v>
      </c>
      <c r="E19" s="218"/>
      <c r="F19" s="218" t="s">
        <v>74</v>
      </c>
      <c r="G19" s="219"/>
    </row>
    <row r="20" spans="1:9" ht="29.25" customHeight="1" x14ac:dyDescent="0.35">
      <c r="A20" s="77" t="s">
        <v>65</v>
      </c>
      <c r="B20" s="67" t="s">
        <v>78</v>
      </c>
      <c r="C20" s="67" t="s">
        <v>79</v>
      </c>
      <c r="D20" s="67" t="s">
        <v>78</v>
      </c>
      <c r="E20" s="67" t="s">
        <v>79</v>
      </c>
      <c r="F20" s="67" t="s">
        <v>78</v>
      </c>
      <c r="G20" s="68" t="s">
        <v>79</v>
      </c>
    </row>
    <row r="21" spans="1:9" ht="14.5" x14ac:dyDescent="0.35">
      <c r="A21" s="77">
        <v>2004</v>
      </c>
      <c r="B21" s="78">
        <v>78</v>
      </c>
      <c r="C21" s="79">
        <v>1.26</v>
      </c>
      <c r="D21" s="78">
        <v>67</v>
      </c>
      <c r="E21" s="79">
        <v>1.38</v>
      </c>
      <c r="F21" s="78">
        <v>76</v>
      </c>
      <c r="G21" s="80">
        <v>1.29</v>
      </c>
    </row>
    <row r="22" spans="1:9" ht="14.5" x14ac:dyDescent="0.35">
      <c r="A22" s="77">
        <v>2005</v>
      </c>
      <c r="B22" s="78">
        <v>78</v>
      </c>
      <c r="C22" s="79">
        <v>1.26</v>
      </c>
      <c r="D22" s="78">
        <v>67</v>
      </c>
      <c r="E22" s="79">
        <v>1.38</v>
      </c>
      <c r="F22" s="78">
        <v>72</v>
      </c>
      <c r="G22" s="80">
        <v>1.36</v>
      </c>
    </row>
    <row r="23" spans="1:9" ht="14.5" x14ac:dyDescent="0.35">
      <c r="A23" s="77">
        <v>2006</v>
      </c>
      <c r="B23" s="78">
        <v>81</v>
      </c>
      <c r="C23" s="79">
        <v>1.22</v>
      </c>
      <c r="D23" s="78">
        <v>74</v>
      </c>
      <c r="E23" s="79">
        <v>1.31</v>
      </c>
      <c r="F23" s="78">
        <v>79</v>
      </c>
      <c r="G23" s="80">
        <v>1.26</v>
      </c>
    </row>
    <row r="24" spans="1:9" ht="14.5" x14ac:dyDescent="0.35">
      <c r="A24" s="77">
        <v>2007</v>
      </c>
      <c r="B24" s="78">
        <v>80</v>
      </c>
      <c r="C24" s="79">
        <v>1.22</v>
      </c>
      <c r="D24" s="78">
        <v>67</v>
      </c>
      <c r="E24" s="79">
        <v>1.38</v>
      </c>
      <c r="F24" s="78">
        <v>72</v>
      </c>
      <c r="G24" s="80">
        <v>1.35</v>
      </c>
    </row>
    <row r="25" spans="1:9" ht="14.5" x14ac:dyDescent="0.35">
      <c r="A25" s="77">
        <v>2008</v>
      </c>
      <c r="B25" s="78">
        <v>79.748788012340228</v>
      </c>
      <c r="C25" s="79">
        <v>1.22</v>
      </c>
      <c r="D25" s="78">
        <v>67.112299465240639</v>
      </c>
      <c r="E25" s="79">
        <v>1.37</v>
      </c>
      <c r="F25" s="78">
        <v>71.655739991630625</v>
      </c>
      <c r="G25" s="80">
        <v>1.33</v>
      </c>
    </row>
    <row r="26" spans="1:9" ht="14.5" x14ac:dyDescent="0.35">
      <c r="A26" s="77">
        <v>2009</v>
      </c>
      <c r="B26" s="78">
        <v>77.716781035558327</v>
      </c>
      <c r="C26" s="79">
        <v>1.26</v>
      </c>
      <c r="D26" s="78">
        <v>65.840220385674925</v>
      </c>
      <c r="E26" s="79">
        <v>1.41</v>
      </c>
      <c r="F26" s="78">
        <v>70.605833956619307</v>
      </c>
      <c r="G26" s="80">
        <v>1.38</v>
      </c>
    </row>
    <row r="27" spans="1:9" ht="14.5" x14ac:dyDescent="0.35">
      <c r="A27" s="77">
        <v>2010</v>
      </c>
      <c r="B27" s="78">
        <v>77.58620689655173</v>
      </c>
      <c r="C27" s="79">
        <v>1.27</v>
      </c>
      <c r="D27" s="78">
        <v>67.136150234741791</v>
      </c>
      <c r="E27" s="81">
        <v>1.4</v>
      </c>
      <c r="F27" s="82">
        <v>69.849246231155774</v>
      </c>
      <c r="G27" s="80">
        <v>1.39</v>
      </c>
    </row>
    <row r="28" spans="1:9" ht="14.5" x14ac:dyDescent="0.35">
      <c r="A28" s="77">
        <v>2011</v>
      </c>
      <c r="B28" s="82">
        <v>77.415376181992599</v>
      </c>
      <c r="C28" s="79">
        <v>1.26</v>
      </c>
      <c r="D28" s="83">
        <v>64.520202020202021</v>
      </c>
      <c r="E28" s="81">
        <v>1.4</v>
      </c>
      <c r="F28" s="82">
        <v>67.249802994483844</v>
      </c>
      <c r="G28" s="80">
        <v>1.42</v>
      </c>
    </row>
    <row r="29" spans="1:9" ht="14.5" x14ac:dyDescent="0.35">
      <c r="A29" s="77">
        <v>2012</v>
      </c>
      <c r="B29" s="82">
        <v>77.448806573627238</v>
      </c>
      <c r="C29" s="79">
        <v>1.26</v>
      </c>
      <c r="D29" s="83">
        <v>65.36007292616226</v>
      </c>
      <c r="E29" s="81">
        <v>1.4</v>
      </c>
      <c r="F29" s="82">
        <v>70.167737889951397</v>
      </c>
      <c r="G29" s="80">
        <v>1.37</v>
      </c>
    </row>
    <row r="30" spans="1:9" ht="14.5" x14ac:dyDescent="0.35">
      <c r="A30" s="77">
        <v>2013</v>
      </c>
      <c r="B30" s="82">
        <v>77.873477873477867</v>
      </c>
      <c r="C30" s="79">
        <v>1.26</v>
      </c>
      <c r="D30" s="83">
        <v>65.477832512315274</v>
      </c>
      <c r="E30" s="81">
        <v>1.4</v>
      </c>
      <c r="F30" s="82">
        <v>67.987966731551936</v>
      </c>
      <c r="G30" s="80">
        <v>1.42</v>
      </c>
    </row>
    <row r="31" spans="1:9" ht="14.5" x14ac:dyDescent="0.35">
      <c r="A31" s="84">
        <v>2014</v>
      </c>
      <c r="B31" s="85">
        <v>77.505626903217262</v>
      </c>
      <c r="C31" s="81">
        <v>1.2656323676855927</v>
      </c>
      <c r="D31" s="83">
        <v>66.691828646914502</v>
      </c>
      <c r="E31" s="81">
        <v>1.3842131862702258</v>
      </c>
      <c r="F31" s="82">
        <v>71.293969849246224</v>
      </c>
      <c r="G31" s="86">
        <v>1.3519220752971812</v>
      </c>
    </row>
    <row r="32" spans="1:9" ht="14.5" x14ac:dyDescent="0.35">
      <c r="A32" s="84">
        <v>2015</v>
      </c>
      <c r="B32" s="85">
        <v>80.539174389216512</v>
      </c>
      <c r="C32" s="87">
        <v>1.2338341479905492</v>
      </c>
      <c r="D32" s="88">
        <v>68.133971291866018</v>
      </c>
      <c r="E32" s="87">
        <v>1.3613392589689848</v>
      </c>
      <c r="F32" s="85">
        <v>69.484920365977629</v>
      </c>
      <c r="G32" s="89">
        <v>1.3834373412265444</v>
      </c>
    </row>
    <row r="33" spans="1:7" ht="14.5" x14ac:dyDescent="0.35">
      <c r="A33" s="84">
        <v>2016</v>
      </c>
      <c r="B33" s="85">
        <v>80.412224591329078</v>
      </c>
      <c r="C33" s="87">
        <v>1.2425325259211206</v>
      </c>
      <c r="D33" s="88">
        <v>68.133971291866018</v>
      </c>
      <c r="E33" s="87">
        <v>1.3613392589689848</v>
      </c>
      <c r="F33" s="85">
        <v>69.484920365977629</v>
      </c>
      <c r="G33" s="89">
        <v>1.3834373412265444</v>
      </c>
    </row>
    <row r="34" spans="1:7" ht="14.5" x14ac:dyDescent="0.35">
      <c r="A34" s="84">
        <v>2017</v>
      </c>
      <c r="B34" s="85">
        <v>77.526261281254634</v>
      </c>
      <c r="C34" s="87">
        <v>1.266758589981176</v>
      </c>
      <c r="D34" s="88">
        <v>64.038348659753481</v>
      </c>
      <c r="E34" s="87">
        <v>1.4106871805326042</v>
      </c>
      <c r="F34" s="85">
        <v>72.290995421400723</v>
      </c>
      <c r="G34" s="89">
        <v>1.3251396621735934</v>
      </c>
    </row>
    <row r="35" spans="1:7" ht="14.5" x14ac:dyDescent="0.35">
      <c r="A35" s="84">
        <v>2018</v>
      </c>
      <c r="B35" s="85">
        <v>79.923328127218525</v>
      </c>
      <c r="C35" s="87">
        <v>1.2345591367315065</v>
      </c>
      <c r="D35" s="88">
        <v>66.504854368932044</v>
      </c>
      <c r="E35" s="87">
        <v>1.3861245954692556</v>
      </c>
      <c r="F35" s="85">
        <v>71.039438502673804</v>
      </c>
      <c r="G35" s="89">
        <v>1.3629679144385027</v>
      </c>
    </row>
    <row r="36" spans="1:7" ht="15" thickBot="1" x14ac:dyDescent="0.4">
      <c r="A36" s="90">
        <v>2019</v>
      </c>
      <c r="B36" s="91">
        <v>78.804634017904164</v>
      </c>
      <c r="C36" s="92">
        <v>1.2514553594350792</v>
      </c>
      <c r="D36" s="93">
        <v>66.864699118436178</v>
      </c>
      <c r="E36" s="92">
        <v>1.3827197549535328</v>
      </c>
      <c r="F36" s="91">
        <v>70.051313948064063</v>
      </c>
      <c r="G36" s="94">
        <v>1.3783542544962104</v>
      </c>
    </row>
    <row r="37" spans="1:7" ht="15" thickTop="1" x14ac:dyDescent="0.35">
      <c r="A37" s="63"/>
      <c r="B37" s="63"/>
      <c r="C37" s="63"/>
      <c r="D37" s="63"/>
      <c r="E37" s="63"/>
      <c r="F37" s="63"/>
      <c r="G37" s="63"/>
    </row>
  </sheetData>
  <mergeCells count="11">
    <mergeCell ref="B14:G14"/>
    <mergeCell ref="A3:G3"/>
    <mergeCell ref="B4:C4"/>
    <mergeCell ref="D4:E4"/>
    <mergeCell ref="F4:G4"/>
    <mergeCell ref="B9:G9"/>
    <mergeCell ref="A16:G16"/>
    <mergeCell ref="A18:G18"/>
    <mergeCell ref="B19:C19"/>
    <mergeCell ref="D19:E19"/>
    <mergeCell ref="F19:G19"/>
  </mergeCells>
  <pageMargins left="0.70866141732283472" right="0.70866141732283472" top="0.74803149606299213" bottom="0.74803149606299213" header="0.31496062992125984" footer="0.31496062992125984"/>
  <pageSetup paperSize="9" scale="99" orientation="portrait" r:id="rId1"/>
  <headerFooter>
    <oddHeader>&amp;C&amp;"Calibri,Regular"&amp;13SRAD Report 2044 Transport Statistics Stockport 2019</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56976-C688-4ECB-AF9A-F750960636E8}">
  <sheetPr>
    <pageSetUpPr fitToPage="1"/>
  </sheetPr>
  <dimension ref="A1:E25"/>
  <sheetViews>
    <sheetView zoomScaleNormal="100" workbookViewId="0">
      <selection sqref="A1:K56"/>
    </sheetView>
  </sheetViews>
  <sheetFormatPr defaultColWidth="9.1796875" defaultRowHeight="14.5" x14ac:dyDescent="0.35"/>
  <cols>
    <col min="1" max="1" width="10" style="95" customWidth="1"/>
    <col min="2" max="4" width="10.81640625" style="95" bestFit="1" customWidth="1"/>
    <col min="5" max="16384" width="9.1796875" style="95"/>
  </cols>
  <sheetData>
    <row r="1" spans="1:5" x14ac:dyDescent="0.35">
      <c r="A1" s="62" t="s">
        <v>93</v>
      </c>
      <c r="B1" s="63"/>
      <c r="C1" s="63"/>
      <c r="D1" s="63"/>
    </row>
    <row r="2" spans="1:5" ht="15" thickBot="1" x14ac:dyDescent="0.4">
      <c r="A2" s="63"/>
      <c r="B2" s="63"/>
      <c r="C2" s="63"/>
      <c r="D2" s="63"/>
    </row>
    <row r="3" spans="1:5" ht="31.5" customHeight="1" thickTop="1" x14ac:dyDescent="0.35">
      <c r="A3" s="226" t="s">
        <v>94</v>
      </c>
      <c r="B3" s="227"/>
      <c r="C3" s="227"/>
      <c r="D3" s="228"/>
    </row>
    <row r="4" spans="1:5" ht="15.75" customHeight="1" x14ac:dyDescent="0.35">
      <c r="A4" s="66" t="s">
        <v>65</v>
      </c>
      <c r="B4" s="96" t="s">
        <v>71</v>
      </c>
      <c r="C4" s="96" t="s">
        <v>72</v>
      </c>
      <c r="D4" s="97" t="s">
        <v>74</v>
      </c>
    </row>
    <row r="5" spans="1:5" ht="16.5" customHeight="1" x14ac:dyDescent="0.35">
      <c r="A5" s="66">
        <v>1997</v>
      </c>
      <c r="B5" s="96">
        <v>836</v>
      </c>
      <c r="C5" s="96">
        <v>535</v>
      </c>
      <c r="D5" s="97">
        <v>1049</v>
      </c>
    </row>
    <row r="6" spans="1:5" x14ac:dyDescent="0.35">
      <c r="A6" s="66">
        <v>2000</v>
      </c>
      <c r="B6" s="96">
        <v>955</v>
      </c>
      <c r="C6" s="96">
        <v>410</v>
      </c>
      <c r="D6" s="97">
        <v>1032</v>
      </c>
    </row>
    <row r="7" spans="1:5" x14ac:dyDescent="0.35">
      <c r="A7" s="66">
        <v>2003</v>
      </c>
      <c r="B7" s="96">
        <v>613</v>
      </c>
      <c r="C7" s="96">
        <v>357</v>
      </c>
      <c r="D7" s="97">
        <v>691</v>
      </c>
    </row>
    <row r="8" spans="1:5" ht="14.25" customHeight="1" x14ac:dyDescent="0.35">
      <c r="A8" s="66">
        <v>2004</v>
      </c>
      <c r="B8" s="96">
        <v>747</v>
      </c>
      <c r="C8" s="96">
        <v>356</v>
      </c>
      <c r="D8" s="97">
        <v>997</v>
      </c>
    </row>
    <row r="9" spans="1:5" ht="14.25" customHeight="1" x14ac:dyDescent="0.35">
      <c r="A9" s="66">
        <v>2005</v>
      </c>
      <c r="B9" s="96">
        <v>1030</v>
      </c>
      <c r="C9" s="96">
        <v>535</v>
      </c>
      <c r="D9" s="97">
        <v>1166</v>
      </c>
    </row>
    <row r="10" spans="1:5" ht="14.25" customHeight="1" x14ac:dyDescent="0.35">
      <c r="A10" s="66">
        <v>2006</v>
      </c>
      <c r="B10" s="96">
        <v>1107</v>
      </c>
      <c r="C10" s="96">
        <v>594</v>
      </c>
      <c r="D10" s="97">
        <v>1236</v>
      </c>
    </row>
    <row r="11" spans="1:5" ht="14.25" customHeight="1" x14ac:dyDescent="0.35">
      <c r="A11" s="66">
        <v>2007</v>
      </c>
      <c r="B11" s="96">
        <v>1210</v>
      </c>
      <c r="C11" s="96">
        <v>459</v>
      </c>
      <c r="D11" s="97">
        <v>1415</v>
      </c>
    </row>
    <row r="12" spans="1:5" ht="15" customHeight="1" x14ac:dyDescent="0.35">
      <c r="A12" s="66">
        <v>2008</v>
      </c>
      <c r="B12" s="96">
        <v>1203</v>
      </c>
      <c r="C12" s="96">
        <v>606</v>
      </c>
      <c r="D12" s="97">
        <v>1636</v>
      </c>
    </row>
    <row r="13" spans="1:5" ht="14.25" customHeight="1" x14ac:dyDescent="0.35">
      <c r="A13" s="66">
        <v>2009</v>
      </c>
      <c r="B13" s="96">
        <v>961</v>
      </c>
      <c r="C13" s="96">
        <v>461</v>
      </c>
      <c r="D13" s="97">
        <v>1140</v>
      </c>
    </row>
    <row r="14" spans="1:5" ht="13.5" customHeight="1" x14ac:dyDescent="0.35">
      <c r="A14" s="66">
        <v>2010</v>
      </c>
      <c r="B14" s="96">
        <v>1262</v>
      </c>
      <c r="C14" s="96">
        <v>541</v>
      </c>
      <c r="D14" s="97">
        <v>1578</v>
      </c>
    </row>
    <row r="15" spans="1:5" x14ac:dyDescent="0.35">
      <c r="A15" s="66">
        <v>2011</v>
      </c>
      <c r="B15" s="96">
        <v>1162</v>
      </c>
      <c r="C15" s="96">
        <v>443</v>
      </c>
      <c r="D15" s="97">
        <v>1379</v>
      </c>
    </row>
    <row r="16" spans="1:5" x14ac:dyDescent="0.35">
      <c r="A16" s="98">
        <v>2012</v>
      </c>
      <c r="B16" s="99">
        <v>1378</v>
      </c>
      <c r="C16" s="99">
        <v>722</v>
      </c>
      <c r="D16" s="100">
        <v>1703</v>
      </c>
      <c r="E16" s="101"/>
    </row>
    <row r="17" spans="1:5" x14ac:dyDescent="0.35">
      <c r="A17" s="98">
        <v>2013</v>
      </c>
      <c r="B17" s="99">
        <v>1343</v>
      </c>
      <c r="C17" s="99">
        <v>704</v>
      </c>
      <c r="D17" s="100">
        <v>1708</v>
      </c>
      <c r="E17" s="101"/>
    </row>
    <row r="18" spans="1:5" x14ac:dyDescent="0.35">
      <c r="A18" s="98">
        <v>2014</v>
      </c>
      <c r="B18" s="99">
        <v>1427</v>
      </c>
      <c r="C18" s="99">
        <v>754</v>
      </c>
      <c r="D18" s="100">
        <v>1815</v>
      </c>
      <c r="E18" s="101"/>
    </row>
    <row r="19" spans="1:5" x14ac:dyDescent="0.35">
      <c r="A19" s="98">
        <v>2015</v>
      </c>
      <c r="B19" s="99">
        <v>1284</v>
      </c>
      <c r="C19" s="99">
        <v>614</v>
      </c>
      <c r="D19" s="100">
        <v>1660</v>
      </c>
      <c r="E19" s="101"/>
    </row>
    <row r="20" spans="1:5" x14ac:dyDescent="0.35">
      <c r="A20" s="98">
        <v>2016</v>
      </c>
      <c r="B20" s="99">
        <v>1478</v>
      </c>
      <c r="C20" s="99">
        <v>635</v>
      </c>
      <c r="D20" s="100">
        <v>1929</v>
      </c>
      <c r="E20" s="101"/>
    </row>
    <row r="21" spans="1:5" x14ac:dyDescent="0.35">
      <c r="A21" s="98">
        <v>2017</v>
      </c>
      <c r="B21" s="99">
        <v>1510</v>
      </c>
      <c r="C21" s="99">
        <v>757</v>
      </c>
      <c r="D21" s="100">
        <v>1980</v>
      </c>
      <c r="E21" s="101"/>
    </row>
    <row r="22" spans="1:5" x14ac:dyDescent="0.35">
      <c r="A22" s="98">
        <v>2018</v>
      </c>
      <c r="B22" s="99">
        <v>1418</v>
      </c>
      <c r="C22" s="99">
        <v>792</v>
      </c>
      <c r="D22" s="100">
        <v>2091</v>
      </c>
      <c r="E22" s="101"/>
    </row>
    <row r="23" spans="1:5" x14ac:dyDescent="0.35">
      <c r="A23" s="102">
        <v>2019</v>
      </c>
      <c r="B23" s="103">
        <v>1672</v>
      </c>
      <c r="C23" s="103">
        <v>668</v>
      </c>
      <c r="D23" s="104">
        <v>2132</v>
      </c>
      <c r="E23" s="101"/>
    </row>
    <row r="24" spans="1:5" ht="16.5" customHeight="1" thickBot="1" x14ac:dyDescent="0.4">
      <c r="A24" s="105" t="s">
        <v>73</v>
      </c>
      <c r="B24" s="106">
        <f>B23/B5</f>
        <v>2</v>
      </c>
      <c r="C24" s="106">
        <f t="shared" ref="C24:D24" si="0">C23/C5</f>
        <v>1.2485981308411216</v>
      </c>
      <c r="D24" s="107">
        <f t="shared" si="0"/>
        <v>2.032411820781697</v>
      </c>
    </row>
    <row r="25" spans="1:5" ht="15" thickTop="1" x14ac:dyDescent="0.35"/>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2044 Transport Statistics Stockport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7EB70-51FD-4DD8-B597-9431A3EDB668}">
  <sheetPr>
    <pageSetUpPr fitToPage="1"/>
  </sheetPr>
  <dimension ref="A1:D23"/>
  <sheetViews>
    <sheetView zoomScaleNormal="100" workbookViewId="0">
      <selection sqref="A1:K56"/>
    </sheetView>
  </sheetViews>
  <sheetFormatPr defaultColWidth="9.1796875" defaultRowHeight="14.5" x14ac:dyDescent="0.35"/>
  <cols>
    <col min="1" max="1" width="27.26953125" style="95" customWidth="1"/>
    <col min="2" max="2" width="12.81640625" style="95" customWidth="1"/>
    <col min="3" max="3" width="12.26953125" style="95" customWidth="1"/>
    <col min="4" max="4" width="13.453125" style="95" customWidth="1"/>
    <col min="5" max="16384" width="9.1796875" style="95"/>
  </cols>
  <sheetData>
    <row r="1" spans="1:4" ht="18.5" x14ac:dyDescent="0.45">
      <c r="A1" s="108" t="s">
        <v>95</v>
      </c>
      <c r="B1" s="63"/>
      <c r="C1" s="63"/>
      <c r="D1" s="63"/>
    </row>
    <row r="2" spans="1:4" ht="15" thickBot="1" x14ac:dyDescent="0.4">
      <c r="A2" s="63"/>
      <c r="B2" s="63"/>
      <c r="C2" s="63"/>
      <c r="D2" s="63"/>
    </row>
    <row r="3" spans="1:4" ht="16" thickTop="1" x14ac:dyDescent="0.35">
      <c r="A3" s="229" t="s">
        <v>96</v>
      </c>
      <c r="B3" s="230"/>
      <c r="C3" s="230"/>
      <c r="D3" s="231"/>
    </row>
    <row r="4" spans="1:4" ht="15.5" x14ac:dyDescent="0.35">
      <c r="A4" s="109" t="s">
        <v>65</v>
      </c>
      <c r="B4" s="110" t="s">
        <v>71</v>
      </c>
      <c r="C4" s="110" t="s">
        <v>72</v>
      </c>
      <c r="D4" s="111" t="s">
        <v>74</v>
      </c>
    </row>
    <row r="5" spans="1:4" ht="15.5" x14ac:dyDescent="0.35">
      <c r="A5" s="109">
        <v>2003</v>
      </c>
      <c r="B5" s="112">
        <v>1996</v>
      </c>
      <c r="C5" s="112">
        <v>1507</v>
      </c>
      <c r="D5" s="113">
        <v>1657</v>
      </c>
    </row>
    <row r="6" spans="1:4" ht="15.5" x14ac:dyDescent="0.35">
      <c r="A6" s="109">
        <v>2004</v>
      </c>
      <c r="B6" s="112">
        <v>1771</v>
      </c>
      <c r="C6" s="112">
        <v>1343</v>
      </c>
      <c r="D6" s="113">
        <v>1392</v>
      </c>
    </row>
    <row r="7" spans="1:4" ht="15.5" x14ac:dyDescent="0.35">
      <c r="A7" s="109">
        <v>2005</v>
      </c>
      <c r="B7" s="112">
        <v>2140</v>
      </c>
      <c r="C7" s="112">
        <v>1782</v>
      </c>
      <c r="D7" s="113">
        <v>1264</v>
      </c>
    </row>
    <row r="8" spans="1:4" ht="15.5" x14ac:dyDescent="0.35">
      <c r="A8" s="109">
        <v>2006</v>
      </c>
      <c r="B8" s="112">
        <v>2196</v>
      </c>
      <c r="C8" s="112">
        <v>1589</v>
      </c>
      <c r="D8" s="113">
        <v>1389</v>
      </c>
    </row>
    <row r="9" spans="1:4" ht="15.5" x14ac:dyDescent="0.35">
      <c r="A9" s="109">
        <v>2007</v>
      </c>
      <c r="B9" s="112">
        <v>2258</v>
      </c>
      <c r="C9" s="112">
        <v>1314</v>
      </c>
      <c r="D9" s="113">
        <v>1590</v>
      </c>
    </row>
    <row r="10" spans="1:4" ht="15.5" x14ac:dyDescent="0.35">
      <c r="A10" s="109">
        <v>2008</v>
      </c>
      <c r="B10" s="112">
        <v>2575</v>
      </c>
      <c r="C10" s="112">
        <v>1489</v>
      </c>
      <c r="D10" s="113">
        <v>1484</v>
      </c>
    </row>
    <row r="11" spans="1:4" ht="15.5" x14ac:dyDescent="0.35">
      <c r="A11" s="109">
        <v>2009</v>
      </c>
      <c r="B11" s="112">
        <v>2601</v>
      </c>
      <c r="C11" s="112">
        <v>1673</v>
      </c>
      <c r="D11" s="113">
        <v>1387</v>
      </c>
    </row>
    <row r="12" spans="1:4" ht="15.5" x14ac:dyDescent="0.35">
      <c r="A12" s="109">
        <v>2010</v>
      </c>
      <c r="B12" s="112">
        <v>2500.7601572564904</v>
      </c>
      <c r="C12" s="112">
        <v>1491.5738797832205</v>
      </c>
      <c r="D12" s="113">
        <v>1493.2239772667403</v>
      </c>
    </row>
    <row r="13" spans="1:4" ht="15.5" x14ac:dyDescent="0.35">
      <c r="A13" s="114">
        <v>2011</v>
      </c>
      <c r="B13" s="112">
        <v>2365.3569348000001</v>
      </c>
      <c r="C13" s="112">
        <v>1264.5229359999998</v>
      </c>
      <c r="D13" s="113">
        <v>1290.6417907999999</v>
      </c>
    </row>
    <row r="14" spans="1:4" ht="15.5" x14ac:dyDescent="0.35">
      <c r="A14" s="114">
        <v>2012</v>
      </c>
      <c r="B14" s="115">
        <v>2414.7723387000001</v>
      </c>
      <c r="C14" s="115">
        <v>1506.250706</v>
      </c>
      <c r="D14" s="116">
        <v>1529.9440184</v>
      </c>
    </row>
    <row r="15" spans="1:4" ht="15.5" x14ac:dyDescent="0.35">
      <c r="A15" s="114">
        <v>2013</v>
      </c>
      <c r="B15" s="115">
        <v>2470</v>
      </c>
      <c r="C15" s="115">
        <v>1618</v>
      </c>
      <c r="D15" s="116">
        <v>1569</v>
      </c>
    </row>
    <row r="16" spans="1:4" ht="15.5" x14ac:dyDescent="0.35">
      <c r="A16" s="114">
        <v>2014</v>
      </c>
      <c r="B16" s="115">
        <v>2299</v>
      </c>
      <c r="C16" s="115">
        <v>1534</v>
      </c>
      <c r="D16" s="116">
        <v>1315</v>
      </c>
    </row>
    <row r="17" spans="1:4" ht="15.5" x14ac:dyDescent="0.35">
      <c r="A17" s="114">
        <v>2015</v>
      </c>
      <c r="B17" s="115">
        <v>2225</v>
      </c>
      <c r="C17" s="115">
        <v>1647</v>
      </c>
      <c r="D17" s="116">
        <v>1634</v>
      </c>
    </row>
    <row r="18" spans="1:4" ht="15.5" x14ac:dyDescent="0.35">
      <c r="A18" s="114">
        <v>2016</v>
      </c>
      <c r="B18" s="115">
        <v>2417</v>
      </c>
      <c r="C18" s="115">
        <v>1591</v>
      </c>
      <c r="D18" s="116">
        <v>1781</v>
      </c>
    </row>
    <row r="19" spans="1:4" ht="15.5" x14ac:dyDescent="0.35">
      <c r="A19" s="114">
        <v>2017</v>
      </c>
      <c r="B19" s="115">
        <v>2419</v>
      </c>
      <c r="C19" s="115">
        <v>1579</v>
      </c>
      <c r="D19" s="116">
        <v>1643</v>
      </c>
    </row>
    <row r="20" spans="1:4" ht="15.5" x14ac:dyDescent="0.35">
      <c r="A20" s="114">
        <v>2018</v>
      </c>
      <c r="B20" s="115">
        <v>2578</v>
      </c>
      <c r="C20" s="115">
        <v>1454</v>
      </c>
      <c r="D20" s="116">
        <v>1417</v>
      </c>
    </row>
    <row r="21" spans="1:4" ht="15.5" x14ac:dyDescent="0.35">
      <c r="A21" s="117">
        <v>2019</v>
      </c>
      <c r="B21" s="118">
        <v>2393</v>
      </c>
      <c r="C21" s="118">
        <v>1478</v>
      </c>
      <c r="D21" s="119">
        <v>1365</v>
      </c>
    </row>
    <row r="22" spans="1:4" ht="16" thickBot="1" x14ac:dyDescent="0.4">
      <c r="A22" s="120" t="s">
        <v>97</v>
      </c>
      <c r="B22" s="121">
        <f>B21/B5</f>
        <v>1.1988977955911824</v>
      </c>
      <c r="C22" s="121">
        <f t="shared" ref="C22:D22" si="0">C21/C5</f>
        <v>0.9807564698075647</v>
      </c>
      <c r="D22" s="122">
        <f t="shared" si="0"/>
        <v>0.82377791188895599</v>
      </c>
    </row>
    <row r="23" spans="1:4" ht="15" thickTop="1" x14ac:dyDescent="0.35"/>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2044 Transport Statistics Stockport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Key Centre Notes</vt:lpstr>
      <vt:lpstr>Cordon Map</vt:lpstr>
      <vt:lpstr>Table 9 Key Centre Surveys AM</vt:lpstr>
      <vt:lpstr>Table 10 Key Centre Surveys  OP</vt:lpstr>
      <vt:lpstr>Table 11 Key Centre Surveys PM</vt:lpstr>
      <vt:lpstr>Tab 12  KC Traffic Trend</vt:lpstr>
      <vt:lpstr>Tabs 13 14 KC Car Occupancy</vt:lpstr>
      <vt:lpstr>Table 15 Rail to KC</vt:lpstr>
      <vt:lpstr>Table 16 Walk to KC</vt:lpstr>
      <vt:lpstr>Table 17 KC Car&amp;Non-carTrips </vt:lpstr>
      <vt:lpstr>'Tab 12  KC Traffic Trend'!_Toc243370761</vt:lpstr>
      <vt:lpstr>'Cordon Map'!Print_Area</vt:lpstr>
      <vt:lpstr>'Key Centre Notes'!Print_Area</vt:lpstr>
      <vt:lpstr>'Tab 12  KC Traffic Trend'!Print_Area</vt:lpstr>
      <vt:lpstr>'Table 10 Key Centre Surveys  OP'!Print_Area</vt:lpstr>
      <vt:lpstr>'Table 11 Key Centre Surveys PM'!Print_Area</vt:lpstr>
      <vt:lpstr>'Table 15 Rail to KC'!Print_Area</vt:lpstr>
      <vt:lpstr>'Table 16 Walk to KC'!Print_Area</vt:lpstr>
      <vt:lpstr>'Table 17 KC Car&amp;Non-carTrips '!Print_Area</vt:lpstr>
      <vt:lpstr>'Table 9 Key Centre Surveys AM'!Print_Area</vt:lpstr>
      <vt:lpstr>'Tabs 13 14 KC Car Occupancy'!Print_Area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2020-07-13T17:26:57Z</dcterms:created>
  <dcterms:modified xsi:type="dcterms:W3CDTF">2023-01-31T14:35:24Z</dcterms:modified>
</cp:coreProperties>
</file>