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drawings/drawing13.xml" ContentType="application/vnd.openxmlformats-officedocument.drawing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drawings/drawing17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8.xml" ContentType="application/vnd.openxmlformats-officedocument.drawing+xml"/>
  <Override PartName="/xl/charts/chart29.xml" ContentType="application/vnd.openxmlformats-officedocument.drawingml.chart+xml"/>
  <Override PartName="/xl/drawings/drawing19.xml" ContentType="application/vnd.openxmlformats-officedocument.drawing+xml"/>
  <Override PartName="/xl/charts/chart30.xml" ContentType="application/vnd.openxmlformats-officedocument.drawingml.chart+xml"/>
  <Override PartName="/xl/drawings/drawing20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1.xml" ContentType="application/vnd.openxmlformats-officedocument.drawing+xml"/>
  <Override PartName="/xl/charts/chart34.xml" ContentType="application/vnd.openxmlformats-officedocument.drawingml.chart+xml"/>
  <Override PartName="/xl/drawings/drawing22.xml" ContentType="application/vnd.openxmlformats-officedocument.drawing+xml"/>
  <Override PartName="/xl/charts/chart35.xml" ContentType="application/vnd.openxmlformats-officedocument.drawingml.chart+xml"/>
  <Override PartName="/xl/drawings/drawing2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7.xml" ContentType="application/vnd.openxmlformats-officedocument.drawing+xml"/>
  <Override PartName="/xl/charts/chart44.xml" ContentType="application/vnd.openxmlformats-officedocument.drawingml.chart+xml"/>
  <Override PartName="/xl/drawings/drawing28.xml" ContentType="application/vnd.openxmlformats-officedocument.drawing+xml"/>
  <Override PartName="/xl/charts/chart45.xml" ContentType="application/vnd.openxmlformats-officedocument.drawingml.chart+xml"/>
  <Override PartName="/xl/drawings/drawing29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30.xml" ContentType="application/vnd.openxmlformats-officedocument.drawing+xml"/>
  <Override PartName="/xl/charts/chart49.xml" ContentType="application/vnd.openxmlformats-officedocument.drawingml.chart+xml"/>
  <Override PartName="/xl/drawings/drawing31.xml" ContentType="application/vnd.openxmlformats-officedocument.drawing+xml"/>
  <Override PartName="/xl/charts/chart50.xml" ContentType="application/vnd.openxmlformats-officedocument.drawingml.chart+xml"/>
  <Override PartName="/xl/drawings/drawing3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33.xml" ContentType="application/vnd.openxmlformats-officedocument.drawing+xml"/>
  <Override PartName="/xl/charts/chart54.xml" ContentType="application/vnd.openxmlformats-officedocument.drawingml.chart+xml"/>
  <Override PartName="/xl/drawings/drawing34.xml" ContentType="application/vnd.openxmlformats-officedocument.drawing+xml"/>
  <Override PartName="/xl/charts/chart55.xml" ContentType="application/vnd.openxmlformats-officedocument.drawingml.chart+xml"/>
  <Override PartName="/xl/drawings/drawing35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6.xml" ContentType="application/vnd.openxmlformats-officedocument.drawing+xml"/>
  <Override PartName="/xl/charts/chart59.xml" ContentType="application/vnd.openxmlformats-officedocument.drawingml.chart+xml"/>
  <Override PartName="/xl/drawings/drawing37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8.xml" ContentType="application/vnd.openxmlformats-officedocument.drawing+xml"/>
  <Override PartName="/xl/charts/chart63.xml" ContentType="application/vnd.openxmlformats-officedocument.drawingml.chart+xml"/>
  <Override PartName="/xl/drawings/drawing39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40.xml" ContentType="application/vnd.openxmlformats-officedocument.drawing+xml"/>
  <Override PartName="/xl/charts/chart67.xml" ContentType="application/vnd.openxmlformats-officedocument.drawingml.chart+xml"/>
  <Override PartName="/xl/drawings/drawing41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42.xml" ContentType="application/vnd.openxmlformats-officedocument.drawing+xml"/>
  <Override PartName="/xl/charts/chart71.xml" ContentType="application/vnd.openxmlformats-officedocument.drawingml.chart+xml"/>
  <Override PartName="/xl/drawings/drawing43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44.xml" ContentType="application/vnd.openxmlformats-officedocument.drawing+xml"/>
  <Override PartName="/xl/charts/chart75.xml" ContentType="application/vnd.openxmlformats-officedocument.drawingml.chart+xml"/>
  <Override PartName="/xl/drawings/drawing45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6.xml" ContentType="application/vnd.openxmlformats-officedocument.drawing+xml"/>
  <Override PartName="/xl/charts/chart79.xml" ContentType="application/vnd.openxmlformats-officedocument.drawingml.chart+xml"/>
  <Override PartName="/xl/drawings/drawing47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48.xml" ContentType="application/vnd.openxmlformats-officedocument.drawing+xml"/>
  <Override PartName="/xl/charts/chart83.xml" ContentType="application/vnd.openxmlformats-officedocument.drawingml.chart+xml"/>
  <Override PartName="/xl/drawings/drawing49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50.xml" ContentType="application/vnd.openxmlformats-officedocument.drawing+xml"/>
  <Override PartName="/xl/charts/chart8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IS\HFAS\Projects\0123-00 District Reports\DistRep2018-19\Stockport\Appendix2\"/>
    </mc:Choice>
  </mc:AlternateContent>
  <bookViews>
    <workbookView xWindow="-15" yWindow="3975" windowWidth="19230" windowHeight="3990"/>
  </bookViews>
  <sheets>
    <sheet name="Index" sheetId="1" r:id="rId1"/>
    <sheet name="Map" sheetId="71" r:id="rId2"/>
    <sheet name="ATC1013_graphs" sheetId="72" r:id="rId3"/>
    <sheet name="ATC1013_Southbound" sheetId="73" r:id="rId4"/>
    <sheet name="ATC1013_Northbound" sheetId="74" r:id="rId5"/>
    <sheet name="ATC1015_graphs" sheetId="75" r:id="rId6"/>
    <sheet name="ATC1015_Northbound" sheetId="76" r:id="rId7"/>
    <sheet name="ATC1015_Southbound" sheetId="77" r:id="rId8"/>
    <sheet name="ATC1104_graphs" sheetId="78" r:id="rId9"/>
    <sheet name="ATC1104_Northbound" sheetId="79" r:id="rId10"/>
    <sheet name="ATC1104_Southbound" sheetId="80" r:id="rId11"/>
    <sheet name="ATC1106_graphs" sheetId="81" r:id="rId12"/>
    <sheet name="ATC1106_NorthWestbound" sheetId="82" r:id="rId13"/>
    <sheet name="ATC1106_SouthEastbound" sheetId="83" r:id="rId14"/>
    <sheet name="ATC1135_graphs" sheetId="84" r:id="rId15"/>
    <sheet name="ATC1135_NorthEastbound" sheetId="85" r:id="rId16"/>
    <sheet name="ATC1135_SouthWestbound" sheetId="86" r:id="rId17"/>
    <sheet name="ATC1138_graphs" sheetId="87" r:id="rId18"/>
    <sheet name="ATC1138_NorthWestbound" sheetId="88" r:id="rId19"/>
    <sheet name="ATC1138_SouthEastbound" sheetId="89" r:id="rId20"/>
    <sheet name="ATC1176_graphs" sheetId="90" r:id="rId21"/>
    <sheet name="ATC1176_NorthWestbound" sheetId="91" r:id="rId22"/>
    <sheet name="ATC1176_SouthEastbound" sheetId="92" r:id="rId23"/>
    <sheet name="ATC1178_graphs" sheetId="93" r:id="rId24"/>
    <sheet name="ATC1178_Northbound" sheetId="94" r:id="rId25"/>
    <sheet name="ATC1178_Southbound" sheetId="95" r:id="rId26"/>
    <sheet name="ATC1284_graphs" sheetId="96" r:id="rId27"/>
    <sheet name="ATC1284_Northbound" sheetId="97" r:id="rId28"/>
    <sheet name="ATC1284_Southbound" sheetId="98" r:id="rId29"/>
    <sheet name="ATC1333_graphs" sheetId="99" r:id="rId30"/>
    <sheet name="ATC1333_Southbound" sheetId="100" r:id="rId31"/>
    <sheet name="ATC1333_Northbound" sheetId="101" r:id="rId32"/>
    <sheet name="ATC1500_graphs" sheetId="102" r:id="rId33"/>
    <sheet name="ATC1500_NorthWestbound" sheetId="103" r:id="rId34"/>
    <sheet name="ATC1500_SouthEastbound" sheetId="104" r:id="rId35"/>
    <sheet name="ACC2207_graphs" sheetId="105" r:id="rId36"/>
    <sheet name="ACC2207_Bothdirections" sheetId="106" r:id="rId37"/>
    <sheet name="ACC2208_graphs" sheetId="107" r:id="rId38"/>
    <sheet name="ACC2208_Southbound" sheetId="108" r:id="rId39"/>
    <sheet name="ACC2210_graphs" sheetId="109" r:id="rId40"/>
    <sheet name="ACC2210_Bothdirections" sheetId="110" r:id="rId41"/>
    <sheet name="ACC2255_graphs" sheetId="111" r:id="rId42"/>
    <sheet name="ACC2255_Southbound" sheetId="112" r:id="rId43"/>
    <sheet name="ACC2405_graphs" sheetId="113" r:id="rId44"/>
    <sheet name="ACC2405_Bothdirections" sheetId="114" r:id="rId45"/>
    <sheet name="ACC2411_graphs" sheetId="115" r:id="rId46"/>
    <sheet name="ACC2411_Bothdirections" sheetId="116" r:id="rId47"/>
    <sheet name="ACC2434_graphs" sheetId="117" r:id="rId48"/>
    <sheet name="ACC2434_Bothdirections" sheetId="118" r:id="rId49"/>
    <sheet name="APC2434_graphs" sheetId="119" r:id="rId50"/>
    <sheet name="APC2434_Bothdirections" sheetId="120" r:id="rId51"/>
  </sheets>
  <externalReferences>
    <externalReference r:id="rId52"/>
  </externalReferences>
  <definedNames>
    <definedName name="bkACC2207_Bothdirections">ACC2207_Bothdirections!$A$2</definedName>
    <definedName name="bkACC2207_graphs">ACC2207_graphs!$A$2</definedName>
    <definedName name="bkACC2208_graphs">ACC2208_graphs!$A$2</definedName>
    <definedName name="bkACC2208_Southbound">ACC2208_Southbound!$A$2</definedName>
    <definedName name="bkACC2210_Bothdirections">ACC2210_Bothdirections!$A$2</definedName>
    <definedName name="bkACC2210_graphs">ACC2210_graphs!$A$2</definedName>
    <definedName name="bkACC2255_graphs">ACC2255_graphs!$A$2</definedName>
    <definedName name="bkACC2255_Southbound">ACC2255_Southbound!$A$2</definedName>
    <definedName name="bkACC2405_Bothdirections">ACC2405_Bothdirections!$A$2</definedName>
    <definedName name="bkACC2405_graphs">ACC2405_graphs!$A$2</definedName>
    <definedName name="bkACC2411_Bothdirections">ACC2411_Bothdirections!$A$2</definedName>
    <definedName name="bkACC2411_graphs">ACC2411_graphs!$A$2</definedName>
    <definedName name="bkACC2434_Bothdirections">ACC2434_Bothdirections!$A$2</definedName>
    <definedName name="bkACC2434_graphs">ACC2434_graphs!$A$2</definedName>
    <definedName name="bkAPC2434_Bothdirections">APC2434_Bothdirections!$A$2</definedName>
    <definedName name="bkAPC2434_graphs">APC2434_graphs!$A$2</definedName>
    <definedName name="bkATC1013_graphs">ATC1013_graphs!$A$2</definedName>
    <definedName name="bkATC1013_Northbound">ATC1013_Northbound!$A$2</definedName>
    <definedName name="bkATC1013_Southbound">ATC1013_Southbound!$A$2</definedName>
    <definedName name="bkATC1015_graphs">ATC1015_graphs!$A$2</definedName>
    <definedName name="bkATC1015_Northbound">ATC1015_Northbound!$A$2</definedName>
    <definedName name="bkATC1015_Southbound">ATC1015_Southbound!$A$2</definedName>
    <definedName name="bkATC1104_graphs">ATC1104_graphs!$A$2</definedName>
    <definedName name="bkATC1104_Northbound">ATC1104_Northbound!$A$2</definedName>
    <definedName name="bkATC1104_Southbound">ATC1104_Southbound!$A$2</definedName>
    <definedName name="bkATC1106_graphs">ATC1106_graphs!$A$2</definedName>
    <definedName name="bkATC1106_NorthWestbound">ATC1106_NorthWestbound!$A$2</definedName>
    <definedName name="bkATC1106_SouthEastbound">ATC1106_SouthEastbound!$A$2</definedName>
    <definedName name="bkATC1135_graphs">ATC1135_graphs!$A$2</definedName>
    <definedName name="bkATC1135_NorthEastbound">ATC1135_NorthEastbound!$A$2</definedName>
    <definedName name="bkATC1135_SouthWestbound">ATC1135_SouthWestbound!$A$2</definedName>
    <definedName name="bkATC1138_graphs">ATC1138_graphs!$A$2</definedName>
    <definedName name="bkATC1138_NorthWestbound">ATC1138_NorthWestbound!$A$2</definedName>
    <definedName name="bkATC1138_SouthEastbound">ATC1138_SouthEastbound!$A$2</definedName>
    <definedName name="bkATC1176_graphs">ATC1176_graphs!$A$2</definedName>
    <definedName name="bkATC1176_NorthWestbound">ATC1176_NorthWestbound!$A$2</definedName>
    <definedName name="bkATC1176_SouthEastbound">ATC1176_SouthEastbound!$A$2</definedName>
    <definedName name="bkATC1178_graphs">ATC1178_graphs!$A$2</definedName>
    <definedName name="bkATC1178_Northbound">ATC1178_Northbound!$A$2</definedName>
    <definedName name="bkATC1178_Southbound">ATC1178_Southbound!$A$2</definedName>
    <definedName name="bkATC1284_graphs">ATC1284_graphs!$A$2</definedName>
    <definedName name="bkATC1284_Northbound">ATC1284_Northbound!$A$2</definedName>
    <definedName name="bkATC1284_Southbound">ATC1284_Southbound!$A$2</definedName>
    <definedName name="bkATC1333_graphs">ATC1333_graphs!$A$2</definedName>
    <definedName name="bkATC1333_Northbound">ATC1333_Northbound!$A$2</definedName>
    <definedName name="bkATC1333_Southbound">ATC1333_Southbound!$A$2</definedName>
    <definedName name="bkATC1500_graphs">ATC1500_graphs!$A$2</definedName>
    <definedName name="bkATC1500_NorthWestbound">ATC1500_NorthWestbound!$A$2</definedName>
    <definedName name="bkATC1500_SouthEastbound">ATC1500_SouthEastbound!$A$2</definedName>
    <definedName name="bkIndex">Index!$A$1</definedName>
    <definedName name="bkIndexACC">Index!$A$60</definedName>
    <definedName name="bkIndexACC2206">Index!#REF!</definedName>
    <definedName name="bkIndexACC2207">Index!$B$64</definedName>
    <definedName name="bkIndexACC2208">Index!$B$67</definedName>
    <definedName name="bkIndexACC2209">Index!#REF!</definedName>
    <definedName name="bkIndexACC2210">Index!$B$70</definedName>
    <definedName name="bkIndexACC2255">Index!$B$73</definedName>
    <definedName name="bkIndexACC2405">Index!$B$76</definedName>
    <definedName name="bkIndexACC2411">Index!$B$79</definedName>
    <definedName name="bkIndexACC2434">Index!$B$82</definedName>
    <definedName name="bkIndexAPC2434">Index!$B$95</definedName>
    <definedName name="bkIndexATC1013">Index!$B$10</definedName>
    <definedName name="bkIndexATC1015">Index!$B$14</definedName>
    <definedName name="bkIndexATC1104">Index!$B$18</definedName>
    <definedName name="bkIndexATC1106">Index!$B$22</definedName>
    <definedName name="bkIndexATC1135">Index!$B$26</definedName>
    <definedName name="bkIndexATC1138">Index!$B$30</definedName>
    <definedName name="bkIndexATC1176">Index!$B$34</definedName>
    <definedName name="bkIndexATC1177">Index!#REF!</definedName>
    <definedName name="bkIndexATC1178">Index!$B$38</definedName>
    <definedName name="bkIndexATC1284">Index!$B$42</definedName>
    <definedName name="bkIndexATC1333">Index!$B$46</definedName>
    <definedName name="bkIndexATC1334">Index!#REF!</definedName>
    <definedName name="bkIndexATC1500">Index!$B$50</definedName>
    <definedName name="_xlnm.Print_Area" localSheetId="36">ACC2207_Bothdirections!$B$1:$N$85</definedName>
    <definedName name="_xlnm.Print_Area" localSheetId="35">ACC2207_graphs!$B$1:$N$85</definedName>
    <definedName name="_xlnm.Print_Area" localSheetId="37">ACC2208_graphs!$B$1:$N$86</definedName>
    <definedName name="_xlnm.Print_Area" localSheetId="38">ACC2208_Southbound!$B$1:$N$86</definedName>
    <definedName name="_xlnm.Print_Area" localSheetId="40">ACC2210_Bothdirections!$B$1:$N$85</definedName>
    <definedName name="_xlnm.Print_Area" localSheetId="39">ACC2210_graphs!$B$1:$N$85</definedName>
    <definedName name="_xlnm.Print_Area" localSheetId="41">ACC2255_graphs!$B$1:$N$86</definedName>
    <definedName name="_xlnm.Print_Area" localSheetId="42">ACC2255_Southbound!$B$1:$N$86</definedName>
    <definedName name="_xlnm.Print_Area" localSheetId="44">ACC2405_Bothdirections!$B$1:$N$85</definedName>
    <definedName name="_xlnm.Print_Area" localSheetId="43">ACC2405_graphs!$B$1:$N$85</definedName>
    <definedName name="_xlnm.Print_Area" localSheetId="46">ACC2411_Bothdirections!$B$1:$N$85</definedName>
    <definedName name="_xlnm.Print_Area" localSheetId="45">ACC2411_graphs!$B$1:$N$85</definedName>
    <definedName name="_xlnm.Print_Area" localSheetId="48">ACC2434_Bothdirections!$B$1:$N$85</definedName>
    <definedName name="_xlnm.Print_Area" localSheetId="47">ACC2434_graphs!$B$1:$N$85</definedName>
    <definedName name="_xlnm.Print_Area" localSheetId="50">APC2434_Bothdirections!$B$1:$N$85</definedName>
    <definedName name="_xlnm.Print_Area" localSheetId="49">APC2434_graphs!$B$1:$N$85</definedName>
    <definedName name="_xlnm.Print_Area" localSheetId="2">ATC1013_graphs!$B$1:$N$85</definedName>
    <definedName name="_xlnm.Print_Area" localSheetId="4">ATC1013_Northbound!$B$1:$N$85</definedName>
    <definedName name="_xlnm.Print_Area" localSheetId="3">ATC1013_Southbound!$B$1:$N$85</definedName>
    <definedName name="_xlnm.Print_Area" localSheetId="5">ATC1015_graphs!$B$1:$N$85</definedName>
    <definedName name="_xlnm.Print_Area" localSheetId="6">ATC1015_Northbound!$B$1:$N$85</definedName>
    <definedName name="_xlnm.Print_Area" localSheetId="7">ATC1015_Southbound!$B$1:$N$85</definedName>
    <definedName name="_xlnm.Print_Area" localSheetId="8">ATC1104_graphs!$B$1:$N$85</definedName>
    <definedName name="_xlnm.Print_Area" localSheetId="9">ATC1104_Northbound!$B$1:$N$85</definedName>
    <definedName name="_xlnm.Print_Area" localSheetId="10">ATC1104_Southbound!$B$1:$N$85</definedName>
    <definedName name="_xlnm.Print_Area" localSheetId="11">ATC1106_graphs!$B$1:$N$85</definedName>
    <definedName name="_xlnm.Print_Area" localSheetId="12">ATC1106_NorthWestbound!$B$1:$N$85</definedName>
    <definedName name="_xlnm.Print_Area" localSheetId="13">ATC1106_SouthEastbound!$B$1:$N$85</definedName>
    <definedName name="_xlnm.Print_Area" localSheetId="14">ATC1135_graphs!$B$1:$N$85</definedName>
    <definedName name="_xlnm.Print_Area" localSheetId="15">ATC1135_NorthEastbound!$B$1:$N$85</definedName>
    <definedName name="_xlnm.Print_Area" localSheetId="16">ATC1135_SouthWestbound!$B$1:$N$85</definedName>
    <definedName name="_xlnm.Print_Area" localSheetId="17">ATC1138_graphs!$B$1:$N$85</definedName>
    <definedName name="_xlnm.Print_Area" localSheetId="18">ATC1138_NorthWestbound!$B$1:$N$85</definedName>
    <definedName name="_xlnm.Print_Area" localSheetId="19">ATC1138_SouthEastbound!$B$1:$N$85</definedName>
    <definedName name="_xlnm.Print_Area" localSheetId="20">ATC1176_graphs!$B$1:$N$85</definedName>
    <definedName name="_xlnm.Print_Area" localSheetId="21">ATC1176_NorthWestbound!$B$1:$N$85</definedName>
    <definedName name="_xlnm.Print_Area" localSheetId="22">ATC1176_SouthEastbound!$B$1:$N$85</definedName>
    <definedName name="_xlnm.Print_Area" localSheetId="23">ATC1178_graphs!$B$1:$N$85</definedName>
    <definedName name="_xlnm.Print_Area" localSheetId="24">ATC1178_Northbound!$B$1:$N$85</definedName>
    <definedName name="_xlnm.Print_Area" localSheetId="25">ATC1178_Southbound!$B$1:$N$85</definedName>
    <definedName name="_xlnm.Print_Area" localSheetId="26">ATC1284_graphs!$B$1:$N$85</definedName>
    <definedName name="_xlnm.Print_Area" localSheetId="27">ATC1284_Northbound!$B$1:$N$85</definedName>
    <definedName name="_xlnm.Print_Area" localSheetId="28">ATC1284_Southbound!$B$1:$N$85</definedName>
    <definedName name="_xlnm.Print_Area" localSheetId="29">ATC1333_graphs!$B$1:$N$85</definedName>
    <definedName name="_xlnm.Print_Area" localSheetId="31">ATC1333_Northbound!$B$1:$N$85</definedName>
    <definedName name="_xlnm.Print_Area" localSheetId="30">ATC1333_Southbound!$B$1:$N$85</definedName>
    <definedName name="_xlnm.Print_Area" localSheetId="32">ATC1500_graphs!$B$1:$N$85</definedName>
    <definedName name="_xlnm.Print_Area" localSheetId="33">ATC1500_NorthWestbound!$B$1:$N$85</definedName>
    <definedName name="_xlnm.Print_Area" localSheetId="34">ATC1500_SouthEastbound!$B$1:$N$85</definedName>
    <definedName name="_xlnm.Print_Area" localSheetId="0">Index!$A$1:$E$105</definedName>
    <definedName name="_xlnm.Print_Area" localSheetId="1">Map!$A$1:$Q$38</definedName>
  </definedNames>
  <calcPr calcId="152511"/>
</workbook>
</file>

<file path=xl/calcChain.xml><?xml version="1.0" encoding="utf-8"?>
<calcChain xmlns="http://schemas.openxmlformats.org/spreadsheetml/2006/main">
  <c r="N52" i="120" l="1"/>
  <c r="M52" i="120"/>
  <c r="L52" i="120"/>
  <c r="K52" i="120"/>
  <c r="J52" i="120"/>
  <c r="I52" i="120"/>
  <c r="H52" i="120"/>
  <c r="G52" i="120"/>
  <c r="F52" i="120"/>
  <c r="E52" i="120"/>
  <c r="D52" i="120"/>
  <c r="C52" i="120"/>
  <c r="N51" i="120"/>
  <c r="M51" i="120"/>
  <c r="L51" i="120"/>
  <c r="K51" i="120"/>
  <c r="J51" i="120"/>
  <c r="I51" i="120"/>
  <c r="H51" i="120"/>
  <c r="G51" i="120"/>
  <c r="F51" i="120"/>
  <c r="E51" i="120"/>
  <c r="D51" i="120"/>
  <c r="C51" i="120"/>
  <c r="N48" i="120"/>
  <c r="M48" i="120"/>
  <c r="L48" i="120"/>
  <c r="K48" i="120"/>
  <c r="J48" i="120"/>
  <c r="I48" i="120"/>
  <c r="H48" i="120"/>
  <c r="G48" i="120"/>
  <c r="F48" i="120"/>
  <c r="E48" i="120"/>
  <c r="D48" i="120"/>
  <c r="C48" i="120"/>
  <c r="N47" i="120"/>
  <c r="M47" i="120"/>
  <c r="L47" i="120"/>
  <c r="K47" i="120"/>
  <c r="J47" i="120"/>
  <c r="I47" i="120"/>
  <c r="H47" i="120"/>
  <c r="G47" i="120"/>
  <c r="F47" i="120"/>
  <c r="E47" i="120"/>
  <c r="D47" i="120"/>
  <c r="C47" i="120"/>
  <c r="N44" i="120"/>
  <c r="M44" i="120"/>
  <c r="L44" i="120"/>
  <c r="K44" i="120"/>
  <c r="J44" i="120"/>
  <c r="I44" i="120"/>
  <c r="H44" i="120"/>
  <c r="G44" i="120"/>
  <c r="F44" i="120"/>
  <c r="E44" i="120"/>
  <c r="D44" i="120"/>
  <c r="C44" i="120"/>
  <c r="N43" i="120"/>
  <c r="M43" i="120"/>
  <c r="L43" i="120"/>
  <c r="K43" i="120"/>
  <c r="J43" i="120"/>
  <c r="I43" i="120"/>
  <c r="H43" i="120"/>
  <c r="G43" i="120"/>
  <c r="F43" i="120"/>
  <c r="E43" i="120"/>
  <c r="D43" i="120"/>
  <c r="C43" i="120"/>
  <c r="C39" i="120"/>
  <c r="G36" i="120"/>
  <c r="J31" i="120"/>
  <c r="I31" i="120"/>
  <c r="H31" i="120"/>
  <c r="G31" i="120"/>
  <c r="L31" i="120" s="1"/>
  <c r="F31" i="120"/>
  <c r="E31" i="120"/>
  <c r="D31" i="120"/>
  <c r="M31" i="120" s="1"/>
  <c r="J30" i="120"/>
  <c r="I30" i="120"/>
  <c r="H30" i="120"/>
  <c r="G30" i="120"/>
  <c r="F30" i="120"/>
  <c r="E30" i="120"/>
  <c r="D30" i="120"/>
  <c r="L30" i="120" s="1"/>
  <c r="J29" i="120"/>
  <c r="I29" i="120"/>
  <c r="H29" i="120"/>
  <c r="G29" i="120"/>
  <c r="F29" i="120"/>
  <c r="E29" i="120"/>
  <c r="D29" i="120"/>
  <c r="M29" i="120" s="1"/>
  <c r="J28" i="120"/>
  <c r="I28" i="120"/>
  <c r="H28" i="120"/>
  <c r="G28" i="120"/>
  <c r="F28" i="120"/>
  <c r="E28" i="120"/>
  <c r="D28" i="120"/>
  <c r="M28" i="120" s="1"/>
  <c r="J27" i="120"/>
  <c r="I27" i="120"/>
  <c r="H27" i="120"/>
  <c r="G27" i="120"/>
  <c r="L27" i="120" s="1"/>
  <c r="F27" i="120"/>
  <c r="E27" i="120"/>
  <c r="D27" i="120"/>
  <c r="M27" i="120" s="1"/>
  <c r="J26" i="120"/>
  <c r="I26" i="120"/>
  <c r="H26" i="120"/>
  <c r="G26" i="120"/>
  <c r="F26" i="120"/>
  <c r="E26" i="120"/>
  <c r="D26" i="120"/>
  <c r="L26" i="120" s="1"/>
  <c r="J25" i="120"/>
  <c r="I25" i="120"/>
  <c r="H25" i="120"/>
  <c r="G25" i="120"/>
  <c r="F25" i="120"/>
  <c r="E25" i="120"/>
  <c r="D25" i="120"/>
  <c r="M25" i="120" s="1"/>
  <c r="J24" i="120"/>
  <c r="J36" i="120" s="1"/>
  <c r="I24" i="120"/>
  <c r="I36" i="120" s="1"/>
  <c r="H24" i="120"/>
  <c r="H36" i="120" s="1"/>
  <c r="G24" i="120"/>
  <c r="F24" i="120"/>
  <c r="F36" i="120" s="1"/>
  <c r="E24" i="120"/>
  <c r="E36" i="120" s="1"/>
  <c r="D24" i="120"/>
  <c r="M24" i="120" s="1"/>
  <c r="J23" i="120"/>
  <c r="I23" i="120"/>
  <c r="H23" i="120"/>
  <c r="G23" i="120"/>
  <c r="L23" i="120" s="1"/>
  <c r="F23" i="120"/>
  <c r="E23" i="120"/>
  <c r="D23" i="120"/>
  <c r="M23" i="120" s="1"/>
  <c r="J22" i="120"/>
  <c r="I22" i="120"/>
  <c r="H22" i="120"/>
  <c r="G22" i="120"/>
  <c r="F22" i="120"/>
  <c r="E22" i="120"/>
  <c r="D22" i="120"/>
  <c r="L22" i="120" s="1"/>
  <c r="J21" i="120"/>
  <c r="I21" i="120"/>
  <c r="H21" i="120"/>
  <c r="G21" i="120"/>
  <c r="F21" i="120"/>
  <c r="E21" i="120"/>
  <c r="D21" i="120"/>
  <c r="M21" i="120" s="1"/>
  <c r="J20" i="120"/>
  <c r="I20" i="120"/>
  <c r="H20" i="120"/>
  <c r="G20" i="120"/>
  <c r="F20" i="120"/>
  <c r="E20" i="120"/>
  <c r="D20" i="120"/>
  <c r="M20" i="120" s="1"/>
  <c r="L19" i="120"/>
  <c r="J19" i="120"/>
  <c r="I19" i="120"/>
  <c r="H19" i="120"/>
  <c r="G19" i="120"/>
  <c r="F19" i="120"/>
  <c r="E19" i="120"/>
  <c r="D19" i="120"/>
  <c r="M19" i="120" s="1"/>
  <c r="J18" i="120"/>
  <c r="J35" i="120" s="1"/>
  <c r="I18" i="120"/>
  <c r="I35" i="120" s="1"/>
  <c r="H18" i="120"/>
  <c r="H35" i="120" s="1"/>
  <c r="G18" i="120"/>
  <c r="G35" i="120" s="1"/>
  <c r="F18" i="120"/>
  <c r="F35" i="120" s="1"/>
  <c r="E18" i="120"/>
  <c r="E35" i="120" s="1"/>
  <c r="D18" i="120"/>
  <c r="L18" i="120" s="1"/>
  <c r="J17" i="120"/>
  <c r="I17" i="120"/>
  <c r="I34" i="120" s="1"/>
  <c r="H17" i="120"/>
  <c r="G17" i="120"/>
  <c r="F17" i="120"/>
  <c r="E17" i="120"/>
  <c r="E34" i="120" s="1"/>
  <c r="D17" i="120"/>
  <c r="M17" i="120" s="1"/>
  <c r="J16" i="120"/>
  <c r="J33" i="120" s="1"/>
  <c r="I16" i="120"/>
  <c r="H16" i="120"/>
  <c r="G16" i="120"/>
  <c r="F16" i="120"/>
  <c r="F33" i="120" s="1"/>
  <c r="E16" i="120"/>
  <c r="D16" i="120"/>
  <c r="M16" i="120" s="1"/>
  <c r="J15" i="120"/>
  <c r="J34" i="120" s="1"/>
  <c r="I15" i="120"/>
  <c r="I33" i="120" s="1"/>
  <c r="H15" i="120"/>
  <c r="H34" i="120" s="1"/>
  <c r="G15" i="120"/>
  <c r="G34" i="120" s="1"/>
  <c r="F15" i="120"/>
  <c r="F34" i="120" s="1"/>
  <c r="E15" i="120"/>
  <c r="E33" i="120" s="1"/>
  <c r="D15" i="120"/>
  <c r="D34" i="120" s="1"/>
  <c r="J14" i="120"/>
  <c r="I14" i="120"/>
  <c r="H14" i="120"/>
  <c r="G14" i="120"/>
  <c r="F14" i="120"/>
  <c r="E14" i="120"/>
  <c r="D14" i="120"/>
  <c r="L14" i="120" s="1"/>
  <c r="J13" i="120"/>
  <c r="I13" i="120"/>
  <c r="H13" i="120"/>
  <c r="G13" i="120"/>
  <c r="F13" i="120"/>
  <c r="E13" i="120"/>
  <c r="D13" i="120"/>
  <c r="M13" i="120" s="1"/>
  <c r="J12" i="120"/>
  <c r="I12" i="120"/>
  <c r="H12" i="120"/>
  <c r="G12" i="120"/>
  <c r="F12" i="120"/>
  <c r="E12" i="120"/>
  <c r="D12" i="120"/>
  <c r="M12" i="120" s="1"/>
  <c r="J11" i="120"/>
  <c r="I11" i="120"/>
  <c r="H11" i="120"/>
  <c r="G11" i="120"/>
  <c r="L11" i="120" s="1"/>
  <c r="F11" i="120"/>
  <c r="E11" i="120"/>
  <c r="D11" i="120"/>
  <c r="M11" i="120" s="1"/>
  <c r="J10" i="120"/>
  <c r="I10" i="120"/>
  <c r="H10" i="120"/>
  <c r="G10" i="120"/>
  <c r="F10" i="120"/>
  <c r="E10" i="120"/>
  <c r="D10" i="120"/>
  <c r="L10" i="120" s="1"/>
  <c r="J9" i="120"/>
  <c r="I9" i="120"/>
  <c r="H9" i="120"/>
  <c r="G9" i="120"/>
  <c r="F9" i="120"/>
  <c r="E9" i="120"/>
  <c r="D9" i="120"/>
  <c r="M9" i="120" s="1"/>
  <c r="J8" i="120"/>
  <c r="J37" i="120" s="1"/>
  <c r="I8" i="120"/>
  <c r="I37" i="120" s="1"/>
  <c r="H8" i="120"/>
  <c r="H37" i="120" s="1"/>
  <c r="G8" i="120"/>
  <c r="G37" i="120" s="1"/>
  <c r="F8" i="120"/>
  <c r="F37" i="120" s="1"/>
  <c r="E8" i="120"/>
  <c r="E37" i="120" s="1"/>
  <c r="D8" i="120"/>
  <c r="D37" i="120" s="1"/>
  <c r="H3" i="120"/>
  <c r="D3" i="120"/>
  <c r="X16" i="119"/>
  <c r="W16" i="119"/>
  <c r="Y15" i="119"/>
  <c r="Y14" i="119"/>
  <c r="Y16" i="119" s="1"/>
  <c r="X13" i="119"/>
  <c r="W13" i="119"/>
  <c r="V13" i="119" s="1"/>
  <c r="U13" i="119" s="1"/>
  <c r="T13" i="119" s="1"/>
  <c r="S13" i="119" s="1"/>
  <c r="R13" i="119" s="1"/>
  <c r="Q13" i="119" s="1"/>
  <c r="P13" i="119" s="1"/>
  <c r="AA11" i="119"/>
  <c r="Z11" i="119"/>
  <c r="Y11" i="119"/>
  <c r="X11" i="119"/>
  <c r="W11" i="119"/>
  <c r="V11" i="119"/>
  <c r="U11" i="119"/>
  <c r="T11" i="119"/>
  <c r="S11" i="119"/>
  <c r="R11" i="119"/>
  <c r="Q11" i="119"/>
  <c r="P11" i="119"/>
  <c r="AA10" i="119"/>
  <c r="AA12" i="119" s="1"/>
  <c r="Z10" i="119"/>
  <c r="Z12" i="119" s="1"/>
  <c r="Y10" i="119"/>
  <c r="Y12" i="119" s="1"/>
  <c r="X10" i="119"/>
  <c r="X12" i="119" s="1"/>
  <c r="W10" i="119"/>
  <c r="W12" i="119" s="1"/>
  <c r="V10" i="119"/>
  <c r="V12" i="119" s="1"/>
  <c r="U10" i="119"/>
  <c r="U12" i="119" s="1"/>
  <c r="T10" i="119"/>
  <c r="T12" i="119" s="1"/>
  <c r="S10" i="119"/>
  <c r="S12" i="119" s="1"/>
  <c r="R10" i="119"/>
  <c r="R12" i="119" s="1"/>
  <c r="Q10" i="119"/>
  <c r="Q12" i="119" s="1"/>
  <c r="P10" i="119"/>
  <c r="P12" i="119" s="1"/>
  <c r="V8" i="119"/>
  <c r="R8" i="119"/>
  <c r="V7" i="119"/>
  <c r="U7" i="119"/>
  <c r="T7" i="119"/>
  <c r="S7" i="119"/>
  <c r="R7" i="119"/>
  <c r="Q7" i="119"/>
  <c r="P7" i="119"/>
  <c r="V6" i="119"/>
  <c r="U6" i="119"/>
  <c r="U8" i="119" s="1"/>
  <c r="T6" i="119"/>
  <c r="T8" i="119" s="1"/>
  <c r="S6" i="119"/>
  <c r="S8" i="119" s="1"/>
  <c r="R6" i="119"/>
  <c r="Q6" i="119"/>
  <c r="Q8" i="119" s="1"/>
  <c r="P6" i="119"/>
  <c r="P8" i="119" s="1"/>
  <c r="H3" i="119"/>
  <c r="D3" i="119"/>
  <c r="M14" i="120" l="1"/>
  <c r="L15" i="120"/>
  <c r="M18" i="120"/>
  <c r="M22" i="120"/>
  <c r="L8" i="120"/>
  <c r="L12" i="120"/>
  <c r="M15" i="120"/>
  <c r="L16" i="120"/>
  <c r="L20" i="120"/>
  <c r="L35" i="120" s="1"/>
  <c r="L24" i="120"/>
  <c r="L36" i="120" s="1"/>
  <c r="L28" i="120"/>
  <c r="G33" i="120"/>
  <c r="D36" i="120"/>
  <c r="M26" i="120"/>
  <c r="M36" i="120" s="1"/>
  <c r="M8" i="120"/>
  <c r="L9" i="120"/>
  <c r="L13" i="120"/>
  <c r="L17" i="120"/>
  <c r="L21" i="120"/>
  <c r="L25" i="120"/>
  <c r="L29" i="120"/>
  <c r="D33" i="120"/>
  <c r="H33" i="120"/>
  <c r="M10" i="120"/>
  <c r="M30" i="120"/>
  <c r="D35" i="120"/>
  <c r="L34" i="120" l="1"/>
  <c r="L33" i="120"/>
  <c r="L37" i="120"/>
  <c r="M37" i="120"/>
  <c r="M34" i="120"/>
  <c r="M33" i="120"/>
  <c r="M35" i="120"/>
  <c r="C39" i="118" l="1"/>
  <c r="M31" i="118"/>
  <c r="L30" i="118"/>
  <c r="M30" i="118"/>
  <c r="M29" i="118"/>
  <c r="M28" i="118"/>
  <c r="M27" i="118"/>
  <c r="L26" i="118"/>
  <c r="M25" i="118"/>
  <c r="J36" i="118"/>
  <c r="I36" i="118"/>
  <c r="H36" i="118"/>
  <c r="G36" i="118"/>
  <c r="F36" i="118"/>
  <c r="E36" i="118"/>
  <c r="M24" i="118"/>
  <c r="M23" i="118"/>
  <c r="L22" i="118"/>
  <c r="M21" i="118"/>
  <c r="M20" i="118"/>
  <c r="M19" i="118"/>
  <c r="J35" i="118"/>
  <c r="I35" i="118"/>
  <c r="H35" i="118"/>
  <c r="G35" i="118"/>
  <c r="F35" i="118"/>
  <c r="E35" i="118"/>
  <c r="L18" i="118"/>
  <c r="M17" i="118"/>
  <c r="M16" i="118"/>
  <c r="J34" i="118"/>
  <c r="I33" i="118"/>
  <c r="H34" i="118"/>
  <c r="G34" i="118"/>
  <c r="F34" i="118"/>
  <c r="E33" i="118"/>
  <c r="D34" i="118"/>
  <c r="L14" i="118"/>
  <c r="M13" i="118"/>
  <c r="M12" i="118"/>
  <c r="M11" i="118"/>
  <c r="L10" i="118"/>
  <c r="M9" i="118"/>
  <c r="J37" i="118"/>
  <c r="I37" i="118"/>
  <c r="H37" i="118"/>
  <c r="G37" i="118"/>
  <c r="F37" i="118"/>
  <c r="E37" i="118"/>
  <c r="D37" i="118"/>
  <c r="X16" i="117"/>
  <c r="W16" i="117"/>
  <c r="Y16" i="117"/>
  <c r="X13" i="117"/>
  <c r="W13" i="117"/>
  <c r="V13" i="117"/>
  <c r="U13" i="117" s="1"/>
  <c r="T13" i="117" s="1"/>
  <c r="S13" i="117" s="1"/>
  <c r="R13" i="117" s="1"/>
  <c r="Q13" i="117" s="1"/>
  <c r="P13" i="117" s="1"/>
  <c r="AA12" i="117"/>
  <c r="Z12" i="117"/>
  <c r="Y12" i="117"/>
  <c r="X12" i="117"/>
  <c r="W12" i="117"/>
  <c r="V12" i="117"/>
  <c r="U12" i="117"/>
  <c r="T12" i="117"/>
  <c r="S12" i="117"/>
  <c r="R12" i="117"/>
  <c r="Q12" i="117"/>
  <c r="P12" i="117"/>
  <c r="V8" i="117"/>
  <c r="U8" i="117"/>
  <c r="T8" i="117"/>
  <c r="S8" i="117"/>
  <c r="R8" i="117"/>
  <c r="Q8" i="117"/>
  <c r="P8" i="117"/>
  <c r="M10" i="118" l="1"/>
  <c r="L11" i="118"/>
  <c r="M14" i="118"/>
  <c r="L15" i="118"/>
  <c r="M18" i="118"/>
  <c r="M35" i="118" s="1"/>
  <c r="L19" i="118"/>
  <c r="L35" i="118" s="1"/>
  <c r="M22" i="118"/>
  <c r="L23" i="118"/>
  <c r="M26" i="118"/>
  <c r="M36" i="118" s="1"/>
  <c r="L27" i="118"/>
  <c r="L31" i="118"/>
  <c r="F33" i="118"/>
  <c r="J33" i="118"/>
  <c r="E34" i="118"/>
  <c r="I34" i="118"/>
  <c r="D35" i="118"/>
  <c r="L8" i="118"/>
  <c r="L12" i="118"/>
  <c r="M15" i="118"/>
  <c r="L16" i="118"/>
  <c r="L20" i="118"/>
  <c r="L24" i="118"/>
  <c r="L36" i="118" s="1"/>
  <c r="L28" i="118"/>
  <c r="G33" i="118"/>
  <c r="D36" i="118"/>
  <c r="M8" i="118"/>
  <c r="M37" i="118" s="1"/>
  <c r="L9" i="118"/>
  <c r="L13" i="118"/>
  <c r="L17" i="118"/>
  <c r="L21" i="118"/>
  <c r="L25" i="118"/>
  <c r="L29" i="118"/>
  <c r="D33" i="118"/>
  <c r="H33" i="118"/>
  <c r="L37" i="118" l="1"/>
  <c r="L34" i="118"/>
  <c r="L33" i="118"/>
  <c r="M34" i="118"/>
  <c r="M33" i="118"/>
  <c r="C39" i="116" l="1"/>
  <c r="M31" i="116"/>
  <c r="L30" i="116"/>
  <c r="M30" i="116"/>
  <c r="M29" i="116"/>
  <c r="M28" i="116"/>
  <c r="M27" i="116"/>
  <c r="L26" i="116"/>
  <c r="M25" i="116"/>
  <c r="J36" i="116"/>
  <c r="I36" i="116"/>
  <c r="H36" i="116"/>
  <c r="G36" i="116"/>
  <c r="F36" i="116"/>
  <c r="E36" i="116"/>
  <c r="M24" i="116"/>
  <c r="M23" i="116"/>
  <c r="L22" i="116"/>
  <c r="M21" i="116"/>
  <c r="M20" i="116"/>
  <c r="M19" i="116"/>
  <c r="J35" i="116"/>
  <c r="I35" i="116"/>
  <c r="H35" i="116"/>
  <c r="G35" i="116"/>
  <c r="F35" i="116"/>
  <c r="E35" i="116"/>
  <c r="L18" i="116"/>
  <c r="M17" i="116"/>
  <c r="M16" i="116"/>
  <c r="J34" i="116"/>
  <c r="I33" i="116"/>
  <c r="H34" i="116"/>
  <c r="G34" i="116"/>
  <c r="F34" i="116"/>
  <c r="E33" i="116"/>
  <c r="D34" i="116"/>
  <c r="L14" i="116"/>
  <c r="M13" i="116"/>
  <c r="M12" i="116"/>
  <c r="M11" i="116"/>
  <c r="L10" i="116"/>
  <c r="M9" i="116"/>
  <c r="J37" i="116"/>
  <c r="I37" i="116"/>
  <c r="H37" i="116"/>
  <c r="G37" i="116"/>
  <c r="F37" i="116"/>
  <c r="E37" i="116"/>
  <c r="D37" i="116"/>
  <c r="X16" i="115"/>
  <c r="W16" i="115"/>
  <c r="V16" i="115"/>
  <c r="U16" i="115"/>
  <c r="Y16" i="115"/>
  <c r="X13" i="115"/>
  <c r="W13" i="115" s="1"/>
  <c r="V13" i="115" s="1"/>
  <c r="U13" i="115" s="1"/>
  <c r="T13" i="115" s="1"/>
  <c r="S13" i="115" s="1"/>
  <c r="R13" i="115" s="1"/>
  <c r="Q13" i="115" s="1"/>
  <c r="P13" i="115" s="1"/>
  <c r="AA12" i="115"/>
  <c r="Z12" i="115"/>
  <c r="Y12" i="115"/>
  <c r="X12" i="115"/>
  <c r="W12" i="115"/>
  <c r="V12" i="115"/>
  <c r="U12" i="115"/>
  <c r="T12" i="115"/>
  <c r="S12" i="115"/>
  <c r="R12" i="115"/>
  <c r="Q12" i="115"/>
  <c r="P12" i="115"/>
  <c r="V8" i="115"/>
  <c r="U8" i="115"/>
  <c r="T8" i="115"/>
  <c r="S8" i="115"/>
  <c r="R8" i="115"/>
  <c r="Q8" i="115"/>
  <c r="P8" i="115"/>
  <c r="M10" i="116" l="1"/>
  <c r="L11" i="116"/>
  <c r="M14" i="116"/>
  <c r="L15" i="116"/>
  <c r="M18" i="116"/>
  <c r="M35" i="116" s="1"/>
  <c r="L19" i="116"/>
  <c r="L35" i="116" s="1"/>
  <c r="M22" i="116"/>
  <c r="L23" i="116"/>
  <c r="M26" i="116"/>
  <c r="M36" i="116" s="1"/>
  <c r="L27" i="116"/>
  <c r="L31" i="116"/>
  <c r="F33" i="116"/>
  <c r="J33" i="116"/>
  <c r="E34" i="116"/>
  <c r="I34" i="116"/>
  <c r="D35" i="116"/>
  <c r="L8" i="116"/>
  <c r="L12" i="116"/>
  <c r="M15" i="116"/>
  <c r="L16" i="116"/>
  <c r="L20" i="116"/>
  <c r="L24" i="116"/>
  <c r="L36" i="116" s="1"/>
  <c r="L28" i="116"/>
  <c r="G33" i="116"/>
  <c r="D36" i="116"/>
  <c r="M8" i="116"/>
  <c r="M37" i="116" s="1"/>
  <c r="L9" i="116"/>
  <c r="L13" i="116"/>
  <c r="L17" i="116"/>
  <c r="L21" i="116"/>
  <c r="L25" i="116"/>
  <c r="L29" i="116"/>
  <c r="D33" i="116"/>
  <c r="H33" i="116"/>
  <c r="L37" i="116" l="1"/>
  <c r="L34" i="116"/>
  <c r="L33" i="116"/>
  <c r="M34" i="116"/>
  <c r="M33" i="116"/>
  <c r="C39" i="114" l="1"/>
  <c r="M31" i="114"/>
  <c r="L30" i="114"/>
  <c r="M30" i="114"/>
  <c r="M29" i="114"/>
  <c r="M28" i="114"/>
  <c r="M27" i="114"/>
  <c r="L26" i="114"/>
  <c r="M26" i="114"/>
  <c r="M25" i="114"/>
  <c r="J36" i="114"/>
  <c r="I36" i="114"/>
  <c r="H36" i="114"/>
  <c r="G36" i="114"/>
  <c r="F36" i="114"/>
  <c r="E36" i="114"/>
  <c r="M24" i="114"/>
  <c r="M23" i="114"/>
  <c r="L22" i="114"/>
  <c r="M21" i="114"/>
  <c r="M20" i="114"/>
  <c r="M19" i="114"/>
  <c r="J35" i="114"/>
  <c r="I35" i="114"/>
  <c r="H35" i="114"/>
  <c r="G35" i="114"/>
  <c r="F35" i="114"/>
  <c r="L18" i="114"/>
  <c r="D35" i="114"/>
  <c r="M17" i="114"/>
  <c r="M16" i="114"/>
  <c r="J34" i="114"/>
  <c r="I33" i="114"/>
  <c r="H34" i="114"/>
  <c r="G34" i="114"/>
  <c r="F34" i="114"/>
  <c r="E33" i="114"/>
  <c r="D34" i="114"/>
  <c r="L14" i="114"/>
  <c r="M13" i="114"/>
  <c r="M12" i="114"/>
  <c r="M11" i="114"/>
  <c r="L10" i="114"/>
  <c r="M9" i="114"/>
  <c r="J37" i="114"/>
  <c r="I37" i="114"/>
  <c r="H37" i="114"/>
  <c r="G37" i="114"/>
  <c r="F37" i="114"/>
  <c r="E37" i="114"/>
  <c r="D37" i="114"/>
  <c r="X16" i="113"/>
  <c r="W16" i="113"/>
  <c r="V16" i="113"/>
  <c r="U16" i="113"/>
  <c r="T16" i="113"/>
  <c r="S16" i="113"/>
  <c r="Y16" i="113"/>
  <c r="X13" i="113"/>
  <c r="W13" i="113"/>
  <c r="V13" i="113"/>
  <c r="U13" i="113" s="1"/>
  <c r="T13" i="113" s="1"/>
  <c r="S13" i="113" s="1"/>
  <c r="R13" i="113" s="1"/>
  <c r="Q13" i="113" s="1"/>
  <c r="P13" i="113" s="1"/>
  <c r="AA12" i="113"/>
  <c r="Z12" i="113"/>
  <c r="Y12" i="113"/>
  <c r="X12" i="113"/>
  <c r="W12" i="113"/>
  <c r="V12" i="113"/>
  <c r="U12" i="113"/>
  <c r="T12" i="113"/>
  <c r="S12" i="113"/>
  <c r="R12" i="113"/>
  <c r="Q12" i="113"/>
  <c r="P12" i="113"/>
  <c r="V8" i="113"/>
  <c r="U8" i="113"/>
  <c r="T8" i="113"/>
  <c r="S8" i="113"/>
  <c r="R8" i="113"/>
  <c r="Q8" i="113"/>
  <c r="P8" i="113"/>
  <c r="M36" i="114" l="1"/>
  <c r="M10" i="114"/>
  <c r="L11" i="114"/>
  <c r="M14" i="114"/>
  <c r="L15" i="114"/>
  <c r="M18" i="114"/>
  <c r="M35" i="114" s="1"/>
  <c r="L19" i="114"/>
  <c r="L35" i="114" s="1"/>
  <c r="M22" i="114"/>
  <c r="L23" i="114"/>
  <c r="L27" i="114"/>
  <c r="L31" i="114"/>
  <c r="F33" i="114"/>
  <c r="J33" i="114"/>
  <c r="E34" i="114"/>
  <c r="I34" i="114"/>
  <c r="L8" i="114"/>
  <c r="L12" i="114"/>
  <c r="M15" i="114"/>
  <c r="L16" i="114"/>
  <c r="L20" i="114"/>
  <c r="L24" i="114"/>
  <c r="L28" i="114"/>
  <c r="G33" i="114"/>
  <c r="E35" i="114"/>
  <c r="D36" i="114"/>
  <c r="M8" i="114"/>
  <c r="M37" i="114" s="1"/>
  <c r="L9" i="114"/>
  <c r="L13" i="114"/>
  <c r="L17" i="114"/>
  <c r="L21" i="114"/>
  <c r="L25" i="114"/>
  <c r="L29" i="114"/>
  <c r="D33" i="114"/>
  <c r="H33" i="114"/>
  <c r="M34" i="114" l="1"/>
  <c r="M33" i="114"/>
  <c r="L36" i="114"/>
  <c r="L34" i="114"/>
  <c r="L33" i="114"/>
  <c r="L37" i="114"/>
  <c r="C39" i="112" l="1"/>
  <c r="M31" i="112"/>
  <c r="L30" i="112"/>
  <c r="M30" i="112"/>
  <c r="M29" i="112"/>
  <c r="L28" i="112"/>
  <c r="M28" i="112"/>
  <c r="M27" i="112"/>
  <c r="L26" i="112"/>
  <c r="M25" i="112"/>
  <c r="J36" i="112"/>
  <c r="I36" i="112"/>
  <c r="H36" i="112"/>
  <c r="G36" i="112"/>
  <c r="F36" i="112"/>
  <c r="E36" i="112"/>
  <c r="M24" i="112"/>
  <c r="M23" i="112"/>
  <c r="L22" i="112"/>
  <c r="M21" i="112"/>
  <c r="M20" i="112"/>
  <c r="M19" i="112"/>
  <c r="J35" i="112"/>
  <c r="I35" i="112"/>
  <c r="H35" i="112"/>
  <c r="G35" i="112"/>
  <c r="F35" i="112"/>
  <c r="E35" i="112"/>
  <c r="L18" i="112"/>
  <c r="M17" i="112"/>
  <c r="L16" i="112"/>
  <c r="M16" i="112"/>
  <c r="J34" i="112"/>
  <c r="I33" i="112"/>
  <c r="H34" i="112"/>
  <c r="G34" i="112"/>
  <c r="F34" i="112"/>
  <c r="E33" i="112"/>
  <c r="D34" i="112"/>
  <c r="L14" i="112"/>
  <c r="M13" i="112"/>
  <c r="M12" i="112"/>
  <c r="M11" i="112"/>
  <c r="L10" i="112"/>
  <c r="M9" i="112"/>
  <c r="J37" i="112"/>
  <c r="I37" i="112"/>
  <c r="H37" i="112"/>
  <c r="G37" i="112"/>
  <c r="F37" i="112"/>
  <c r="E37" i="112"/>
  <c r="D37" i="112"/>
  <c r="X16" i="111"/>
  <c r="W16" i="111"/>
  <c r="V16" i="111"/>
  <c r="U16" i="111"/>
  <c r="T16" i="111"/>
  <c r="S16" i="111"/>
  <c r="R16" i="111"/>
  <c r="Q16" i="111"/>
  <c r="Y16" i="111"/>
  <c r="X13" i="111"/>
  <c r="W13" i="111"/>
  <c r="V13" i="111" s="1"/>
  <c r="U13" i="111" s="1"/>
  <c r="T13" i="111" s="1"/>
  <c r="S13" i="111" s="1"/>
  <c r="R13" i="111" s="1"/>
  <c r="Q13" i="111" s="1"/>
  <c r="P13" i="111" s="1"/>
  <c r="U12" i="111"/>
  <c r="T12" i="111"/>
  <c r="S12" i="111"/>
  <c r="R12" i="111"/>
  <c r="Q12" i="111"/>
  <c r="P12" i="111"/>
  <c r="V8" i="111"/>
  <c r="U8" i="111"/>
  <c r="T8" i="111"/>
  <c r="S8" i="111"/>
  <c r="R8" i="111"/>
  <c r="Q8" i="111"/>
  <c r="P8" i="111"/>
  <c r="M10" i="112" l="1"/>
  <c r="L11" i="112"/>
  <c r="M14" i="112"/>
  <c r="L15" i="112"/>
  <c r="M18" i="112"/>
  <c r="M35" i="112" s="1"/>
  <c r="L19" i="112"/>
  <c r="L35" i="112" s="1"/>
  <c r="M22" i="112"/>
  <c r="L23" i="112"/>
  <c r="M26" i="112"/>
  <c r="M36" i="112" s="1"/>
  <c r="L27" i="112"/>
  <c r="L31" i="112"/>
  <c r="F33" i="112"/>
  <c r="J33" i="112"/>
  <c r="E34" i="112"/>
  <c r="I34" i="112"/>
  <c r="D35" i="112"/>
  <c r="L8" i="112"/>
  <c r="L12" i="112"/>
  <c r="M15" i="112"/>
  <c r="L20" i="112"/>
  <c r="L24" i="112"/>
  <c r="G33" i="112"/>
  <c r="D36" i="112"/>
  <c r="M8" i="112"/>
  <c r="L9" i="112"/>
  <c r="L13" i="112"/>
  <c r="L17" i="112"/>
  <c r="L21" i="112"/>
  <c r="L25" i="112"/>
  <c r="L29" i="112"/>
  <c r="D33" i="112"/>
  <c r="H33" i="112"/>
  <c r="L37" i="112" l="1"/>
  <c r="M37" i="112"/>
  <c r="L34" i="112"/>
  <c r="L33" i="112"/>
  <c r="L36" i="112"/>
  <c r="M34" i="112"/>
  <c r="M33" i="112"/>
  <c r="C39" i="110" l="1"/>
  <c r="M31" i="110"/>
  <c r="L30" i="110"/>
  <c r="M30" i="110"/>
  <c r="M29" i="110"/>
  <c r="M28" i="110"/>
  <c r="M27" i="110"/>
  <c r="L26" i="110"/>
  <c r="M26" i="110"/>
  <c r="M25" i="110"/>
  <c r="J36" i="110"/>
  <c r="I36" i="110"/>
  <c r="H36" i="110"/>
  <c r="G36" i="110"/>
  <c r="F36" i="110"/>
  <c r="E36" i="110"/>
  <c r="M24" i="110"/>
  <c r="M23" i="110"/>
  <c r="L22" i="110"/>
  <c r="M22" i="110"/>
  <c r="M21" i="110"/>
  <c r="M20" i="110"/>
  <c r="M19" i="110"/>
  <c r="J35" i="110"/>
  <c r="I35" i="110"/>
  <c r="H35" i="110"/>
  <c r="G35" i="110"/>
  <c r="F35" i="110"/>
  <c r="L18" i="110"/>
  <c r="D35" i="110"/>
  <c r="M17" i="110"/>
  <c r="M16" i="110"/>
  <c r="J34" i="110"/>
  <c r="I33" i="110"/>
  <c r="H34" i="110"/>
  <c r="G34" i="110"/>
  <c r="F34" i="110"/>
  <c r="E33" i="110"/>
  <c r="D34" i="110"/>
  <c r="L14" i="110"/>
  <c r="M13" i="110"/>
  <c r="M12" i="110"/>
  <c r="M11" i="110"/>
  <c r="L10" i="110"/>
  <c r="M9" i="110"/>
  <c r="J37" i="110"/>
  <c r="I37" i="110"/>
  <c r="H37" i="110"/>
  <c r="G37" i="110"/>
  <c r="F37" i="110"/>
  <c r="E37" i="110"/>
  <c r="D37" i="110"/>
  <c r="X16" i="109"/>
  <c r="W16" i="109"/>
  <c r="V16" i="109"/>
  <c r="U16" i="109"/>
  <c r="T16" i="109"/>
  <c r="S16" i="109"/>
  <c r="R16" i="109"/>
  <c r="Q16" i="109"/>
  <c r="Y16" i="109"/>
  <c r="X13" i="109"/>
  <c r="W13" i="109" s="1"/>
  <c r="V13" i="109" s="1"/>
  <c r="U13" i="109" s="1"/>
  <c r="T13" i="109" s="1"/>
  <c r="S13" i="109" s="1"/>
  <c r="R13" i="109" s="1"/>
  <c r="Q13" i="109" s="1"/>
  <c r="P13" i="109" s="1"/>
  <c r="AA12" i="109"/>
  <c r="Z12" i="109"/>
  <c r="Y12" i="109"/>
  <c r="X12" i="109"/>
  <c r="W12" i="109"/>
  <c r="V12" i="109"/>
  <c r="U12" i="109"/>
  <c r="T12" i="109"/>
  <c r="S12" i="109"/>
  <c r="R12" i="109"/>
  <c r="Q12" i="109"/>
  <c r="P12" i="109"/>
  <c r="V8" i="109"/>
  <c r="U8" i="109"/>
  <c r="T8" i="109"/>
  <c r="S8" i="109"/>
  <c r="R8" i="109"/>
  <c r="Q8" i="109"/>
  <c r="P8" i="109"/>
  <c r="M36" i="110" l="1"/>
  <c r="M10" i="110"/>
  <c r="L11" i="110"/>
  <c r="M14" i="110"/>
  <c r="L15" i="110"/>
  <c r="M18" i="110"/>
  <c r="M35" i="110" s="1"/>
  <c r="L19" i="110"/>
  <c r="L35" i="110" s="1"/>
  <c r="L23" i="110"/>
  <c r="L27" i="110"/>
  <c r="L31" i="110"/>
  <c r="F33" i="110"/>
  <c r="J33" i="110"/>
  <c r="E34" i="110"/>
  <c r="I34" i="110"/>
  <c r="L8" i="110"/>
  <c r="L12" i="110"/>
  <c r="M15" i="110"/>
  <c r="L16" i="110"/>
  <c r="L20" i="110"/>
  <c r="L24" i="110"/>
  <c r="L28" i="110"/>
  <c r="G33" i="110"/>
  <c r="E35" i="110"/>
  <c r="D36" i="110"/>
  <c r="M8" i="110"/>
  <c r="L9" i="110"/>
  <c r="L13" i="110"/>
  <c r="L17" i="110"/>
  <c r="L21" i="110"/>
  <c r="L25" i="110"/>
  <c r="L29" i="110"/>
  <c r="D33" i="110"/>
  <c r="H33" i="110"/>
  <c r="L37" i="110" l="1"/>
  <c r="M37" i="110"/>
  <c r="M34" i="110"/>
  <c r="M33" i="110"/>
  <c r="L34" i="110"/>
  <c r="L33" i="110"/>
  <c r="L36" i="110"/>
  <c r="C39" i="108" l="1"/>
  <c r="M31" i="108"/>
  <c r="L30" i="108"/>
  <c r="M30" i="108"/>
  <c r="M29" i="108"/>
  <c r="M28" i="108"/>
  <c r="M27" i="108"/>
  <c r="L26" i="108"/>
  <c r="M25" i="108"/>
  <c r="J36" i="108"/>
  <c r="I36" i="108"/>
  <c r="H36" i="108"/>
  <c r="G36" i="108"/>
  <c r="F36" i="108"/>
  <c r="E36" i="108"/>
  <c r="M24" i="108"/>
  <c r="M23" i="108"/>
  <c r="L22" i="108"/>
  <c r="M21" i="108"/>
  <c r="M20" i="108"/>
  <c r="M19" i="108"/>
  <c r="J35" i="108"/>
  <c r="I35" i="108"/>
  <c r="H35" i="108"/>
  <c r="G35" i="108"/>
  <c r="F35" i="108"/>
  <c r="E35" i="108"/>
  <c r="L18" i="108"/>
  <c r="M17" i="108"/>
  <c r="M16" i="108"/>
  <c r="J34" i="108"/>
  <c r="I33" i="108"/>
  <c r="H34" i="108"/>
  <c r="G34" i="108"/>
  <c r="F34" i="108"/>
  <c r="E33" i="108"/>
  <c r="D34" i="108"/>
  <c r="L14" i="108"/>
  <c r="M13" i="108"/>
  <c r="M12" i="108"/>
  <c r="M11" i="108"/>
  <c r="L10" i="108"/>
  <c r="M9" i="108"/>
  <c r="J37" i="108"/>
  <c r="I37" i="108"/>
  <c r="H37" i="108"/>
  <c r="G37" i="108"/>
  <c r="F37" i="108"/>
  <c r="E37" i="108"/>
  <c r="D37" i="108"/>
  <c r="X16" i="107"/>
  <c r="W16" i="107"/>
  <c r="V16" i="107"/>
  <c r="U16" i="107"/>
  <c r="T16" i="107"/>
  <c r="R16" i="107"/>
  <c r="Y16" i="107"/>
  <c r="X13" i="107"/>
  <c r="W13" i="107"/>
  <c r="V13" i="107"/>
  <c r="U13" i="107"/>
  <c r="T13" i="107" s="1"/>
  <c r="S13" i="107" s="1"/>
  <c r="R13" i="107" s="1"/>
  <c r="Q13" i="107" s="1"/>
  <c r="P13" i="107" s="1"/>
  <c r="AA12" i="107"/>
  <c r="Z12" i="107"/>
  <c r="Y12" i="107"/>
  <c r="X12" i="107"/>
  <c r="W12" i="107"/>
  <c r="V12" i="107"/>
  <c r="U12" i="107"/>
  <c r="T12" i="107"/>
  <c r="S12" i="107"/>
  <c r="R12" i="107"/>
  <c r="Q12" i="107"/>
  <c r="P12" i="107"/>
  <c r="U8" i="107"/>
  <c r="Q8" i="107"/>
  <c r="V8" i="107"/>
  <c r="T8" i="107"/>
  <c r="S8" i="107"/>
  <c r="R8" i="107"/>
  <c r="P8" i="107"/>
  <c r="M10" i="108" l="1"/>
  <c r="L11" i="108"/>
  <c r="M14" i="108"/>
  <c r="L15" i="108"/>
  <c r="M18" i="108"/>
  <c r="M35" i="108" s="1"/>
  <c r="L19" i="108"/>
  <c r="L35" i="108" s="1"/>
  <c r="M22" i="108"/>
  <c r="L23" i="108"/>
  <c r="M26" i="108"/>
  <c r="M36" i="108" s="1"/>
  <c r="L27" i="108"/>
  <c r="L31" i="108"/>
  <c r="F33" i="108"/>
  <c r="J33" i="108"/>
  <c r="E34" i="108"/>
  <c r="I34" i="108"/>
  <c r="D35" i="108"/>
  <c r="L8" i="108"/>
  <c r="L12" i="108"/>
  <c r="M15" i="108"/>
  <c r="L16" i="108"/>
  <c r="L20" i="108"/>
  <c r="L24" i="108"/>
  <c r="L36" i="108" s="1"/>
  <c r="L28" i="108"/>
  <c r="G33" i="108"/>
  <c r="D36" i="108"/>
  <c r="M8" i="108"/>
  <c r="M37" i="108" s="1"/>
  <c r="L9" i="108"/>
  <c r="L13" i="108"/>
  <c r="L17" i="108"/>
  <c r="L21" i="108"/>
  <c r="L25" i="108"/>
  <c r="L29" i="108"/>
  <c r="D33" i="108"/>
  <c r="H33" i="108"/>
  <c r="L34" i="108" l="1"/>
  <c r="L33" i="108"/>
  <c r="L37" i="108"/>
  <c r="M34" i="108"/>
  <c r="M33" i="108"/>
  <c r="C39" i="106" l="1"/>
  <c r="M31" i="106"/>
  <c r="L30" i="106"/>
  <c r="M29" i="106"/>
  <c r="M28" i="106"/>
  <c r="M27" i="106"/>
  <c r="L26" i="106"/>
  <c r="M25" i="106"/>
  <c r="J36" i="106"/>
  <c r="I36" i="106"/>
  <c r="H36" i="106"/>
  <c r="G36" i="106"/>
  <c r="F36" i="106"/>
  <c r="E36" i="106"/>
  <c r="M24" i="106"/>
  <c r="M23" i="106"/>
  <c r="L22" i="106"/>
  <c r="M21" i="106"/>
  <c r="M20" i="106"/>
  <c r="M19" i="106"/>
  <c r="J35" i="106"/>
  <c r="I35" i="106"/>
  <c r="H35" i="106"/>
  <c r="G35" i="106"/>
  <c r="F35" i="106"/>
  <c r="E35" i="106"/>
  <c r="L18" i="106"/>
  <c r="M17" i="106"/>
  <c r="M16" i="106"/>
  <c r="J34" i="106"/>
  <c r="I33" i="106"/>
  <c r="H34" i="106"/>
  <c r="G34" i="106"/>
  <c r="F34" i="106"/>
  <c r="E33" i="106"/>
  <c r="D34" i="106"/>
  <c r="L14" i="106"/>
  <c r="M13" i="106"/>
  <c r="M12" i="106"/>
  <c r="M11" i="106"/>
  <c r="L10" i="106"/>
  <c r="M9" i="106"/>
  <c r="J37" i="106"/>
  <c r="I37" i="106"/>
  <c r="H37" i="106"/>
  <c r="G37" i="106"/>
  <c r="F37" i="106"/>
  <c r="E37" i="106"/>
  <c r="D37" i="106"/>
  <c r="X16" i="105"/>
  <c r="W16" i="105"/>
  <c r="V16" i="105"/>
  <c r="U16" i="105"/>
  <c r="T16" i="105"/>
  <c r="S16" i="105"/>
  <c r="R16" i="105"/>
  <c r="Q16" i="105"/>
  <c r="Y16" i="105"/>
  <c r="X13" i="105"/>
  <c r="W13" i="105" s="1"/>
  <c r="V13" i="105" s="1"/>
  <c r="U13" i="105" s="1"/>
  <c r="T13" i="105" s="1"/>
  <c r="S13" i="105" s="1"/>
  <c r="R13" i="105" s="1"/>
  <c r="Q13" i="105" s="1"/>
  <c r="P13" i="105" s="1"/>
  <c r="AA12" i="105"/>
  <c r="Z12" i="105"/>
  <c r="Y12" i="105"/>
  <c r="X12" i="105"/>
  <c r="W12" i="105"/>
  <c r="V12" i="105"/>
  <c r="U12" i="105"/>
  <c r="T12" i="105"/>
  <c r="S12" i="105"/>
  <c r="R12" i="105"/>
  <c r="Q12" i="105"/>
  <c r="P12" i="105"/>
  <c r="V8" i="105"/>
  <c r="U8" i="105"/>
  <c r="T8" i="105"/>
  <c r="S8" i="105"/>
  <c r="R8" i="105"/>
  <c r="Q8" i="105"/>
  <c r="P8" i="105"/>
  <c r="M10" i="106" l="1"/>
  <c r="L11" i="106"/>
  <c r="M14" i="106"/>
  <c r="L15" i="106"/>
  <c r="M18" i="106"/>
  <c r="M35" i="106" s="1"/>
  <c r="L19" i="106"/>
  <c r="L35" i="106" s="1"/>
  <c r="M22" i="106"/>
  <c r="L23" i="106"/>
  <c r="M26" i="106"/>
  <c r="M36" i="106" s="1"/>
  <c r="L27" i="106"/>
  <c r="M30" i="106"/>
  <c r="L31" i="106"/>
  <c r="F33" i="106"/>
  <c r="J33" i="106"/>
  <c r="E34" i="106"/>
  <c r="I34" i="106"/>
  <c r="D35" i="106"/>
  <c r="L8" i="106"/>
  <c r="L12" i="106"/>
  <c r="M15" i="106"/>
  <c r="L16" i="106"/>
  <c r="L20" i="106"/>
  <c r="L24" i="106"/>
  <c r="L28" i="106"/>
  <c r="G33" i="106"/>
  <c r="D36" i="106"/>
  <c r="M8" i="106"/>
  <c r="L9" i="106"/>
  <c r="L13" i="106"/>
  <c r="L17" i="106"/>
  <c r="L21" i="106"/>
  <c r="L25" i="106"/>
  <c r="L29" i="106"/>
  <c r="D33" i="106"/>
  <c r="H33" i="106"/>
  <c r="L37" i="106" l="1"/>
  <c r="M34" i="106"/>
  <c r="M33" i="106"/>
  <c r="L34" i="106"/>
  <c r="L33" i="106"/>
  <c r="M37" i="106"/>
  <c r="L36" i="106"/>
  <c r="C39" i="104" l="1"/>
  <c r="M31" i="104"/>
  <c r="L30" i="104"/>
  <c r="M29" i="104"/>
  <c r="M28" i="104"/>
  <c r="M27" i="104"/>
  <c r="L26" i="104"/>
  <c r="M25" i="104"/>
  <c r="J36" i="104"/>
  <c r="I36" i="104"/>
  <c r="H36" i="104"/>
  <c r="G36" i="104"/>
  <c r="F36" i="104"/>
  <c r="E36" i="104"/>
  <c r="M24" i="104"/>
  <c r="M23" i="104"/>
  <c r="L22" i="104"/>
  <c r="M22" i="104"/>
  <c r="M21" i="104"/>
  <c r="M20" i="104"/>
  <c r="M19" i="104"/>
  <c r="J35" i="104"/>
  <c r="I35" i="104"/>
  <c r="H35" i="104"/>
  <c r="G35" i="104"/>
  <c r="F35" i="104"/>
  <c r="L18" i="104"/>
  <c r="D35" i="104"/>
  <c r="M17" i="104"/>
  <c r="M16" i="104"/>
  <c r="J34" i="104"/>
  <c r="I33" i="104"/>
  <c r="H34" i="104"/>
  <c r="G34" i="104"/>
  <c r="F34" i="104"/>
  <c r="E33" i="104"/>
  <c r="D34" i="104"/>
  <c r="L14" i="104"/>
  <c r="M14" i="104"/>
  <c r="M13" i="104"/>
  <c r="M12" i="104"/>
  <c r="M11" i="104"/>
  <c r="L10" i="104"/>
  <c r="M10" i="104"/>
  <c r="M9" i="104"/>
  <c r="J37" i="104"/>
  <c r="I37" i="104"/>
  <c r="H37" i="104"/>
  <c r="G37" i="104"/>
  <c r="F37" i="104"/>
  <c r="E37" i="104"/>
  <c r="D37" i="104"/>
  <c r="C39" i="103"/>
  <c r="M31" i="103"/>
  <c r="L30" i="103"/>
  <c r="M30" i="103"/>
  <c r="M29" i="103"/>
  <c r="M28" i="103"/>
  <c r="M27" i="103"/>
  <c r="L26" i="103"/>
  <c r="M25" i="103"/>
  <c r="J36" i="103"/>
  <c r="I36" i="103"/>
  <c r="H36" i="103"/>
  <c r="G36" i="103"/>
  <c r="F36" i="103"/>
  <c r="E36" i="103"/>
  <c r="M24" i="103"/>
  <c r="M23" i="103"/>
  <c r="L22" i="103"/>
  <c r="M21" i="103"/>
  <c r="L20" i="103"/>
  <c r="M20" i="103"/>
  <c r="M19" i="103"/>
  <c r="J35" i="103"/>
  <c r="I35" i="103"/>
  <c r="H35" i="103"/>
  <c r="G35" i="103"/>
  <c r="F35" i="103"/>
  <c r="E35" i="103"/>
  <c r="L18" i="103"/>
  <c r="M17" i="103"/>
  <c r="L16" i="103"/>
  <c r="M16" i="103"/>
  <c r="J34" i="103"/>
  <c r="I33" i="103"/>
  <c r="H34" i="103"/>
  <c r="G34" i="103"/>
  <c r="F34" i="103"/>
  <c r="E33" i="103"/>
  <c r="D34" i="103"/>
  <c r="L14" i="103"/>
  <c r="M13" i="103"/>
  <c r="M12" i="103"/>
  <c r="M11" i="103"/>
  <c r="L10" i="103"/>
  <c r="M9" i="103"/>
  <c r="J37" i="103"/>
  <c r="I37" i="103"/>
  <c r="H37" i="103"/>
  <c r="G37" i="103"/>
  <c r="F37" i="103"/>
  <c r="E37" i="103"/>
  <c r="D37" i="103"/>
  <c r="X16" i="102"/>
  <c r="W16" i="102"/>
  <c r="V16" i="102"/>
  <c r="U16" i="102"/>
  <c r="Y16" i="102"/>
  <c r="X13" i="102"/>
  <c r="W13" i="102" s="1"/>
  <c r="V13" i="102" s="1"/>
  <c r="U13" i="102" s="1"/>
  <c r="T13" i="102" s="1"/>
  <c r="S13" i="102" s="1"/>
  <c r="R13" i="102" s="1"/>
  <c r="Q13" i="102" s="1"/>
  <c r="P13" i="102" s="1"/>
  <c r="AA12" i="102"/>
  <c r="Z12" i="102"/>
  <c r="Y12" i="102"/>
  <c r="X12" i="102"/>
  <c r="W12" i="102"/>
  <c r="V12" i="102"/>
  <c r="U12" i="102"/>
  <c r="T12" i="102"/>
  <c r="S12" i="102"/>
  <c r="R12" i="102"/>
  <c r="Q12" i="102"/>
  <c r="P12" i="102"/>
  <c r="V8" i="102"/>
  <c r="U8" i="102"/>
  <c r="T8" i="102"/>
  <c r="S8" i="102"/>
  <c r="R8" i="102"/>
  <c r="Q8" i="102"/>
  <c r="P8" i="102"/>
  <c r="L11" i="104" l="1"/>
  <c r="L15" i="104"/>
  <c r="M18" i="104"/>
  <c r="M35" i="104" s="1"/>
  <c r="L19" i="104"/>
  <c r="L35" i="104" s="1"/>
  <c r="L23" i="104"/>
  <c r="M26" i="104"/>
  <c r="M36" i="104" s="1"/>
  <c r="L27" i="104"/>
  <c r="M30" i="104"/>
  <c r="L31" i="104"/>
  <c r="F33" i="104"/>
  <c r="J33" i="104"/>
  <c r="E34" i="104"/>
  <c r="I34" i="104"/>
  <c r="L8" i="104"/>
  <c r="L12" i="104"/>
  <c r="M15" i="104"/>
  <c r="L16" i="104"/>
  <c r="L20" i="104"/>
  <c r="L24" i="104"/>
  <c r="L28" i="104"/>
  <c r="G33" i="104"/>
  <c r="E35" i="104"/>
  <c r="D36" i="104"/>
  <c r="M8" i="104"/>
  <c r="L9" i="104"/>
  <c r="L13" i="104"/>
  <c r="L17" i="104"/>
  <c r="L21" i="104"/>
  <c r="L25" i="104"/>
  <c r="L29" i="104"/>
  <c r="D33" i="104"/>
  <c r="H33" i="104"/>
  <c r="M10" i="103"/>
  <c r="L11" i="103"/>
  <c r="M14" i="103"/>
  <c r="L15" i="103"/>
  <c r="M18" i="103"/>
  <c r="M35" i="103" s="1"/>
  <c r="L19" i="103"/>
  <c r="L35" i="103" s="1"/>
  <c r="M22" i="103"/>
  <c r="L23" i="103"/>
  <c r="M26" i="103"/>
  <c r="M36" i="103" s="1"/>
  <c r="L27" i="103"/>
  <c r="L31" i="103"/>
  <c r="F33" i="103"/>
  <c r="J33" i="103"/>
  <c r="E34" i="103"/>
  <c r="I34" i="103"/>
  <c r="D35" i="103"/>
  <c r="L8" i="103"/>
  <c r="L12" i="103"/>
  <c r="M15" i="103"/>
  <c r="L24" i="103"/>
  <c r="L28" i="103"/>
  <c r="G33" i="103"/>
  <c r="D36" i="103"/>
  <c r="M8" i="103"/>
  <c r="L9" i="103"/>
  <c r="L13" i="103"/>
  <c r="L17" i="103"/>
  <c r="L21" i="103"/>
  <c r="L25" i="103"/>
  <c r="L29" i="103"/>
  <c r="D33" i="103"/>
  <c r="H33" i="103"/>
  <c r="L37" i="104" l="1"/>
  <c r="L34" i="104"/>
  <c r="L33" i="104"/>
  <c r="M37" i="104"/>
  <c r="M34" i="104"/>
  <c r="M33" i="104"/>
  <c r="L36" i="104"/>
  <c r="L37" i="103"/>
  <c r="M37" i="103"/>
  <c r="L36" i="103"/>
  <c r="L34" i="103"/>
  <c r="L33" i="103"/>
  <c r="M34" i="103"/>
  <c r="M33" i="103"/>
  <c r="C39" i="101" l="1"/>
  <c r="M31" i="101"/>
  <c r="L30" i="101"/>
  <c r="M30" i="101"/>
  <c r="M29" i="101"/>
  <c r="M28" i="101"/>
  <c r="M27" i="101"/>
  <c r="L26" i="101"/>
  <c r="M25" i="101"/>
  <c r="J36" i="101"/>
  <c r="I36" i="101"/>
  <c r="H36" i="101"/>
  <c r="G36" i="101"/>
  <c r="F36" i="101"/>
  <c r="E36" i="101"/>
  <c r="M24" i="101"/>
  <c r="M23" i="101"/>
  <c r="L22" i="101"/>
  <c r="M21" i="101"/>
  <c r="M20" i="101"/>
  <c r="M19" i="101"/>
  <c r="J35" i="101"/>
  <c r="I35" i="101"/>
  <c r="H35" i="101"/>
  <c r="G35" i="101"/>
  <c r="F35" i="101"/>
  <c r="E35" i="101"/>
  <c r="L18" i="101"/>
  <c r="M17" i="101"/>
  <c r="M16" i="101"/>
  <c r="J34" i="101"/>
  <c r="I33" i="101"/>
  <c r="H34" i="101"/>
  <c r="G34" i="101"/>
  <c r="F34" i="101"/>
  <c r="E33" i="101"/>
  <c r="D34" i="101"/>
  <c r="L14" i="101"/>
  <c r="M13" i="101"/>
  <c r="M12" i="101"/>
  <c r="M11" i="101"/>
  <c r="L10" i="101"/>
  <c r="M9" i="101"/>
  <c r="J37" i="101"/>
  <c r="I37" i="101"/>
  <c r="H37" i="101"/>
  <c r="G37" i="101"/>
  <c r="F37" i="101"/>
  <c r="E37" i="101"/>
  <c r="D37" i="101"/>
  <c r="C39" i="100"/>
  <c r="M31" i="100"/>
  <c r="L30" i="100"/>
  <c r="M30" i="100"/>
  <c r="M29" i="100"/>
  <c r="M28" i="100"/>
  <c r="M27" i="100"/>
  <c r="L26" i="100"/>
  <c r="M26" i="100"/>
  <c r="M25" i="100"/>
  <c r="J36" i="100"/>
  <c r="I36" i="100"/>
  <c r="H36" i="100"/>
  <c r="G36" i="100"/>
  <c r="F36" i="100"/>
  <c r="E36" i="100"/>
  <c r="M24" i="100"/>
  <c r="M23" i="100"/>
  <c r="L22" i="100"/>
  <c r="M22" i="100"/>
  <c r="M21" i="100"/>
  <c r="M20" i="100"/>
  <c r="M19" i="100"/>
  <c r="J35" i="100"/>
  <c r="I35" i="100"/>
  <c r="H35" i="100"/>
  <c r="G35" i="100"/>
  <c r="L18" i="100"/>
  <c r="E35" i="100"/>
  <c r="D35" i="100"/>
  <c r="M17" i="100"/>
  <c r="M16" i="100"/>
  <c r="J34" i="100"/>
  <c r="I33" i="100"/>
  <c r="H34" i="100"/>
  <c r="G34" i="100"/>
  <c r="F34" i="100"/>
  <c r="E33" i="100"/>
  <c r="D34" i="100"/>
  <c r="L14" i="100"/>
  <c r="M14" i="100"/>
  <c r="M13" i="100"/>
  <c r="M12" i="100"/>
  <c r="M11" i="100"/>
  <c r="L10" i="100"/>
  <c r="M10" i="100"/>
  <c r="M9" i="100"/>
  <c r="J37" i="100"/>
  <c r="I37" i="100"/>
  <c r="H37" i="100"/>
  <c r="G37" i="100"/>
  <c r="F37" i="100"/>
  <c r="E37" i="100"/>
  <c r="D37" i="100"/>
  <c r="X16" i="99"/>
  <c r="W16" i="99"/>
  <c r="V16" i="99"/>
  <c r="U16" i="99"/>
  <c r="T16" i="99"/>
  <c r="Y16" i="99"/>
  <c r="X13" i="99"/>
  <c r="W13" i="99" s="1"/>
  <c r="V13" i="99" s="1"/>
  <c r="U13" i="99" s="1"/>
  <c r="T13" i="99" s="1"/>
  <c r="S13" i="99" s="1"/>
  <c r="R13" i="99" s="1"/>
  <c r="Q13" i="99" s="1"/>
  <c r="P13" i="99" s="1"/>
  <c r="U12" i="99"/>
  <c r="T12" i="99"/>
  <c r="S12" i="99"/>
  <c r="R12" i="99"/>
  <c r="Q12" i="99"/>
  <c r="P12" i="99"/>
  <c r="V8" i="99"/>
  <c r="U8" i="99"/>
  <c r="T8" i="99"/>
  <c r="S8" i="99"/>
  <c r="R8" i="99"/>
  <c r="Q8" i="99"/>
  <c r="P8" i="99"/>
  <c r="M10" i="101" l="1"/>
  <c r="L11" i="101"/>
  <c r="M14" i="101"/>
  <c r="L15" i="101"/>
  <c r="M18" i="101"/>
  <c r="M35" i="101" s="1"/>
  <c r="L19" i="101"/>
  <c r="L35" i="101" s="1"/>
  <c r="M22" i="101"/>
  <c r="L23" i="101"/>
  <c r="M26" i="101"/>
  <c r="M36" i="101" s="1"/>
  <c r="L27" i="101"/>
  <c r="L31" i="101"/>
  <c r="F33" i="101"/>
  <c r="J33" i="101"/>
  <c r="E34" i="101"/>
  <c r="I34" i="101"/>
  <c r="D35" i="101"/>
  <c r="L8" i="101"/>
  <c r="L12" i="101"/>
  <c r="M15" i="101"/>
  <c r="L16" i="101"/>
  <c r="L20" i="101"/>
  <c r="L24" i="101"/>
  <c r="L36" i="101" s="1"/>
  <c r="L28" i="101"/>
  <c r="G33" i="101"/>
  <c r="D36" i="101"/>
  <c r="M8" i="101"/>
  <c r="M37" i="101" s="1"/>
  <c r="L9" i="101"/>
  <c r="L13" i="101"/>
  <c r="L17" i="101"/>
  <c r="L21" i="101"/>
  <c r="L25" i="101"/>
  <c r="L29" i="101"/>
  <c r="D33" i="101"/>
  <c r="H33" i="101"/>
  <c r="M36" i="100"/>
  <c r="L11" i="100"/>
  <c r="L15" i="100"/>
  <c r="M18" i="100"/>
  <c r="M35" i="100" s="1"/>
  <c r="L19" i="100"/>
  <c r="L35" i="100" s="1"/>
  <c r="L23" i="100"/>
  <c r="L27" i="100"/>
  <c r="L31" i="100"/>
  <c r="F33" i="100"/>
  <c r="J33" i="100"/>
  <c r="E34" i="100"/>
  <c r="I34" i="100"/>
  <c r="L8" i="100"/>
  <c r="L12" i="100"/>
  <c r="M15" i="100"/>
  <c r="L16" i="100"/>
  <c r="L20" i="100"/>
  <c r="L24" i="100"/>
  <c r="L28" i="100"/>
  <c r="G33" i="100"/>
  <c r="D36" i="100"/>
  <c r="M8" i="100"/>
  <c r="L9" i="100"/>
  <c r="L13" i="100"/>
  <c r="L17" i="100"/>
  <c r="L21" i="100"/>
  <c r="L25" i="100"/>
  <c r="L29" i="100"/>
  <c r="D33" i="100"/>
  <c r="H33" i="100"/>
  <c r="F35" i="100"/>
  <c r="L37" i="101" l="1"/>
  <c r="L34" i="101"/>
  <c r="L33" i="101"/>
  <c r="M34" i="101"/>
  <c r="M33" i="101"/>
  <c r="M34" i="100"/>
  <c r="M33" i="100"/>
  <c r="L34" i="100"/>
  <c r="L33" i="100"/>
  <c r="M37" i="100"/>
  <c r="L36" i="100"/>
  <c r="L37" i="100"/>
  <c r="C39" i="98" l="1"/>
  <c r="M31" i="98"/>
  <c r="L30" i="98"/>
  <c r="M30" i="98"/>
  <c r="M29" i="98"/>
  <c r="M28" i="98"/>
  <c r="M27" i="98"/>
  <c r="L26" i="98"/>
  <c r="M26" i="98"/>
  <c r="M25" i="98"/>
  <c r="J36" i="98"/>
  <c r="I36" i="98"/>
  <c r="H36" i="98"/>
  <c r="G36" i="98"/>
  <c r="F36" i="98"/>
  <c r="E36" i="98"/>
  <c r="M24" i="98"/>
  <c r="M23" i="98"/>
  <c r="L22" i="98"/>
  <c r="M22" i="98"/>
  <c r="M21" i="98"/>
  <c r="M20" i="98"/>
  <c r="M19" i="98"/>
  <c r="J35" i="98"/>
  <c r="I35" i="98"/>
  <c r="H35" i="98"/>
  <c r="G35" i="98"/>
  <c r="F35" i="98"/>
  <c r="L18" i="98"/>
  <c r="D35" i="98"/>
  <c r="M17" i="98"/>
  <c r="M16" i="98"/>
  <c r="J34" i="98"/>
  <c r="I33" i="98"/>
  <c r="H34" i="98"/>
  <c r="G34" i="98"/>
  <c r="F34" i="98"/>
  <c r="E33" i="98"/>
  <c r="D34" i="98"/>
  <c r="L14" i="98"/>
  <c r="M14" i="98"/>
  <c r="M13" i="98"/>
  <c r="M12" i="98"/>
  <c r="M11" i="98"/>
  <c r="L10" i="98"/>
  <c r="M10" i="98"/>
  <c r="M9" i="98"/>
  <c r="J37" i="98"/>
  <c r="I37" i="98"/>
  <c r="H37" i="98"/>
  <c r="G37" i="98"/>
  <c r="F37" i="98"/>
  <c r="E37" i="98"/>
  <c r="D37" i="98"/>
  <c r="C39" i="97"/>
  <c r="M31" i="97"/>
  <c r="L30" i="97"/>
  <c r="M30" i="97"/>
  <c r="M29" i="97"/>
  <c r="M28" i="97"/>
  <c r="M27" i="97"/>
  <c r="L26" i="97"/>
  <c r="M26" i="97"/>
  <c r="M25" i="97"/>
  <c r="J36" i="97"/>
  <c r="I36" i="97"/>
  <c r="H36" i="97"/>
  <c r="G36" i="97"/>
  <c r="F36" i="97"/>
  <c r="E36" i="97"/>
  <c r="M24" i="97"/>
  <c r="M23" i="97"/>
  <c r="L22" i="97"/>
  <c r="M22" i="97"/>
  <c r="M21" i="97"/>
  <c r="M20" i="97"/>
  <c r="M19" i="97"/>
  <c r="J35" i="97"/>
  <c r="I35" i="97"/>
  <c r="H35" i="97"/>
  <c r="G35" i="97"/>
  <c r="L18" i="97"/>
  <c r="E35" i="97"/>
  <c r="D35" i="97"/>
  <c r="M17" i="97"/>
  <c r="M16" i="97"/>
  <c r="J34" i="97"/>
  <c r="I33" i="97"/>
  <c r="H34" i="97"/>
  <c r="G34" i="97"/>
  <c r="F34" i="97"/>
  <c r="E33" i="97"/>
  <c r="D34" i="97"/>
  <c r="L14" i="97"/>
  <c r="M14" i="97"/>
  <c r="M13" i="97"/>
  <c r="M12" i="97"/>
  <c r="M11" i="97"/>
  <c r="L10" i="97"/>
  <c r="M10" i="97"/>
  <c r="M9" i="97"/>
  <c r="J37" i="97"/>
  <c r="I37" i="97"/>
  <c r="H37" i="97"/>
  <c r="G37" i="97"/>
  <c r="F37" i="97"/>
  <c r="E37" i="97"/>
  <c r="D37" i="97"/>
  <c r="X16" i="96"/>
  <c r="W16" i="96"/>
  <c r="V16" i="96"/>
  <c r="U16" i="96"/>
  <c r="T16" i="96"/>
  <c r="S16" i="96"/>
  <c r="R16" i="96"/>
  <c r="P16" i="96"/>
  <c r="Y16" i="96"/>
  <c r="X13" i="96"/>
  <c r="W13" i="96" s="1"/>
  <c r="V13" i="96" s="1"/>
  <c r="U13" i="96" s="1"/>
  <c r="T13" i="96" s="1"/>
  <c r="S13" i="96" s="1"/>
  <c r="R13" i="96" s="1"/>
  <c r="Q13" i="96" s="1"/>
  <c r="P13" i="96" s="1"/>
  <c r="AA12" i="96"/>
  <c r="Z12" i="96"/>
  <c r="Y12" i="96"/>
  <c r="X12" i="96"/>
  <c r="W12" i="96"/>
  <c r="V12" i="96"/>
  <c r="U12" i="96"/>
  <c r="T12" i="96"/>
  <c r="S12" i="96"/>
  <c r="R12" i="96"/>
  <c r="Q12" i="96"/>
  <c r="P12" i="96"/>
  <c r="V8" i="96"/>
  <c r="U8" i="96"/>
  <c r="T8" i="96"/>
  <c r="S8" i="96"/>
  <c r="R8" i="96"/>
  <c r="Q8" i="96"/>
  <c r="P8" i="96"/>
  <c r="M36" i="98" l="1"/>
  <c r="L11" i="98"/>
  <c r="L15" i="98"/>
  <c r="M18" i="98"/>
  <c r="M35" i="98" s="1"/>
  <c r="L19" i="98"/>
  <c r="L35" i="98" s="1"/>
  <c r="L23" i="98"/>
  <c r="L27" i="98"/>
  <c r="L31" i="98"/>
  <c r="F33" i="98"/>
  <c r="J33" i="98"/>
  <c r="E34" i="98"/>
  <c r="I34" i="98"/>
  <c r="L8" i="98"/>
  <c r="L12" i="98"/>
  <c r="M15" i="98"/>
  <c r="L16" i="98"/>
  <c r="L20" i="98"/>
  <c r="L24" i="98"/>
  <c r="L36" i="98" s="1"/>
  <c r="L28" i="98"/>
  <c r="G33" i="98"/>
  <c r="E35" i="98"/>
  <c r="D36" i="98"/>
  <c r="M8" i="98"/>
  <c r="M37" i="98" s="1"/>
  <c r="L9" i="98"/>
  <c r="L13" i="98"/>
  <c r="L17" i="98"/>
  <c r="L21" i="98"/>
  <c r="L25" i="98"/>
  <c r="L29" i="98"/>
  <c r="D33" i="98"/>
  <c r="H33" i="98"/>
  <c r="M36" i="97"/>
  <c r="L11" i="97"/>
  <c r="L15" i="97"/>
  <c r="M18" i="97"/>
  <c r="M35" i="97" s="1"/>
  <c r="L19" i="97"/>
  <c r="L35" i="97" s="1"/>
  <c r="L23" i="97"/>
  <c r="L27" i="97"/>
  <c r="L31" i="97"/>
  <c r="F33" i="97"/>
  <c r="J33" i="97"/>
  <c r="E34" i="97"/>
  <c r="I34" i="97"/>
  <c r="L8" i="97"/>
  <c r="L12" i="97"/>
  <c r="M15" i="97"/>
  <c r="L16" i="97"/>
  <c r="L20" i="97"/>
  <c r="L24" i="97"/>
  <c r="L28" i="97"/>
  <c r="G33" i="97"/>
  <c r="D36" i="97"/>
  <c r="M8" i="97"/>
  <c r="L9" i="97"/>
  <c r="L13" i="97"/>
  <c r="L17" i="97"/>
  <c r="L21" i="97"/>
  <c r="L25" i="97"/>
  <c r="L29" i="97"/>
  <c r="D33" i="97"/>
  <c r="H33" i="97"/>
  <c r="F35" i="97"/>
  <c r="M34" i="98" l="1"/>
  <c r="M33" i="98"/>
  <c r="L34" i="98"/>
  <c r="L33" i="98"/>
  <c r="L37" i="98"/>
  <c r="L34" i="97"/>
  <c r="L33" i="97"/>
  <c r="L36" i="97"/>
  <c r="M34" i="97"/>
  <c r="M33" i="97"/>
  <c r="L37" i="97"/>
  <c r="M37" i="97"/>
  <c r="C39" i="95" l="1"/>
  <c r="M31" i="95"/>
  <c r="L30" i="95"/>
  <c r="M30" i="95"/>
  <c r="M29" i="95"/>
  <c r="M28" i="95"/>
  <c r="M27" i="95"/>
  <c r="L26" i="95"/>
  <c r="M26" i="95"/>
  <c r="M25" i="95"/>
  <c r="J36" i="95"/>
  <c r="I36" i="95"/>
  <c r="H36" i="95"/>
  <c r="G36" i="95"/>
  <c r="F36" i="95"/>
  <c r="E36" i="95"/>
  <c r="M24" i="95"/>
  <c r="M23" i="95"/>
  <c r="L22" i="95"/>
  <c r="M21" i="95"/>
  <c r="M20" i="95"/>
  <c r="M19" i="95"/>
  <c r="J35" i="95"/>
  <c r="I35" i="95"/>
  <c r="H35" i="95"/>
  <c r="G35" i="95"/>
  <c r="F35" i="95"/>
  <c r="E35" i="95"/>
  <c r="L18" i="95"/>
  <c r="M17" i="95"/>
  <c r="M16" i="95"/>
  <c r="J34" i="95"/>
  <c r="I33" i="95"/>
  <c r="H34" i="95"/>
  <c r="G34" i="95"/>
  <c r="F34" i="95"/>
  <c r="E33" i="95"/>
  <c r="D34" i="95"/>
  <c r="L14" i="95"/>
  <c r="M13" i="95"/>
  <c r="M12" i="95"/>
  <c r="M11" i="95"/>
  <c r="L10" i="95"/>
  <c r="M9" i="95"/>
  <c r="J37" i="95"/>
  <c r="I37" i="95"/>
  <c r="H37" i="95"/>
  <c r="G37" i="95"/>
  <c r="F37" i="95"/>
  <c r="E37" i="95"/>
  <c r="D37" i="95"/>
  <c r="C39" i="94"/>
  <c r="M31" i="94"/>
  <c r="L30" i="94"/>
  <c r="M30" i="94"/>
  <c r="M29" i="94"/>
  <c r="M28" i="94"/>
  <c r="M27" i="94"/>
  <c r="L26" i="94"/>
  <c r="M25" i="94"/>
  <c r="J36" i="94"/>
  <c r="I36" i="94"/>
  <c r="H36" i="94"/>
  <c r="G36" i="94"/>
  <c r="F36" i="94"/>
  <c r="E36" i="94"/>
  <c r="M24" i="94"/>
  <c r="M23" i="94"/>
  <c r="L22" i="94"/>
  <c r="M22" i="94"/>
  <c r="M21" i="94"/>
  <c r="M20" i="94"/>
  <c r="M19" i="94"/>
  <c r="J35" i="94"/>
  <c r="I35" i="94"/>
  <c r="H35" i="94"/>
  <c r="G35" i="94"/>
  <c r="L18" i="94"/>
  <c r="E35" i="94"/>
  <c r="D35" i="94"/>
  <c r="M17" i="94"/>
  <c r="M16" i="94"/>
  <c r="J34" i="94"/>
  <c r="I33" i="94"/>
  <c r="H34" i="94"/>
  <c r="G34" i="94"/>
  <c r="F34" i="94"/>
  <c r="E33" i="94"/>
  <c r="D34" i="94"/>
  <c r="L14" i="94"/>
  <c r="M14" i="94"/>
  <c r="M13" i="94"/>
  <c r="M12" i="94"/>
  <c r="M11" i="94"/>
  <c r="L10" i="94"/>
  <c r="M10" i="94"/>
  <c r="M9" i="94"/>
  <c r="J37" i="94"/>
  <c r="I37" i="94"/>
  <c r="H37" i="94"/>
  <c r="G37" i="94"/>
  <c r="F37" i="94"/>
  <c r="E37" i="94"/>
  <c r="D37" i="94"/>
  <c r="X16" i="93"/>
  <c r="W16" i="93"/>
  <c r="V16" i="93"/>
  <c r="U16" i="93"/>
  <c r="T16" i="93"/>
  <c r="S16" i="93"/>
  <c r="R16" i="93"/>
  <c r="Y16" i="93"/>
  <c r="X13" i="93"/>
  <c r="W13" i="93" s="1"/>
  <c r="V13" i="93" s="1"/>
  <c r="U13" i="93" s="1"/>
  <c r="T13" i="93" s="1"/>
  <c r="S13" i="93" s="1"/>
  <c r="R13" i="93" s="1"/>
  <c r="Q13" i="93" s="1"/>
  <c r="P13" i="93" s="1"/>
  <c r="Y12" i="93"/>
  <c r="X12" i="93"/>
  <c r="W12" i="93"/>
  <c r="V12" i="93"/>
  <c r="U12" i="93"/>
  <c r="T12" i="93"/>
  <c r="S12" i="93"/>
  <c r="R12" i="93"/>
  <c r="Q12" i="93"/>
  <c r="P12" i="93"/>
  <c r="V8" i="93"/>
  <c r="R8" i="93"/>
  <c r="U8" i="93"/>
  <c r="T8" i="93"/>
  <c r="S8" i="93"/>
  <c r="Q8" i="93"/>
  <c r="P8" i="93"/>
  <c r="M36" i="95" l="1"/>
  <c r="M10" i="95"/>
  <c r="L11" i="95"/>
  <c r="M14" i="95"/>
  <c r="L15" i="95"/>
  <c r="M18" i="95"/>
  <c r="M35" i="95" s="1"/>
  <c r="L19" i="95"/>
  <c r="L35" i="95" s="1"/>
  <c r="M22" i="95"/>
  <c r="L23" i="95"/>
  <c r="L27" i="95"/>
  <c r="L31" i="95"/>
  <c r="F33" i="95"/>
  <c r="J33" i="95"/>
  <c r="E34" i="95"/>
  <c r="I34" i="95"/>
  <c r="D35" i="95"/>
  <c r="L8" i="95"/>
  <c r="L12" i="95"/>
  <c r="M15" i="95"/>
  <c r="L16" i="95"/>
  <c r="L20" i="95"/>
  <c r="L24" i="95"/>
  <c r="L28" i="95"/>
  <c r="G33" i="95"/>
  <c r="D36" i="95"/>
  <c r="M8" i="95"/>
  <c r="M37" i="95" s="1"/>
  <c r="L9" i="95"/>
  <c r="L13" i="95"/>
  <c r="L17" i="95"/>
  <c r="L21" i="95"/>
  <c r="L25" i="95"/>
  <c r="L29" i="95"/>
  <c r="D33" i="95"/>
  <c r="H33" i="95"/>
  <c r="L11" i="94"/>
  <c r="L15" i="94"/>
  <c r="M18" i="94"/>
  <c r="M35" i="94" s="1"/>
  <c r="L19" i="94"/>
  <c r="L35" i="94" s="1"/>
  <c r="L23" i="94"/>
  <c r="M26" i="94"/>
  <c r="M36" i="94" s="1"/>
  <c r="L27" i="94"/>
  <c r="L31" i="94"/>
  <c r="F33" i="94"/>
  <c r="J33" i="94"/>
  <c r="E34" i="94"/>
  <c r="I34" i="94"/>
  <c r="L8" i="94"/>
  <c r="L12" i="94"/>
  <c r="M15" i="94"/>
  <c r="L16" i="94"/>
  <c r="L20" i="94"/>
  <c r="L24" i="94"/>
  <c r="L36" i="94" s="1"/>
  <c r="L28" i="94"/>
  <c r="G33" i="94"/>
  <c r="D36" i="94"/>
  <c r="M8" i="94"/>
  <c r="M37" i="94" s="1"/>
  <c r="L9" i="94"/>
  <c r="L13" i="94"/>
  <c r="L17" i="94"/>
  <c r="L21" i="94"/>
  <c r="L25" i="94"/>
  <c r="L29" i="94"/>
  <c r="D33" i="94"/>
  <c r="H33" i="94"/>
  <c r="F35" i="94"/>
  <c r="M34" i="95" l="1"/>
  <c r="M33" i="95"/>
  <c r="L36" i="95"/>
  <c r="L37" i="95"/>
  <c r="L34" i="95"/>
  <c r="L33" i="95"/>
  <c r="L34" i="94"/>
  <c r="L33" i="94"/>
  <c r="L37" i="94"/>
  <c r="M34" i="94"/>
  <c r="M33" i="94"/>
  <c r="C39" i="92" l="1"/>
  <c r="M31" i="92"/>
  <c r="L30" i="92"/>
  <c r="M30" i="92"/>
  <c r="M29" i="92"/>
  <c r="M28" i="92"/>
  <c r="M27" i="92"/>
  <c r="L26" i="92"/>
  <c r="M26" i="92"/>
  <c r="M25" i="92"/>
  <c r="J36" i="92"/>
  <c r="I36" i="92"/>
  <c r="H36" i="92"/>
  <c r="G36" i="92"/>
  <c r="F36" i="92"/>
  <c r="E36" i="92"/>
  <c r="M24" i="92"/>
  <c r="M23" i="92"/>
  <c r="L22" i="92"/>
  <c r="M22" i="92"/>
  <c r="M21" i="92"/>
  <c r="M20" i="92"/>
  <c r="M19" i="92"/>
  <c r="J35" i="92"/>
  <c r="I35" i="92"/>
  <c r="H35" i="92"/>
  <c r="G35" i="92"/>
  <c r="F35" i="92"/>
  <c r="E35" i="92"/>
  <c r="D35" i="92"/>
  <c r="M17" i="92"/>
  <c r="M16" i="92"/>
  <c r="J34" i="92"/>
  <c r="I33" i="92"/>
  <c r="H34" i="92"/>
  <c r="G34" i="92"/>
  <c r="F34" i="92"/>
  <c r="E33" i="92"/>
  <c r="D34" i="92"/>
  <c r="L14" i="92"/>
  <c r="M14" i="92"/>
  <c r="M13" i="92"/>
  <c r="M12" i="92"/>
  <c r="M11" i="92"/>
  <c r="L10" i="92"/>
  <c r="M10" i="92"/>
  <c r="M9" i="92"/>
  <c r="J37" i="92"/>
  <c r="I37" i="92"/>
  <c r="H37" i="92"/>
  <c r="G37" i="92"/>
  <c r="F37" i="92"/>
  <c r="E37" i="92"/>
  <c r="D37" i="92"/>
  <c r="C39" i="91"/>
  <c r="M31" i="91"/>
  <c r="L30" i="91"/>
  <c r="M29" i="91"/>
  <c r="M28" i="91"/>
  <c r="M27" i="91"/>
  <c r="L26" i="91"/>
  <c r="M25" i="91"/>
  <c r="J36" i="91"/>
  <c r="I36" i="91"/>
  <c r="H36" i="91"/>
  <c r="G36" i="91"/>
  <c r="F36" i="91"/>
  <c r="E36" i="91"/>
  <c r="M24" i="91"/>
  <c r="M23" i="91"/>
  <c r="L22" i="91"/>
  <c r="M21" i="91"/>
  <c r="M20" i="91"/>
  <c r="M19" i="91"/>
  <c r="J35" i="91"/>
  <c r="I35" i="91"/>
  <c r="H35" i="91"/>
  <c r="G35" i="91"/>
  <c r="F35" i="91"/>
  <c r="E35" i="91"/>
  <c r="L18" i="91"/>
  <c r="M17" i="91"/>
  <c r="M16" i="91"/>
  <c r="J34" i="91"/>
  <c r="I33" i="91"/>
  <c r="H34" i="91"/>
  <c r="G34" i="91"/>
  <c r="F34" i="91"/>
  <c r="E33" i="91"/>
  <c r="D34" i="91"/>
  <c r="L14" i="91"/>
  <c r="M13" i="91"/>
  <c r="M12" i="91"/>
  <c r="M11" i="91"/>
  <c r="L10" i="91"/>
  <c r="M9" i="91"/>
  <c r="J37" i="91"/>
  <c r="I37" i="91"/>
  <c r="H37" i="91"/>
  <c r="G37" i="91"/>
  <c r="F37" i="91"/>
  <c r="E37" i="91"/>
  <c r="D37" i="91"/>
  <c r="X16" i="90"/>
  <c r="W16" i="90"/>
  <c r="V16" i="90"/>
  <c r="U16" i="90"/>
  <c r="T16" i="90"/>
  <c r="S16" i="90"/>
  <c r="R16" i="90"/>
  <c r="Q16" i="90"/>
  <c r="Y16" i="90"/>
  <c r="X13" i="90"/>
  <c r="W13" i="90" s="1"/>
  <c r="V13" i="90" s="1"/>
  <c r="U13" i="90" s="1"/>
  <c r="T13" i="90" s="1"/>
  <c r="S13" i="90" s="1"/>
  <c r="R13" i="90" s="1"/>
  <c r="Q13" i="90" s="1"/>
  <c r="P13" i="90" s="1"/>
  <c r="S12" i="90"/>
  <c r="R12" i="90"/>
  <c r="Q12" i="90"/>
  <c r="P12" i="90"/>
  <c r="V8" i="90"/>
  <c r="U8" i="90"/>
  <c r="T8" i="90"/>
  <c r="S8" i="90"/>
  <c r="R8" i="90"/>
  <c r="Q8" i="90"/>
  <c r="P8" i="90"/>
  <c r="M36" i="92" l="1"/>
  <c r="L11" i="92"/>
  <c r="L15" i="92"/>
  <c r="M18" i="92"/>
  <c r="M35" i="92" s="1"/>
  <c r="L19" i="92"/>
  <c r="L23" i="92"/>
  <c r="L27" i="92"/>
  <c r="L31" i="92"/>
  <c r="F33" i="92"/>
  <c r="J33" i="92"/>
  <c r="E34" i="92"/>
  <c r="I34" i="92"/>
  <c r="L8" i="92"/>
  <c r="L12" i="92"/>
  <c r="M15" i="92"/>
  <c r="L16" i="92"/>
  <c r="L20" i="92"/>
  <c r="L24" i="92"/>
  <c r="L28" i="92"/>
  <c r="G33" i="92"/>
  <c r="D36" i="92"/>
  <c r="M8" i="92"/>
  <c r="L9" i="92"/>
  <c r="L13" i="92"/>
  <c r="L17" i="92"/>
  <c r="L21" i="92"/>
  <c r="L25" i="92"/>
  <c r="L29" i="92"/>
  <c r="D33" i="92"/>
  <c r="H33" i="92"/>
  <c r="L18" i="92"/>
  <c r="L35" i="92" s="1"/>
  <c r="M10" i="91"/>
  <c r="L11" i="91"/>
  <c r="M14" i="91"/>
  <c r="L15" i="91"/>
  <c r="M18" i="91"/>
  <c r="M35" i="91" s="1"/>
  <c r="L19" i="91"/>
  <c r="L35" i="91" s="1"/>
  <c r="M22" i="91"/>
  <c r="L23" i="91"/>
  <c r="M26" i="91"/>
  <c r="M36" i="91" s="1"/>
  <c r="L27" i="91"/>
  <c r="M30" i="91"/>
  <c r="L31" i="91"/>
  <c r="F33" i="91"/>
  <c r="J33" i="91"/>
  <c r="E34" i="91"/>
  <c r="I34" i="91"/>
  <c r="D35" i="91"/>
  <c r="L8" i="91"/>
  <c r="L12" i="91"/>
  <c r="M15" i="91"/>
  <c r="L16" i="91"/>
  <c r="L20" i="91"/>
  <c r="L24" i="91"/>
  <c r="L28" i="91"/>
  <c r="G33" i="91"/>
  <c r="D36" i="91"/>
  <c r="M8" i="91"/>
  <c r="L9" i="91"/>
  <c r="L13" i="91"/>
  <c r="L17" i="91"/>
  <c r="L21" i="91"/>
  <c r="L25" i="91"/>
  <c r="L29" i="91"/>
  <c r="D33" i="91"/>
  <c r="H33" i="91"/>
  <c r="M34" i="92" l="1"/>
  <c r="M33" i="92"/>
  <c r="L34" i="92"/>
  <c r="L33" i="92"/>
  <c r="M37" i="92"/>
  <c r="L36" i="92"/>
  <c r="L37" i="92"/>
  <c r="L37" i="91"/>
  <c r="M34" i="91"/>
  <c r="M33" i="91"/>
  <c r="L34" i="91"/>
  <c r="L33" i="91"/>
  <c r="M37" i="91"/>
  <c r="L36" i="91"/>
  <c r="C39" i="89" l="1"/>
  <c r="M31" i="89"/>
  <c r="L30" i="89"/>
  <c r="M30" i="89"/>
  <c r="M29" i="89"/>
  <c r="M28" i="89"/>
  <c r="M27" i="89"/>
  <c r="L26" i="89"/>
  <c r="M26" i="89"/>
  <c r="M25" i="89"/>
  <c r="J36" i="89"/>
  <c r="I36" i="89"/>
  <c r="H36" i="89"/>
  <c r="G36" i="89"/>
  <c r="F36" i="89"/>
  <c r="E36" i="89"/>
  <c r="M24" i="89"/>
  <c r="M23" i="89"/>
  <c r="L22" i="89"/>
  <c r="M21" i="89"/>
  <c r="M20" i="89"/>
  <c r="M19" i="89"/>
  <c r="J35" i="89"/>
  <c r="I35" i="89"/>
  <c r="H35" i="89"/>
  <c r="G35" i="89"/>
  <c r="F35" i="89"/>
  <c r="E35" i="89"/>
  <c r="L18" i="89"/>
  <c r="M17" i="89"/>
  <c r="M16" i="89"/>
  <c r="J34" i="89"/>
  <c r="I33" i="89"/>
  <c r="H34" i="89"/>
  <c r="G34" i="89"/>
  <c r="F34" i="89"/>
  <c r="E33" i="89"/>
  <c r="D34" i="89"/>
  <c r="L14" i="89"/>
  <c r="M14" i="89"/>
  <c r="M13" i="89"/>
  <c r="M12" i="89"/>
  <c r="M11" i="89"/>
  <c r="L10" i="89"/>
  <c r="M9" i="89"/>
  <c r="J37" i="89"/>
  <c r="I37" i="89"/>
  <c r="H37" i="89"/>
  <c r="G37" i="89"/>
  <c r="F37" i="89"/>
  <c r="E37" i="89"/>
  <c r="D37" i="89"/>
  <c r="C39" i="88"/>
  <c r="L31" i="88"/>
  <c r="M31" i="88"/>
  <c r="L30" i="88"/>
  <c r="M29" i="88"/>
  <c r="M28" i="88"/>
  <c r="L27" i="88"/>
  <c r="M27" i="88"/>
  <c r="L26" i="88"/>
  <c r="M25" i="88"/>
  <c r="J36" i="88"/>
  <c r="I36" i="88"/>
  <c r="H36" i="88"/>
  <c r="G36" i="88"/>
  <c r="F36" i="88"/>
  <c r="E36" i="88"/>
  <c r="M24" i="88"/>
  <c r="L23" i="88"/>
  <c r="M23" i="88"/>
  <c r="L22" i="88"/>
  <c r="M21" i="88"/>
  <c r="M20" i="88"/>
  <c r="L19" i="88"/>
  <c r="M19" i="88"/>
  <c r="J35" i="88"/>
  <c r="I35" i="88"/>
  <c r="H35" i="88"/>
  <c r="G35" i="88"/>
  <c r="F35" i="88"/>
  <c r="E35" i="88"/>
  <c r="L18" i="88"/>
  <c r="M17" i="88"/>
  <c r="M16" i="88"/>
  <c r="J34" i="88"/>
  <c r="I33" i="88"/>
  <c r="H34" i="88"/>
  <c r="G34" i="88"/>
  <c r="F34" i="88"/>
  <c r="E33" i="88"/>
  <c r="D34" i="88"/>
  <c r="L14" i="88"/>
  <c r="M13" i="88"/>
  <c r="M12" i="88"/>
  <c r="L11" i="88"/>
  <c r="M11" i="88"/>
  <c r="L10" i="88"/>
  <c r="M9" i="88"/>
  <c r="J37" i="88"/>
  <c r="I37" i="88"/>
  <c r="H37" i="88"/>
  <c r="G37" i="88"/>
  <c r="F37" i="88"/>
  <c r="E37" i="88"/>
  <c r="D37" i="88"/>
  <c r="X16" i="87"/>
  <c r="W16" i="87"/>
  <c r="V16" i="87"/>
  <c r="U16" i="87"/>
  <c r="T16" i="87"/>
  <c r="S16" i="87"/>
  <c r="R16" i="87"/>
  <c r="Q16" i="87"/>
  <c r="P16" i="87"/>
  <c r="Y16" i="87"/>
  <c r="X13" i="87"/>
  <c r="W13" i="87" s="1"/>
  <c r="V13" i="87" s="1"/>
  <c r="U13" i="87" s="1"/>
  <c r="T13" i="87" s="1"/>
  <c r="S13" i="87" s="1"/>
  <c r="R13" i="87" s="1"/>
  <c r="Q13" i="87" s="1"/>
  <c r="P13" i="87" s="1"/>
  <c r="AA12" i="87"/>
  <c r="Z12" i="87"/>
  <c r="Y12" i="87"/>
  <c r="X12" i="87"/>
  <c r="W12" i="87"/>
  <c r="V12" i="87"/>
  <c r="U12" i="87"/>
  <c r="T12" i="87"/>
  <c r="S12" i="87"/>
  <c r="R12" i="87"/>
  <c r="Q12" i="87"/>
  <c r="P12" i="87"/>
  <c r="V8" i="87"/>
  <c r="U8" i="87"/>
  <c r="T8" i="87"/>
  <c r="S8" i="87"/>
  <c r="R8" i="87"/>
  <c r="Q8" i="87"/>
  <c r="P8" i="87"/>
  <c r="M36" i="89" l="1"/>
  <c r="M10" i="89"/>
  <c r="L11" i="89"/>
  <c r="L15" i="89"/>
  <c r="M18" i="89"/>
  <c r="L19" i="89"/>
  <c r="L35" i="89" s="1"/>
  <c r="M22" i="89"/>
  <c r="L23" i="89"/>
  <c r="L27" i="89"/>
  <c r="L31" i="89"/>
  <c r="F33" i="89"/>
  <c r="J33" i="89"/>
  <c r="E34" i="89"/>
  <c r="I34" i="89"/>
  <c r="D35" i="89"/>
  <c r="L8" i="89"/>
  <c r="L12" i="89"/>
  <c r="M15" i="89"/>
  <c r="L16" i="89"/>
  <c r="L20" i="89"/>
  <c r="L24" i="89"/>
  <c r="L28" i="89"/>
  <c r="G33" i="89"/>
  <c r="D36" i="89"/>
  <c r="M8" i="89"/>
  <c r="L9" i="89"/>
  <c r="L13" i="89"/>
  <c r="L17" i="89"/>
  <c r="L21" i="89"/>
  <c r="L25" i="89"/>
  <c r="L29" i="89"/>
  <c r="D33" i="89"/>
  <c r="H33" i="89"/>
  <c r="M10" i="88"/>
  <c r="M14" i="88"/>
  <c r="L15" i="88"/>
  <c r="M18" i="88"/>
  <c r="M22" i="88"/>
  <c r="M26" i="88"/>
  <c r="M36" i="88" s="1"/>
  <c r="M30" i="88"/>
  <c r="F33" i="88"/>
  <c r="J33" i="88"/>
  <c r="E34" i="88"/>
  <c r="I34" i="88"/>
  <c r="D35" i="88"/>
  <c r="L8" i="88"/>
  <c r="L12" i="88"/>
  <c r="M15" i="88"/>
  <c r="L16" i="88"/>
  <c r="L20" i="88"/>
  <c r="L35" i="88" s="1"/>
  <c r="L24" i="88"/>
  <c r="L36" i="88" s="1"/>
  <c r="L28" i="88"/>
  <c r="G33" i="88"/>
  <c r="D36" i="88"/>
  <c r="M8" i="88"/>
  <c r="M37" i="88" s="1"/>
  <c r="L9" i="88"/>
  <c r="L13" i="88"/>
  <c r="L17" i="88"/>
  <c r="L21" i="88"/>
  <c r="L25" i="88"/>
  <c r="L29" i="88"/>
  <c r="D33" i="88"/>
  <c r="H33" i="88"/>
  <c r="M34" i="89" l="1"/>
  <c r="M33" i="89"/>
  <c r="M37" i="89"/>
  <c r="L36" i="89"/>
  <c r="M35" i="89"/>
  <c r="L37" i="89"/>
  <c r="L34" i="89"/>
  <c r="L33" i="89"/>
  <c r="L37" i="88"/>
  <c r="M35" i="88"/>
  <c r="M34" i="88"/>
  <c r="M33" i="88"/>
  <c r="L34" i="88"/>
  <c r="L33" i="88"/>
  <c r="C39" i="86" l="1"/>
  <c r="I36" i="86"/>
  <c r="E36" i="86"/>
  <c r="M31" i="86"/>
  <c r="M30" i="86"/>
  <c r="L29" i="86"/>
  <c r="M29" i="86"/>
  <c r="L28" i="86"/>
  <c r="M27" i="86"/>
  <c r="M26" i="86"/>
  <c r="L25" i="86"/>
  <c r="M25" i="86"/>
  <c r="J36" i="86"/>
  <c r="H36" i="86"/>
  <c r="G36" i="86"/>
  <c r="F36" i="86"/>
  <c r="D36" i="86"/>
  <c r="M23" i="86"/>
  <c r="M22" i="86"/>
  <c r="L21" i="86"/>
  <c r="M21" i="86"/>
  <c r="L20" i="86"/>
  <c r="M19" i="86"/>
  <c r="J35" i="86"/>
  <c r="I35" i="86"/>
  <c r="H35" i="86"/>
  <c r="G35" i="86"/>
  <c r="F35" i="86"/>
  <c r="E35" i="86"/>
  <c r="D35" i="86"/>
  <c r="G34" i="86"/>
  <c r="M17" i="86"/>
  <c r="H33" i="86"/>
  <c r="L16" i="86"/>
  <c r="J34" i="86"/>
  <c r="I34" i="86"/>
  <c r="H34" i="86"/>
  <c r="G33" i="86"/>
  <c r="F34" i="86"/>
  <c r="E34" i="86"/>
  <c r="M15" i="86"/>
  <c r="M14" i="86"/>
  <c r="L13" i="86"/>
  <c r="M13" i="86"/>
  <c r="L12" i="86"/>
  <c r="M11" i="86"/>
  <c r="M10" i="86"/>
  <c r="L9" i="86"/>
  <c r="M9" i="86"/>
  <c r="J37" i="86"/>
  <c r="I37" i="86"/>
  <c r="H37" i="86"/>
  <c r="G37" i="86"/>
  <c r="F37" i="86"/>
  <c r="E37" i="86"/>
  <c r="L8" i="86"/>
  <c r="C39" i="85"/>
  <c r="M31" i="85"/>
  <c r="L30" i="85"/>
  <c r="M30" i="85"/>
  <c r="M29" i="85"/>
  <c r="L28" i="85"/>
  <c r="M27" i="85"/>
  <c r="L26" i="85"/>
  <c r="M26" i="85"/>
  <c r="M25" i="85"/>
  <c r="J36" i="85"/>
  <c r="I36" i="85"/>
  <c r="H36" i="85"/>
  <c r="G36" i="85"/>
  <c r="F36" i="85"/>
  <c r="E36" i="85"/>
  <c r="D36" i="85"/>
  <c r="M23" i="85"/>
  <c r="M22" i="85"/>
  <c r="L21" i="85"/>
  <c r="M21" i="85"/>
  <c r="L20" i="85"/>
  <c r="M19" i="85"/>
  <c r="J35" i="85"/>
  <c r="I35" i="85"/>
  <c r="H35" i="85"/>
  <c r="G35" i="85"/>
  <c r="F35" i="85"/>
  <c r="E35" i="85"/>
  <c r="D35" i="85"/>
  <c r="M17" i="85"/>
  <c r="L16" i="85"/>
  <c r="J34" i="85"/>
  <c r="I34" i="85"/>
  <c r="H34" i="85"/>
  <c r="G33" i="85"/>
  <c r="F34" i="85"/>
  <c r="E34" i="85"/>
  <c r="M15" i="85"/>
  <c r="L14" i="85"/>
  <c r="M14" i="85"/>
  <c r="M13" i="85"/>
  <c r="L12" i="85"/>
  <c r="M11" i="85"/>
  <c r="L10" i="85"/>
  <c r="M10" i="85"/>
  <c r="M9" i="85"/>
  <c r="J37" i="85"/>
  <c r="I37" i="85"/>
  <c r="H37" i="85"/>
  <c r="G37" i="85"/>
  <c r="F37" i="85"/>
  <c r="E37" i="85"/>
  <c r="L8" i="85"/>
  <c r="X16" i="84"/>
  <c r="W16" i="84"/>
  <c r="V16" i="84"/>
  <c r="U16" i="84"/>
  <c r="T16" i="84"/>
  <c r="S16" i="84"/>
  <c r="R16" i="84"/>
  <c r="P16" i="84"/>
  <c r="Y16" i="84"/>
  <c r="X13" i="84"/>
  <c r="W13" i="84"/>
  <c r="V13" i="84"/>
  <c r="U13" i="84"/>
  <c r="T13" i="84" s="1"/>
  <c r="S13" i="84" s="1"/>
  <c r="R13" i="84" s="1"/>
  <c r="Q13" i="84" s="1"/>
  <c r="P13" i="84" s="1"/>
  <c r="AA12" i="84"/>
  <c r="Z12" i="84"/>
  <c r="Y12" i="84"/>
  <c r="X12" i="84"/>
  <c r="W12" i="84"/>
  <c r="V12" i="84"/>
  <c r="U12" i="84"/>
  <c r="T12" i="84"/>
  <c r="S12" i="84"/>
  <c r="R12" i="84"/>
  <c r="Q12" i="84"/>
  <c r="V8" i="84"/>
  <c r="U8" i="84"/>
  <c r="T8" i="84"/>
  <c r="S8" i="84"/>
  <c r="R8" i="84"/>
  <c r="Q8" i="84"/>
  <c r="P8" i="84"/>
  <c r="M34" i="86" l="1"/>
  <c r="M8" i="86"/>
  <c r="M12" i="86"/>
  <c r="L17" i="86"/>
  <c r="M24" i="86"/>
  <c r="M36" i="86" s="1"/>
  <c r="M28" i="86"/>
  <c r="L10" i="86"/>
  <c r="L37" i="86" s="1"/>
  <c r="L14" i="86"/>
  <c r="L18" i="86"/>
  <c r="L22" i="86"/>
  <c r="L26" i="86"/>
  <c r="L30" i="86"/>
  <c r="E33" i="86"/>
  <c r="I33" i="86"/>
  <c r="D34" i="86"/>
  <c r="M20" i="86"/>
  <c r="D33" i="86"/>
  <c r="L11" i="86"/>
  <c r="L15" i="86"/>
  <c r="M18" i="86"/>
  <c r="M35" i="86" s="1"/>
  <c r="L19" i="86"/>
  <c r="L23" i="86"/>
  <c r="L27" i="86"/>
  <c r="L31" i="86"/>
  <c r="F33" i="86"/>
  <c r="J33" i="86"/>
  <c r="M16" i="86"/>
  <c r="M33" i="86" s="1"/>
  <c r="D37" i="86"/>
  <c r="L24" i="86"/>
  <c r="L36" i="86" s="1"/>
  <c r="M8" i="85"/>
  <c r="L9" i="85"/>
  <c r="L37" i="85" s="1"/>
  <c r="M12" i="85"/>
  <c r="L13" i="85"/>
  <c r="M16" i="85"/>
  <c r="M34" i="85" s="1"/>
  <c r="L17" i="85"/>
  <c r="M20" i="85"/>
  <c r="M24" i="85"/>
  <c r="M36" i="85" s="1"/>
  <c r="L25" i="85"/>
  <c r="M28" i="85"/>
  <c r="L29" i="85"/>
  <c r="D33" i="85"/>
  <c r="H33" i="85"/>
  <c r="G34" i="85"/>
  <c r="D37" i="85"/>
  <c r="L18" i="85"/>
  <c r="L22" i="85"/>
  <c r="E33" i="85"/>
  <c r="I33" i="85"/>
  <c r="D34" i="85"/>
  <c r="L11" i="85"/>
  <c r="L15" i="85"/>
  <c r="M18" i="85"/>
  <c r="M35" i="85" s="1"/>
  <c r="L19" i="85"/>
  <c r="L23" i="85"/>
  <c r="L27" i="85"/>
  <c r="L31" i="85"/>
  <c r="F33" i="85"/>
  <c r="J33" i="85"/>
  <c r="L24" i="85"/>
  <c r="M37" i="86" l="1"/>
  <c r="L35" i="86"/>
  <c r="L33" i="86"/>
  <c r="L34" i="86"/>
  <c r="M37" i="85"/>
  <c r="M33" i="85"/>
  <c r="L35" i="85"/>
  <c r="L36" i="85"/>
  <c r="L33" i="85"/>
  <c r="L34" i="85"/>
  <c r="C39" i="83" l="1"/>
  <c r="M31" i="83"/>
  <c r="L30" i="83"/>
  <c r="M30" i="83"/>
  <c r="M29" i="83"/>
  <c r="M28" i="83"/>
  <c r="M27" i="83"/>
  <c r="L26" i="83"/>
  <c r="M25" i="83"/>
  <c r="J36" i="83"/>
  <c r="I36" i="83"/>
  <c r="H36" i="83"/>
  <c r="G36" i="83"/>
  <c r="F36" i="83"/>
  <c r="E36" i="83"/>
  <c r="M24" i="83"/>
  <c r="M23" i="83"/>
  <c r="L22" i="83"/>
  <c r="M21" i="83"/>
  <c r="M20" i="83"/>
  <c r="M19" i="83"/>
  <c r="J35" i="83"/>
  <c r="I35" i="83"/>
  <c r="H35" i="83"/>
  <c r="G35" i="83"/>
  <c r="F35" i="83"/>
  <c r="E35" i="83"/>
  <c r="L18" i="83"/>
  <c r="M17" i="83"/>
  <c r="L16" i="83"/>
  <c r="M16" i="83"/>
  <c r="J34" i="83"/>
  <c r="I33" i="83"/>
  <c r="H34" i="83"/>
  <c r="G34" i="83"/>
  <c r="F34" i="83"/>
  <c r="E33" i="83"/>
  <c r="D34" i="83"/>
  <c r="L14" i="83"/>
  <c r="M13" i="83"/>
  <c r="L12" i="83"/>
  <c r="M12" i="83"/>
  <c r="M11" i="83"/>
  <c r="L10" i="83"/>
  <c r="M9" i="83"/>
  <c r="J37" i="83"/>
  <c r="I37" i="83"/>
  <c r="H37" i="83"/>
  <c r="G37" i="83"/>
  <c r="F37" i="83"/>
  <c r="E37" i="83"/>
  <c r="D37" i="83"/>
  <c r="C39" i="82"/>
  <c r="M31" i="82"/>
  <c r="L30" i="82"/>
  <c r="M30" i="82"/>
  <c r="M29" i="82"/>
  <c r="M28" i="82"/>
  <c r="M27" i="82"/>
  <c r="L26" i="82"/>
  <c r="M26" i="82"/>
  <c r="M25" i="82"/>
  <c r="J36" i="82"/>
  <c r="I36" i="82"/>
  <c r="H36" i="82"/>
  <c r="G36" i="82"/>
  <c r="F36" i="82"/>
  <c r="E36" i="82"/>
  <c r="M24" i="82"/>
  <c r="M23" i="82"/>
  <c r="L22" i="82"/>
  <c r="M21" i="82"/>
  <c r="M20" i="82"/>
  <c r="M19" i="82"/>
  <c r="J35" i="82"/>
  <c r="I35" i="82"/>
  <c r="H35" i="82"/>
  <c r="G35" i="82"/>
  <c r="F35" i="82"/>
  <c r="E35" i="82"/>
  <c r="L18" i="82"/>
  <c r="M17" i="82"/>
  <c r="M16" i="82"/>
  <c r="J34" i="82"/>
  <c r="I33" i="82"/>
  <c r="H34" i="82"/>
  <c r="G34" i="82"/>
  <c r="F34" i="82"/>
  <c r="E33" i="82"/>
  <c r="D34" i="82"/>
  <c r="L14" i="82"/>
  <c r="M14" i="82"/>
  <c r="M13" i="82"/>
  <c r="M12" i="82"/>
  <c r="M11" i="82"/>
  <c r="L10" i="82"/>
  <c r="M10" i="82"/>
  <c r="M9" i="82"/>
  <c r="J37" i="82"/>
  <c r="I37" i="82"/>
  <c r="H37" i="82"/>
  <c r="G37" i="82"/>
  <c r="F37" i="82"/>
  <c r="E37" i="82"/>
  <c r="D37" i="82"/>
  <c r="X16" i="81"/>
  <c r="W16" i="81"/>
  <c r="V16" i="81"/>
  <c r="U16" i="81"/>
  <c r="T16" i="81"/>
  <c r="S16" i="81"/>
  <c r="R16" i="81"/>
  <c r="Q16" i="81"/>
  <c r="P16" i="81"/>
  <c r="Y16" i="81"/>
  <c r="X13" i="81"/>
  <c r="W13" i="81" s="1"/>
  <c r="V13" i="81" s="1"/>
  <c r="U13" i="81" s="1"/>
  <c r="T13" i="81" s="1"/>
  <c r="S13" i="81" s="1"/>
  <c r="R13" i="81" s="1"/>
  <c r="Q13" i="81" s="1"/>
  <c r="P13" i="81" s="1"/>
  <c r="Y12" i="81"/>
  <c r="X12" i="81"/>
  <c r="W12" i="81"/>
  <c r="V12" i="81"/>
  <c r="U12" i="81"/>
  <c r="T12" i="81"/>
  <c r="S12" i="81"/>
  <c r="R12" i="81"/>
  <c r="Q12" i="81"/>
  <c r="P12" i="81"/>
  <c r="V8" i="81"/>
  <c r="U8" i="81"/>
  <c r="T8" i="81"/>
  <c r="S8" i="81"/>
  <c r="R8" i="81"/>
  <c r="Q8" i="81"/>
  <c r="P8" i="81"/>
  <c r="M10" i="83" l="1"/>
  <c r="L11" i="83"/>
  <c r="M14" i="83"/>
  <c r="L15" i="83"/>
  <c r="M18" i="83"/>
  <c r="M35" i="83" s="1"/>
  <c r="L19" i="83"/>
  <c r="L35" i="83" s="1"/>
  <c r="M22" i="83"/>
  <c r="L23" i="83"/>
  <c r="M26" i="83"/>
  <c r="M36" i="83" s="1"/>
  <c r="L27" i="83"/>
  <c r="L31" i="83"/>
  <c r="F33" i="83"/>
  <c r="J33" i="83"/>
  <c r="E34" i="83"/>
  <c r="I34" i="83"/>
  <c r="D35" i="83"/>
  <c r="L8" i="83"/>
  <c r="M15" i="83"/>
  <c r="L20" i="83"/>
  <c r="L24" i="83"/>
  <c r="L28" i="83"/>
  <c r="G33" i="83"/>
  <c r="D36" i="83"/>
  <c r="M8" i="83"/>
  <c r="L9" i="83"/>
  <c r="L13" i="83"/>
  <c r="L17" i="83"/>
  <c r="L21" i="83"/>
  <c r="L25" i="83"/>
  <c r="L29" i="83"/>
  <c r="D33" i="83"/>
  <c r="H33" i="83"/>
  <c r="M36" i="82"/>
  <c r="L11" i="82"/>
  <c r="L15" i="82"/>
  <c r="M18" i="82"/>
  <c r="L19" i="82"/>
  <c r="L35" i="82" s="1"/>
  <c r="M22" i="82"/>
  <c r="L23" i="82"/>
  <c r="L27" i="82"/>
  <c r="L31" i="82"/>
  <c r="F33" i="82"/>
  <c r="J33" i="82"/>
  <c r="E34" i="82"/>
  <c r="I34" i="82"/>
  <c r="D35" i="82"/>
  <c r="L8" i="82"/>
  <c r="L12" i="82"/>
  <c r="M15" i="82"/>
  <c r="L16" i="82"/>
  <c r="L20" i="82"/>
  <c r="L24" i="82"/>
  <c r="L28" i="82"/>
  <c r="G33" i="82"/>
  <c r="D36" i="82"/>
  <c r="M8" i="82"/>
  <c r="L9" i="82"/>
  <c r="L13" i="82"/>
  <c r="L17" i="82"/>
  <c r="L21" i="82"/>
  <c r="L25" i="82"/>
  <c r="L29" i="82"/>
  <c r="D33" i="82"/>
  <c r="H33" i="82"/>
  <c r="M34" i="83" l="1"/>
  <c r="M33" i="83"/>
  <c r="L36" i="83"/>
  <c r="L34" i="83"/>
  <c r="L33" i="83"/>
  <c r="L37" i="83"/>
  <c r="M37" i="83"/>
  <c r="L34" i="82"/>
  <c r="L33" i="82"/>
  <c r="L37" i="82"/>
  <c r="M34" i="82"/>
  <c r="M33" i="82"/>
  <c r="M37" i="82"/>
  <c r="L36" i="82"/>
  <c r="M35" i="82"/>
  <c r="C39" i="80" l="1"/>
  <c r="M31" i="80"/>
  <c r="L30" i="80"/>
  <c r="M30" i="80"/>
  <c r="M29" i="80"/>
  <c r="M28" i="80"/>
  <c r="M27" i="80"/>
  <c r="L26" i="80"/>
  <c r="M26" i="80"/>
  <c r="M25" i="80"/>
  <c r="J36" i="80"/>
  <c r="I36" i="80"/>
  <c r="H36" i="80"/>
  <c r="G36" i="80"/>
  <c r="F36" i="80"/>
  <c r="E36" i="80"/>
  <c r="M24" i="80"/>
  <c r="M23" i="80"/>
  <c r="L22" i="80"/>
  <c r="M21" i="80"/>
  <c r="M20" i="80"/>
  <c r="M19" i="80"/>
  <c r="J35" i="80"/>
  <c r="I35" i="80"/>
  <c r="H35" i="80"/>
  <c r="G35" i="80"/>
  <c r="F35" i="80"/>
  <c r="E35" i="80"/>
  <c r="L18" i="80"/>
  <c r="M17" i="80"/>
  <c r="L16" i="80"/>
  <c r="M16" i="80"/>
  <c r="J34" i="80"/>
  <c r="I33" i="80"/>
  <c r="H34" i="80"/>
  <c r="G34" i="80"/>
  <c r="F34" i="80"/>
  <c r="E33" i="80"/>
  <c r="D34" i="80"/>
  <c r="L14" i="80"/>
  <c r="M13" i="80"/>
  <c r="L12" i="80"/>
  <c r="M12" i="80"/>
  <c r="M11" i="80"/>
  <c r="L10" i="80"/>
  <c r="M9" i="80"/>
  <c r="J37" i="80"/>
  <c r="I37" i="80"/>
  <c r="H37" i="80"/>
  <c r="G37" i="80"/>
  <c r="F37" i="80"/>
  <c r="E37" i="80"/>
  <c r="D37" i="80"/>
  <c r="C39" i="79"/>
  <c r="L31" i="79"/>
  <c r="M31" i="79"/>
  <c r="L30" i="79"/>
  <c r="M29" i="79"/>
  <c r="M28" i="79"/>
  <c r="L27" i="79"/>
  <c r="M27" i="79"/>
  <c r="L26" i="79"/>
  <c r="M25" i="79"/>
  <c r="J36" i="79"/>
  <c r="I36" i="79"/>
  <c r="H36" i="79"/>
  <c r="G36" i="79"/>
  <c r="F36" i="79"/>
  <c r="E36" i="79"/>
  <c r="M24" i="79"/>
  <c r="L23" i="79"/>
  <c r="M23" i="79"/>
  <c r="L22" i="79"/>
  <c r="M21" i="79"/>
  <c r="M20" i="79"/>
  <c r="L19" i="79"/>
  <c r="M19" i="79"/>
  <c r="J35" i="79"/>
  <c r="I35" i="79"/>
  <c r="H35" i="79"/>
  <c r="G35" i="79"/>
  <c r="F35" i="79"/>
  <c r="E35" i="79"/>
  <c r="L18" i="79"/>
  <c r="M17" i="79"/>
  <c r="M16" i="79"/>
  <c r="J34" i="79"/>
  <c r="I33" i="79"/>
  <c r="H34" i="79"/>
  <c r="G34" i="79"/>
  <c r="F34" i="79"/>
  <c r="E33" i="79"/>
  <c r="D34" i="79"/>
  <c r="L14" i="79"/>
  <c r="M13" i="79"/>
  <c r="M12" i="79"/>
  <c r="L11" i="79"/>
  <c r="M11" i="79"/>
  <c r="L10" i="79"/>
  <c r="L9" i="79"/>
  <c r="M9" i="79"/>
  <c r="J37" i="79"/>
  <c r="I37" i="79"/>
  <c r="H37" i="79"/>
  <c r="G37" i="79"/>
  <c r="F37" i="79"/>
  <c r="E37" i="79"/>
  <c r="D37" i="79"/>
  <c r="X16" i="78"/>
  <c r="W16" i="78"/>
  <c r="V16" i="78"/>
  <c r="U16" i="78"/>
  <c r="T16" i="78"/>
  <c r="S16" i="78"/>
  <c r="R16" i="78"/>
  <c r="Y16" i="78"/>
  <c r="X13" i="78"/>
  <c r="W13" i="78" s="1"/>
  <c r="V13" i="78" s="1"/>
  <c r="U13" i="78" s="1"/>
  <c r="T13" i="78" s="1"/>
  <c r="S13" i="78" s="1"/>
  <c r="R13" i="78" s="1"/>
  <c r="Q13" i="78" s="1"/>
  <c r="P13" i="78" s="1"/>
  <c r="AA12" i="78"/>
  <c r="Z12" i="78"/>
  <c r="Y12" i="78"/>
  <c r="X12" i="78"/>
  <c r="W12" i="78"/>
  <c r="V12" i="78"/>
  <c r="U12" i="78"/>
  <c r="T12" i="78"/>
  <c r="S12" i="78"/>
  <c r="R12" i="78"/>
  <c r="Q12" i="78"/>
  <c r="P12" i="78"/>
  <c r="V8" i="78"/>
  <c r="U8" i="78"/>
  <c r="T8" i="78"/>
  <c r="S8" i="78"/>
  <c r="R8" i="78"/>
  <c r="Q8" i="78"/>
  <c r="P8" i="78"/>
  <c r="M36" i="80" l="1"/>
  <c r="M10" i="80"/>
  <c r="L11" i="80"/>
  <c r="M14" i="80"/>
  <c r="L15" i="80"/>
  <c r="M18" i="80"/>
  <c r="M35" i="80" s="1"/>
  <c r="L19" i="80"/>
  <c r="L35" i="80" s="1"/>
  <c r="M22" i="80"/>
  <c r="L23" i="80"/>
  <c r="L27" i="80"/>
  <c r="L31" i="80"/>
  <c r="F33" i="80"/>
  <c r="J33" i="80"/>
  <c r="E34" i="80"/>
  <c r="I34" i="80"/>
  <c r="D35" i="80"/>
  <c r="L8" i="80"/>
  <c r="M15" i="80"/>
  <c r="L20" i="80"/>
  <c r="L24" i="80"/>
  <c r="L28" i="80"/>
  <c r="G33" i="80"/>
  <c r="D36" i="80"/>
  <c r="M8" i="80"/>
  <c r="L9" i="80"/>
  <c r="L13" i="80"/>
  <c r="L17" i="80"/>
  <c r="L21" i="80"/>
  <c r="L25" i="80"/>
  <c r="L29" i="80"/>
  <c r="D33" i="80"/>
  <c r="H33" i="80"/>
  <c r="M10" i="79"/>
  <c r="M14" i="79"/>
  <c r="L15" i="79"/>
  <c r="M18" i="79"/>
  <c r="M22" i="79"/>
  <c r="M26" i="79"/>
  <c r="M36" i="79" s="1"/>
  <c r="M30" i="79"/>
  <c r="F33" i="79"/>
  <c r="J33" i="79"/>
  <c r="E34" i="79"/>
  <c r="I34" i="79"/>
  <c r="D35" i="79"/>
  <c r="L8" i="79"/>
  <c r="L12" i="79"/>
  <c r="M15" i="79"/>
  <c r="L16" i="79"/>
  <c r="L20" i="79"/>
  <c r="L35" i="79" s="1"/>
  <c r="L24" i="79"/>
  <c r="L28" i="79"/>
  <c r="G33" i="79"/>
  <c r="D36" i="79"/>
  <c r="M8" i="79"/>
  <c r="M37" i="79" s="1"/>
  <c r="L13" i="79"/>
  <c r="L17" i="79"/>
  <c r="L21" i="79"/>
  <c r="L25" i="79"/>
  <c r="L29" i="79"/>
  <c r="D33" i="79"/>
  <c r="H33" i="79"/>
  <c r="M34" i="80" l="1"/>
  <c r="M33" i="80"/>
  <c r="L37" i="80"/>
  <c r="L34" i="80"/>
  <c r="L33" i="80"/>
  <c r="M37" i="80"/>
  <c r="L36" i="80"/>
  <c r="L36" i="79"/>
  <c r="L37" i="79"/>
  <c r="M35" i="79"/>
  <c r="M34" i="79"/>
  <c r="M33" i="79"/>
  <c r="L34" i="79"/>
  <c r="L33" i="79"/>
  <c r="C39" i="77" l="1"/>
  <c r="M31" i="77"/>
  <c r="L30" i="77"/>
  <c r="M30" i="77"/>
  <c r="M29" i="77"/>
  <c r="M28" i="77"/>
  <c r="M27" i="77"/>
  <c r="L26" i="77"/>
  <c r="M26" i="77"/>
  <c r="M25" i="77"/>
  <c r="J36" i="77"/>
  <c r="I36" i="77"/>
  <c r="H36" i="77"/>
  <c r="G36" i="77"/>
  <c r="F36" i="77"/>
  <c r="E36" i="77"/>
  <c r="M24" i="77"/>
  <c r="M23" i="77"/>
  <c r="L22" i="77"/>
  <c r="M22" i="77"/>
  <c r="M21" i="77"/>
  <c r="M20" i="77"/>
  <c r="M19" i="77"/>
  <c r="J35" i="77"/>
  <c r="I35" i="77"/>
  <c r="H35" i="77"/>
  <c r="G35" i="77"/>
  <c r="F35" i="77"/>
  <c r="L18" i="77"/>
  <c r="D35" i="77"/>
  <c r="M17" i="77"/>
  <c r="M16" i="77"/>
  <c r="J34" i="77"/>
  <c r="I33" i="77"/>
  <c r="H34" i="77"/>
  <c r="G34" i="77"/>
  <c r="F34" i="77"/>
  <c r="E33" i="77"/>
  <c r="D34" i="77"/>
  <c r="L14" i="77"/>
  <c r="M14" i="77"/>
  <c r="L13" i="77"/>
  <c r="M13" i="77"/>
  <c r="M12" i="77"/>
  <c r="M11" i="77"/>
  <c r="L10" i="77"/>
  <c r="M10" i="77"/>
  <c r="L9" i="77"/>
  <c r="M9" i="77"/>
  <c r="J37" i="77"/>
  <c r="I37" i="77"/>
  <c r="H37" i="77"/>
  <c r="G37" i="77"/>
  <c r="F37" i="77"/>
  <c r="E37" i="77"/>
  <c r="D37" i="77"/>
  <c r="C39" i="76"/>
  <c r="M31" i="76"/>
  <c r="L30" i="76"/>
  <c r="M29" i="76"/>
  <c r="M28" i="76"/>
  <c r="L27" i="76"/>
  <c r="M27" i="76"/>
  <c r="L26" i="76"/>
  <c r="M25" i="76"/>
  <c r="J36" i="76"/>
  <c r="I36" i="76"/>
  <c r="H36" i="76"/>
  <c r="G36" i="76"/>
  <c r="F36" i="76"/>
  <c r="E36" i="76"/>
  <c r="M24" i="76"/>
  <c r="L23" i="76"/>
  <c r="M23" i="76"/>
  <c r="L22" i="76"/>
  <c r="M21" i="76"/>
  <c r="M20" i="76"/>
  <c r="L19" i="76"/>
  <c r="M19" i="76"/>
  <c r="J35" i="76"/>
  <c r="I35" i="76"/>
  <c r="H35" i="76"/>
  <c r="G35" i="76"/>
  <c r="F35" i="76"/>
  <c r="E35" i="76"/>
  <c r="L18" i="76"/>
  <c r="M17" i="76"/>
  <c r="M16" i="76"/>
  <c r="J34" i="76"/>
  <c r="I33" i="76"/>
  <c r="H34" i="76"/>
  <c r="G34" i="76"/>
  <c r="F34" i="76"/>
  <c r="E33" i="76"/>
  <c r="D34" i="76"/>
  <c r="L14" i="76"/>
  <c r="M13" i="76"/>
  <c r="M12" i="76"/>
  <c r="L11" i="76"/>
  <c r="M11" i="76"/>
  <c r="L10" i="76"/>
  <c r="M9" i="76"/>
  <c r="J37" i="76"/>
  <c r="I37" i="76"/>
  <c r="H37" i="76"/>
  <c r="G37" i="76"/>
  <c r="F37" i="76"/>
  <c r="E37" i="76"/>
  <c r="D37" i="76"/>
  <c r="X16" i="75"/>
  <c r="W16" i="75"/>
  <c r="V16" i="75"/>
  <c r="U16" i="75"/>
  <c r="T16" i="75"/>
  <c r="S16" i="75"/>
  <c r="R16" i="75"/>
  <c r="Q16" i="75"/>
  <c r="Y16" i="75"/>
  <c r="X13" i="75"/>
  <c r="W13" i="75" s="1"/>
  <c r="V13" i="75" s="1"/>
  <c r="U13" i="75" s="1"/>
  <c r="T13" i="75" s="1"/>
  <c r="S13" i="75" s="1"/>
  <c r="R13" i="75" s="1"/>
  <c r="Q13" i="75" s="1"/>
  <c r="P13" i="75" s="1"/>
  <c r="AA12" i="75"/>
  <c r="Z12" i="75"/>
  <c r="Y12" i="75"/>
  <c r="X12" i="75"/>
  <c r="W12" i="75"/>
  <c r="V12" i="75"/>
  <c r="U12" i="75"/>
  <c r="T12" i="75"/>
  <c r="S12" i="75"/>
  <c r="R12" i="75"/>
  <c r="Q12" i="75"/>
  <c r="P12" i="75"/>
  <c r="V8" i="75"/>
  <c r="U8" i="75"/>
  <c r="T8" i="75"/>
  <c r="S8" i="75"/>
  <c r="R8" i="75"/>
  <c r="Q8" i="75"/>
  <c r="P8" i="75"/>
  <c r="M36" i="77" l="1"/>
  <c r="L11" i="77"/>
  <c r="L15" i="77"/>
  <c r="M18" i="77"/>
  <c r="M35" i="77" s="1"/>
  <c r="L19" i="77"/>
  <c r="L35" i="77" s="1"/>
  <c r="L23" i="77"/>
  <c r="L27" i="77"/>
  <c r="L31" i="77"/>
  <c r="F33" i="77"/>
  <c r="J33" i="77"/>
  <c r="E34" i="77"/>
  <c r="I34" i="77"/>
  <c r="L8" i="77"/>
  <c r="L12" i="77"/>
  <c r="M15" i="77"/>
  <c r="L16" i="77"/>
  <c r="L20" i="77"/>
  <c r="L24" i="77"/>
  <c r="L28" i="77"/>
  <c r="G33" i="77"/>
  <c r="E35" i="77"/>
  <c r="D36" i="77"/>
  <c r="M8" i="77"/>
  <c r="M37" i="77" s="1"/>
  <c r="L17" i="77"/>
  <c r="L21" i="77"/>
  <c r="L25" i="77"/>
  <c r="L29" i="77"/>
  <c r="D33" i="77"/>
  <c r="H33" i="77"/>
  <c r="M10" i="76"/>
  <c r="M14" i="76"/>
  <c r="L15" i="76"/>
  <c r="M18" i="76"/>
  <c r="M22" i="76"/>
  <c r="M26" i="76"/>
  <c r="M36" i="76" s="1"/>
  <c r="M30" i="76"/>
  <c r="L31" i="76"/>
  <c r="F33" i="76"/>
  <c r="J33" i="76"/>
  <c r="E34" i="76"/>
  <c r="I34" i="76"/>
  <c r="D35" i="76"/>
  <c r="L8" i="76"/>
  <c r="L12" i="76"/>
  <c r="M15" i="76"/>
  <c r="L16" i="76"/>
  <c r="L20" i="76"/>
  <c r="L35" i="76" s="1"/>
  <c r="L24" i="76"/>
  <c r="L28" i="76"/>
  <c r="G33" i="76"/>
  <c r="D36" i="76"/>
  <c r="M8" i="76"/>
  <c r="M37" i="76" s="1"/>
  <c r="L9" i="76"/>
  <c r="L13" i="76"/>
  <c r="L17" i="76"/>
  <c r="L21" i="76"/>
  <c r="L25" i="76"/>
  <c r="L29" i="76"/>
  <c r="D33" i="76"/>
  <c r="H33" i="76"/>
  <c r="M34" i="77" l="1"/>
  <c r="M33" i="77"/>
  <c r="L34" i="77"/>
  <c r="L33" i="77"/>
  <c r="L36" i="77"/>
  <c r="L37" i="77"/>
  <c r="L37" i="76"/>
  <c r="M34" i="76"/>
  <c r="M33" i="76"/>
  <c r="M35" i="76"/>
  <c r="L36" i="76"/>
  <c r="L34" i="76"/>
  <c r="L33" i="76"/>
  <c r="C39" i="74" l="1"/>
  <c r="L31" i="74"/>
  <c r="M31" i="74"/>
  <c r="L30" i="74"/>
  <c r="M29" i="74"/>
  <c r="M28" i="74"/>
  <c r="L27" i="74"/>
  <c r="M27" i="74"/>
  <c r="L26" i="74"/>
  <c r="M25" i="74"/>
  <c r="J36" i="74"/>
  <c r="I36" i="74"/>
  <c r="H36" i="74"/>
  <c r="G36" i="74"/>
  <c r="F36" i="74"/>
  <c r="E36" i="74"/>
  <c r="M24" i="74"/>
  <c r="L23" i="74"/>
  <c r="M23" i="74"/>
  <c r="L22" i="74"/>
  <c r="M21" i="74"/>
  <c r="M20" i="74"/>
  <c r="L19" i="74"/>
  <c r="M19" i="74"/>
  <c r="J35" i="74"/>
  <c r="I35" i="74"/>
  <c r="H35" i="74"/>
  <c r="G35" i="74"/>
  <c r="F35" i="74"/>
  <c r="E35" i="74"/>
  <c r="L18" i="74"/>
  <c r="M17" i="74"/>
  <c r="M16" i="74"/>
  <c r="J34" i="74"/>
  <c r="I33" i="74"/>
  <c r="H34" i="74"/>
  <c r="G34" i="74"/>
  <c r="F34" i="74"/>
  <c r="E33" i="74"/>
  <c r="D34" i="74"/>
  <c r="L14" i="74"/>
  <c r="M13" i="74"/>
  <c r="M12" i="74"/>
  <c r="M11" i="74"/>
  <c r="L10" i="74"/>
  <c r="L9" i="74"/>
  <c r="M9" i="74"/>
  <c r="J37" i="74"/>
  <c r="I37" i="74"/>
  <c r="H37" i="74"/>
  <c r="G37" i="74"/>
  <c r="F37" i="74"/>
  <c r="E37" i="74"/>
  <c r="D37" i="74"/>
  <c r="C39" i="73"/>
  <c r="M31" i="73"/>
  <c r="L30" i="73"/>
  <c r="M30" i="73"/>
  <c r="M29" i="73"/>
  <c r="M28" i="73"/>
  <c r="M27" i="73"/>
  <c r="L26" i="73"/>
  <c r="M26" i="73"/>
  <c r="M25" i="73"/>
  <c r="J36" i="73"/>
  <c r="I36" i="73"/>
  <c r="H36" i="73"/>
  <c r="G36" i="73"/>
  <c r="F36" i="73"/>
  <c r="E36" i="73"/>
  <c r="M24" i="73"/>
  <c r="M23" i="73"/>
  <c r="L22" i="73"/>
  <c r="M22" i="73"/>
  <c r="M21" i="73"/>
  <c r="M20" i="73"/>
  <c r="M19" i="73"/>
  <c r="J35" i="73"/>
  <c r="I35" i="73"/>
  <c r="H35" i="73"/>
  <c r="G35" i="73"/>
  <c r="F35" i="73"/>
  <c r="E35" i="73"/>
  <c r="L18" i="73"/>
  <c r="M17" i="73"/>
  <c r="M16" i="73"/>
  <c r="J34" i="73"/>
  <c r="I33" i="73"/>
  <c r="H34" i="73"/>
  <c r="G34" i="73"/>
  <c r="F34" i="73"/>
  <c r="E33" i="73"/>
  <c r="D34" i="73"/>
  <c r="L14" i="73"/>
  <c r="M14" i="73"/>
  <c r="M13" i="73"/>
  <c r="M12" i="73"/>
  <c r="M11" i="73"/>
  <c r="L10" i="73"/>
  <c r="M10" i="73"/>
  <c r="M9" i="73"/>
  <c r="J37" i="73"/>
  <c r="I37" i="73"/>
  <c r="H37" i="73"/>
  <c r="G37" i="73"/>
  <c r="F37" i="73"/>
  <c r="E37" i="73"/>
  <c r="D37" i="73"/>
  <c r="X16" i="72"/>
  <c r="W16" i="72"/>
  <c r="V16" i="72"/>
  <c r="U16" i="72"/>
  <c r="T16" i="72"/>
  <c r="S16" i="72"/>
  <c r="R16" i="72"/>
  <c r="Q16" i="72"/>
  <c r="Y16" i="72"/>
  <c r="X13" i="72"/>
  <c r="W13" i="72" s="1"/>
  <c r="V13" i="72" s="1"/>
  <c r="U13" i="72" s="1"/>
  <c r="T13" i="72" s="1"/>
  <c r="S13" i="72" s="1"/>
  <c r="R13" i="72" s="1"/>
  <c r="Q13" i="72" s="1"/>
  <c r="P13" i="72" s="1"/>
  <c r="AA12" i="72"/>
  <c r="Z12" i="72"/>
  <c r="Y12" i="72"/>
  <c r="X12" i="72"/>
  <c r="W12" i="72"/>
  <c r="V12" i="72"/>
  <c r="U12" i="72"/>
  <c r="T12" i="72"/>
  <c r="S12" i="72"/>
  <c r="R12" i="72"/>
  <c r="Q12" i="72"/>
  <c r="P12" i="72"/>
  <c r="T8" i="72"/>
  <c r="P8" i="72"/>
  <c r="S8" i="72"/>
  <c r="V8" i="72"/>
  <c r="U8" i="72"/>
  <c r="R8" i="72"/>
  <c r="Q8" i="72"/>
  <c r="M36" i="74" l="1"/>
  <c r="M10" i="74"/>
  <c r="L11" i="74"/>
  <c r="M14" i="74"/>
  <c r="L15" i="74"/>
  <c r="M18" i="74"/>
  <c r="M22" i="74"/>
  <c r="M26" i="74"/>
  <c r="M30" i="74"/>
  <c r="F33" i="74"/>
  <c r="J33" i="74"/>
  <c r="E34" i="74"/>
  <c r="I34" i="74"/>
  <c r="D35" i="74"/>
  <c r="L8" i="74"/>
  <c r="L12" i="74"/>
  <c r="M15" i="74"/>
  <c r="L16" i="74"/>
  <c r="L20" i="74"/>
  <c r="L35" i="74" s="1"/>
  <c r="L24" i="74"/>
  <c r="L28" i="74"/>
  <c r="G33" i="74"/>
  <c r="D36" i="74"/>
  <c r="M8" i="74"/>
  <c r="L13" i="74"/>
  <c r="L17" i="74"/>
  <c r="L21" i="74"/>
  <c r="L25" i="74"/>
  <c r="L29" i="74"/>
  <c r="D33" i="74"/>
  <c r="H33" i="74"/>
  <c r="M36" i="73"/>
  <c r="L11" i="73"/>
  <c r="L15" i="73"/>
  <c r="M18" i="73"/>
  <c r="M35" i="73" s="1"/>
  <c r="L19" i="73"/>
  <c r="L35" i="73" s="1"/>
  <c r="L23" i="73"/>
  <c r="L27" i="73"/>
  <c r="L31" i="73"/>
  <c r="F33" i="73"/>
  <c r="J33" i="73"/>
  <c r="E34" i="73"/>
  <c r="I34" i="73"/>
  <c r="D35" i="73"/>
  <c r="L8" i="73"/>
  <c r="L12" i="73"/>
  <c r="M15" i="73"/>
  <c r="L16" i="73"/>
  <c r="L20" i="73"/>
  <c r="L24" i="73"/>
  <c r="L36" i="73" s="1"/>
  <c r="L28" i="73"/>
  <c r="G33" i="73"/>
  <c r="D36" i="73"/>
  <c r="M8" i="73"/>
  <c r="M37" i="73" s="1"/>
  <c r="L9" i="73"/>
  <c r="L13" i="73"/>
  <c r="L17" i="73"/>
  <c r="L21" i="73"/>
  <c r="L25" i="73"/>
  <c r="L29" i="73"/>
  <c r="D33" i="73"/>
  <c r="H33" i="73"/>
  <c r="L37" i="74" l="1"/>
  <c r="M35" i="74"/>
  <c r="M34" i="74"/>
  <c r="M33" i="74"/>
  <c r="L34" i="74"/>
  <c r="L33" i="74"/>
  <c r="M37" i="74"/>
  <c r="L36" i="74"/>
  <c r="L34" i="73"/>
  <c r="L33" i="73"/>
  <c r="L37" i="73"/>
  <c r="M34" i="73"/>
  <c r="M33" i="73"/>
</calcChain>
</file>

<file path=xl/sharedStrings.xml><?xml version="1.0" encoding="utf-8"?>
<sst xmlns="http://schemas.openxmlformats.org/spreadsheetml/2006/main" count="2162" uniqueCount="134">
  <si>
    <t>AUTOMATIC TRAFFIC AND CYCLE COUNTS</t>
  </si>
  <si>
    <t>Summary Data for the following continuous ATC and ACC sites relevant to Stockport</t>
  </si>
  <si>
    <t>is shown in this Appendix.</t>
  </si>
  <si>
    <t>ATC</t>
  </si>
  <si>
    <t>Site 1013</t>
  </si>
  <si>
    <t>Buxton Road A6, Stepping Hill</t>
  </si>
  <si>
    <t>Graphs</t>
  </si>
  <si>
    <t>South bound</t>
  </si>
  <si>
    <t>North bound</t>
  </si>
  <si>
    <t>Site 1015</t>
  </si>
  <si>
    <t>Wellington Road North A6, Heaton Chapel</t>
  </si>
  <si>
    <t>NorthWest bound</t>
  </si>
  <si>
    <t>SouthEast bound</t>
  </si>
  <si>
    <t>Site 1106</t>
  </si>
  <si>
    <t>Marple Road A626, Great Moor</t>
  </si>
  <si>
    <t>Site 1138</t>
  </si>
  <si>
    <t>Kingsway A34, Cheadle Hulme</t>
  </si>
  <si>
    <t>Site 1176</t>
  </si>
  <si>
    <t>Wellington Road North A6, Stockport Town Centre</t>
  </si>
  <si>
    <t>Site 1284</t>
  </si>
  <si>
    <t>Lancashire Hill B6167, Stockport Town Centre</t>
  </si>
  <si>
    <t>ACC</t>
  </si>
  <si>
    <t>Site 2206</t>
  </si>
  <si>
    <t>Site 2207</t>
  </si>
  <si>
    <t>Site 2208</t>
  </si>
  <si>
    <t>Site 2255</t>
  </si>
  <si>
    <t>Site 2209</t>
  </si>
  <si>
    <t>Site 2210</t>
  </si>
  <si>
    <t>Site 2405</t>
  </si>
  <si>
    <t>Adswood Road, Davenport</t>
  </si>
  <si>
    <t>Middlewood Way, Marple</t>
  </si>
  <si>
    <t>Mill Lane, Bredbury</t>
  </si>
  <si>
    <t>Shield Street, Stockport Town Centre</t>
  </si>
  <si>
    <t>Macclesfield Road A523, Hazel Grove</t>
  </si>
  <si>
    <t>Both directions</t>
  </si>
  <si>
    <t>Site 1177</t>
  </si>
  <si>
    <t>Travis Brow A5145, Stockport Town Centre</t>
  </si>
  <si>
    <t>Site 1104</t>
  </si>
  <si>
    <t>St Mary's Way, Stockport Town Centre</t>
  </si>
  <si>
    <t>Site 1135</t>
  </si>
  <si>
    <t>Chester Road A5149, Macclesfield</t>
  </si>
  <si>
    <t>NorthEast bound</t>
  </si>
  <si>
    <t>SouthWest bound</t>
  </si>
  <si>
    <t>Site 1178</t>
  </si>
  <si>
    <t>George's Road, Stockport Town Centre</t>
  </si>
  <si>
    <t>Site 1333</t>
  </si>
  <si>
    <t>Otterspool Road A627, Romiley</t>
  </si>
  <si>
    <t>Site 1334</t>
  </si>
  <si>
    <t>Manchester Airport Eastern Link Road A555, Bramhall</t>
  </si>
  <si>
    <t>Site 2411</t>
  </si>
  <si>
    <t>Tiviot Dale Cycle Site, Reddish</t>
  </si>
  <si>
    <t>Site 1500</t>
  </si>
  <si>
    <t>Buxton Road A6, Hazel Grove (WIM)</t>
  </si>
  <si>
    <t>Site 2434</t>
  </si>
  <si>
    <t>River Mersey Path, Heaton Mersey</t>
  </si>
  <si>
    <t>Data is available in 2018 for:</t>
  </si>
  <si>
    <t>Data is unavailable in 2018 for:</t>
  </si>
  <si>
    <t>APC</t>
  </si>
  <si>
    <t>AHC</t>
  </si>
  <si>
    <t xml:space="preserve">Transport for Greater Manchester </t>
  </si>
  <si>
    <t>Automatic Traffic Counter Data 2018</t>
  </si>
  <si>
    <t/>
  </si>
  <si>
    <t>Mon</t>
  </si>
  <si>
    <t>Tues</t>
  </si>
  <si>
    <t>Wed</t>
  </si>
  <si>
    <t>Thurs</t>
  </si>
  <si>
    <t>Fri</t>
  </si>
  <si>
    <t>Sat</t>
  </si>
  <si>
    <t>Sun</t>
  </si>
  <si>
    <t>fig1 dir1</t>
  </si>
  <si>
    <t>fig1 dir2</t>
  </si>
  <si>
    <t>fig1 both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</si>
  <si>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</si>
  <si>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</si>
  <si>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</si>
  <si>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</si>
  <si>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</si>
  <si>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</si>
  <si>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</si>
  <si>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</si>
  <si>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</si>
  <si>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Oct</t>
  </si>
  <si>
    <t>Nov</t>
  </si>
  <si>
    <t>Dec</t>
  </si>
  <si>
    <t>fig2 dir1</t>
  </si>
  <si>
    <t>fig2 dir2</t>
  </si>
  <si>
    <t>fig2 both</t>
  </si>
  <si>
    <t>fig3 dir1</t>
  </si>
  <si>
    <t>fig3 dir2</t>
  </si>
  <si>
    <t>fig3 both</t>
  </si>
  <si>
    <t>TwoWay</t>
  </si>
  <si>
    <t>© TfGM 2019</t>
  </si>
  <si>
    <t>Site No: 1013</t>
  </si>
  <si>
    <t>Index</t>
  </si>
  <si>
    <t>Transport for Greater Manchester</t>
  </si>
  <si>
    <t>Average traffic flows (excluding Bank Holidays etc)</t>
  </si>
  <si>
    <t>Hour starting</t>
  </si>
  <si>
    <t>5-day</t>
  </si>
  <si>
    <t>7-day</t>
  </si>
  <si>
    <t>TOTALS</t>
  </si>
  <si>
    <t>12 hour (0700-1900)</t>
  </si>
  <si>
    <t>am peak (0700-1000)</t>
  </si>
  <si>
    <t>off peak (1000-1600)</t>
  </si>
  <si>
    <t>pm peak (1600-1900)</t>
  </si>
  <si>
    <t>24 hour (0000-2400)</t>
  </si>
  <si>
    <t>Weekdays</t>
  </si>
  <si>
    <t xml:space="preserve">12 hour </t>
  </si>
  <si>
    <t xml:space="preserve">24 hour </t>
  </si>
  <si>
    <t>Saturdays</t>
  </si>
  <si>
    <t>Sundays</t>
  </si>
  <si>
    <t>Site No: 1015</t>
  </si>
  <si>
    <t>Site No: 1104</t>
  </si>
  <si>
    <t>St Mary's Way A626, Stockport Town Centre</t>
  </si>
  <si>
    <t>Site No: 1106</t>
  </si>
  <si>
    <t>Site No: 1135</t>
  </si>
  <si>
    <t>Site No: 1138</t>
  </si>
  <si>
    <t>Site No: 1176</t>
  </si>
  <si>
    <t>Site No: 1178</t>
  </si>
  <si>
    <t>Site No: 1284</t>
  </si>
  <si>
    <t>Site No: 1333</t>
  </si>
  <si>
    <t>Site No: 1500</t>
  </si>
  <si>
    <t>WIM Site A6, Great Moor, Davenport</t>
  </si>
  <si>
    <t>Automatic Cycle Counter Data 2018</t>
  </si>
  <si>
    <t>Site No: 2207</t>
  </si>
  <si>
    <t>Average cycle flows (excluding Bank Holidays etc)</t>
  </si>
  <si>
    <t>Site No: 2208</t>
  </si>
  <si>
    <t>Site No: 2210</t>
  </si>
  <si>
    <t>Site No: 2255</t>
  </si>
  <si>
    <t>Site No: 2405</t>
  </si>
  <si>
    <t>Site No: 2411</t>
  </si>
  <si>
    <t>Site No: 2434</t>
  </si>
  <si>
    <t>River Mersey Path W of Vale Road, Heaton Mersey</t>
  </si>
  <si>
    <t>Automatic Pedestrian Counter Data 2018</t>
  </si>
  <si>
    <t>Average pedestrian flows (excluding Bank Holidays etc)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</si>
</sst>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6.5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6.5"/>
      <name val="Arial"/>
      <family val="2"/>
    </font>
    <font>
      <b/>
      <sz val="7.5"/>
      <color indexed="8"/>
      <name val="Arial"/>
      <family val="2"/>
    </font>
    <font>
      <b/>
      <sz val="7.5"/>
      <name val="Arial"/>
      <family val="2"/>
    </font>
    <font>
      <sz val="6.5"/>
      <color theme="1"/>
      <name val="Cambria"/>
      <family val="1"/>
    </font>
    <font>
      <b/>
      <sz val="6.5"/>
      <color theme="1"/>
      <name val="Cambria"/>
      <family val="1"/>
    </font>
    <font>
      <sz val="7"/>
      <color theme="1"/>
      <name val="Cambria"/>
      <family val="1"/>
    </font>
    <font>
      <b/>
      <sz val="7"/>
      <name val="Arial"/>
      <family val="2"/>
    </font>
    <font>
      <sz val="7"/>
      <name val="Arial"/>
      <family val="2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/>
    <xf numFmtId="0" fontId="2" fillId="0" borderId="0"/>
    <xf numFmtId="0" fontId="3" fillId="0" borderId="0"/>
    <xf numFmtId="0" fontId="4" fillId="0" borderId="0"/>
    <xf numFmtId="0" fontId="6" fillId="0" borderId="0"/>
    <xf numFmtId="0" fontId="18" fillId="0" borderId="0" applyNumberFormat="0" applyFill="0" applyBorder="0" applyAlignment="0" applyProtection="0"/>
  </cellStyleXfs>
  <cellXfs count="55">
    <xf numFmtId="0" fontId="0" fillId="0" borderId="0" xfId="0"/>
    <xf numFmtId="0" fontId="1" fillId="0" borderId="0" xfId="0" applyFont="1"/>
    <xf numFmtId="3" fontId="5" fillId="0" borderId="0" xfId="0" applyNumberFormat="1" applyFont="1"/>
    <xf numFmtId="0" fontId="5" fillId="0" borderId="0" xfId="0" applyFont="1"/>
    <xf numFmtId="0" fontId="0" fillId="0" borderId="0" xfId="0" applyFont="1"/>
    <xf numFmtId="0" fontId="7" fillId="0" borderId="0" xfId="1" applyFont="1"/>
    <xf numFmtId="0" fontId="2" fillId="0" borderId="0" xfId="1" applyFont="1"/>
    <xf numFmtId="0" fontId="9" fillId="0" borderId="0" xfId="1" applyFont="1" applyAlignment="1">
      <alignment horizontal="right"/>
    </xf>
    <xf numFmtId="0" fontId="10" fillId="0" borderId="0" xfId="1" quotePrefix="1" applyFont="1"/>
    <xf numFmtId="0" fontId="10" fillId="0" borderId="0" xfId="1" applyFont="1"/>
    <xf numFmtId="0" fontId="7" fillId="0" borderId="0" xfId="1" quotePrefix="1" applyFont="1"/>
    <xf numFmtId="0" fontId="11" fillId="0" borderId="0" xfId="1" applyFont="1"/>
    <xf numFmtId="0" fontId="12" fillId="0" borderId="0" xfId="1" applyFont="1" applyAlignment="1">
      <alignment horizontal="center"/>
    </xf>
    <xf numFmtId="0" fontId="13" fillId="0" borderId="0" xfId="1" applyFont="1" applyFill="1"/>
    <xf numFmtId="0" fontId="14" fillId="0" borderId="0" xfId="1" applyFont="1" applyFill="1" applyAlignment="1">
      <alignment horizontal="center"/>
    </xf>
    <xf numFmtId="0" fontId="14" fillId="0" borderId="0" xfId="1" applyFont="1" applyFill="1" applyAlignment="1">
      <alignment horizontal="left"/>
    </xf>
    <xf numFmtId="1" fontId="13" fillId="0" borderId="0" xfId="1" applyNumberFormat="1" applyFont="1" applyFill="1"/>
    <xf numFmtId="0" fontId="10" fillId="0" borderId="0" xfId="1" applyFont="1" applyAlignment="1">
      <alignment horizontal="right"/>
    </xf>
    <xf numFmtId="164" fontId="10" fillId="0" borderId="0" xfId="1" applyNumberFormat="1" applyFont="1" applyAlignment="1">
      <alignment horizontal="center"/>
    </xf>
    <xf numFmtId="0" fontId="14" fillId="0" borderId="0" xfId="1" applyFont="1" applyFill="1"/>
    <xf numFmtId="0" fontId="14" fillId="0" borderId="0" xfId="1" applyFont="1" applyFill="1" applyProtection="1">
      <protection locked="0"/>
    </xf>
    <xf numFmtId="1" fontId="15" fillId="0" borderId="0" xfId="1" applyNumberFormat="1" applyFont="1" applyFill="1" applyProtection="1">
      <protection locked="0"/>
    </xf>
    <xf numFmtId="1" fontId="13" fillId="0" borderId="0" xfId="1" applyNumberFormat="1" applyFont="1" applyFill="1" applyProtection="1">
      <protection locked="0"/>
    </xf>
    <xf numFmtId="0" fontId="15" fillId="0" borderId="0" xfId="1" applyFont="1" applyFill="1" applyProtection="1">
      <protection locked="0"/>
    </xf>
    <xf numFmtId="0" fontId="13" fillId="0" borderId="0" xfId="1" applyFont="1" applyFill="1" applyProtection="1">
      <protection locked="0"/>
    </xf>
    <xf numFmtId="0" fontId="16" fillId="0" borderId="0" xfId="1" applyFont="1" applyAlignment="1">
      <alignment horizontal="right"/>
    </xf>
    <xf numFmtId="0" fontId="17" fillId="0" borderId="0" xfId="1" applyFont="1"/>
    <xf numFmtId="49" fontId="17" fillId="0" borderId="0" xfId="1" quotePrefix="1" applyNumberFormat="1" applyFont="1"/>
    <xf numFmtId="0" fontId="7" fillId="0" borderId="0" xfId="1" applyFont="1" applyAlignment="1">
      <alignment horizontal="right"/>
    </xf>
    <xf numFmtId="49" fontId="17" fillId="0" borderId="0" xfId="1" applyNumberFormat="1" applyFont="1"/>
    <xf numFmtId="17" fontId="17" fillId="0" borderId="0" xfId="1" quotePrefix="1" applyNumberFormat="1" applyFont="1"/>
    <xf numFmtId="0" fontId="16" fillId="0" borderId="0" xfId="1" applyFont="1" applyAlignment="1">
      <alignment horizontal="left"/>
    </xf>
    <xf numFmtId="0" fontId="10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1" fontId="7" fillId="0" borderId="0" xfId="1" applyNumberFormat="1" applyFont="1" applyAlignment="1">
      <alignment horizontal="center"/>
    </xf>
    <xf numFmtId="0" fontId="18" fillId="0" borderId="0" xfId="5"/>
    <xf numFmtId="0" fontId="10" fillId="0" borderId="0" xfId="1" applyFont="1" applyAlignment="1">
      <alignment horizontal="right"/>
    </xf>
    <xf numFmtId="1" fontId="7" fillId="0" borderId="0" xfId="1" applyNumberFormat="1" applyFont="1"/>
    <xf numFmtId="0" fontId="10" fillId="0" borderId="0" xfId="1" applyFont="1" applyAlignment="1">
      <alignment horizontal="right"/>
    </xf>
    <xf numFmtId="0" fontId="13" fillId="0" borderId="0" xfId="1" applyFont="1"/>
    <xf numFmtId="0" fontId="14" fillId="0" borderId="0" xfId="1" applyFont="1" applyAlignment="1">
      <alignment horizontal="center"/>
    </xf>
    <xf numFmtId="0" fontId="14" fillId="0" borderId="0" xfId="1" applyFont="1" applyAlignment="1">
      <alignment horizontal="left"/>
    </xf>
    <xf numFmtId="1" fontId="13" fillId="0" borderId="0" xfId="1" applyNumberFormat="1" applyFont="1"/>
    <xf numFmtId="0" fontId="14" fillId="0" borderId="0" xfId="1" applyFont="1"/>
    <xf numFmtId="1" fontId="15" fillId="0" borderId="0" xfId="1" applyNumberFormat="1" applyFont="1"/>
    <xf numFmtId="0" fontId="15" fillId="0" borderId="0" xfId="1" applyFont="1"/>
    <xf numFmtId="0" fontId="8" fillId="0" borderId="0" xfId="1" applyFont="1" applyAlignment="1">
      <alignment horizontal="center"/>
    </xf>
    <xf numFmtId="0" fontId="2" fillId="0" borderId="0" xfId="1" applyAlignment="1"/>
    <xf numFmtId="0" fontId="8" fillId="0" borderId="0" xfId="1" applyFont="1" applyAlignment="1">
      <alignment horizontal="right"/>
    </xf>
    <xf numFmtId="1" fontId="8" fillId="0" borderId="0" xfId="1" applyNumberFormat="1" applyFont="1" applyAlignment="1">
      <alignment horizontal="left"/>
    </xf>
    <xf numFmtId="0" fontId="10" fillId="0" borderId="0" xfId="1" applyFont="1" applyAlignment="1"/>
    <xf numFmtId="1" fontId="11" fillId="0" borderId="0" xfId="1" applyNumberFormat="1" applyFont="1" applyAlignment="1"/>
    <xf numFmtId="0" fontId="11" fillId="0" borderId="0" xfId="1" applyFont="1" applyAlignment="1"/>
    <xf numFmtId="0" fontId="10" fillId="0" borderId="0" xfId="1" applyFont="1" applyAlignment="1">
      <alignment horizontal="right"/>
    </xf>
    <xf numFmtId="0" fontId="8" fillId="0" borderId="0" xfId="1" applyFont="1" applyAlignment="1">
      <alignment horizontal="left"/>
    </xf>
  </cellXfs>
  <cellStyles count="6">
    <cellStyle name="Hyperlink" xfId="5" builtinId="8"/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ATC1013_graphs!$G$83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ATC1013_graphs!$P$6:$V$6</c:f>
              <c:numCache>
                <c:formatCode>0</c:formatCode>
                <c:ptCount val="7"/>
                <c:pt idx="0">
                  <c:v>18959.868055555558</c:v>
                </c:pt>
                <c:pt idx="1">
                  <c:v>19303.722222222219</c:v>
                </c:pt>
                <c:pt idx="2">
                  <c:v>19507.516666666666</c:v>
                </c:pt>
                <c:pt idx="3">
                  <c:v>19833.68472222222</c:v>
                </c:pt>
                <c:pt idx="4">
                  <c:v>20092.469444444443</c:v>
                </c:pt>
                <c:pt idx="5">
                  <c:v>17981.909722222223</c:v>
                </c:pt>
                <c:pt idx="6">
                  <c:v>14885.805555555555</c:v>
                </c:pt>
              </c:numCache>
            </c:numRef>
          </c:val>
        </c:ser>
        <c:ser>
          <c:idx val="1"/>
          <c:order val="1"/>
          <c:tx>
            <c:strRef>
              <c:f>ATC1013_graphs!$I$83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ATC1013_graphs!$P$7:$V$7</c:f>
              <c:numCache>
                <c:formatCode>0</c:formatCode>
                <c:ptCount val="7"/>
                <c:pt idx="0">
                  <c:v>14394.444444444445</c:v>
                </c:pt>
                <c:pt idx="1">
                  <c:v>14635.166666666666</c:v>
                </c:pt>
                <c:pt idx="2">
                  <c:v>14801.241666666669</c:v>
                </c:pt>
                <c:pt idx="3">
                  <c:v>15039.488888888891</c:v>
                </c:pt>
                <c:pt idx="4">
                  <c:v>15230.208333333334</c:v>
                </c:pt>
                <c:pt idx="5">
                  <c:v>13973.194444444445</c:v>
                </c:pt>
                <c:pt idx="6">
                  <c:v>11900.069444444445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ATC1013_graphs!$P$5:$V$5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ATC1013_graphs!$P$8:$V$8</c:f>
              <c:numCache>
                <c:formatCode>0</c:formatCode>
                <c:ptCount val="7"/>
                <c:pt idx="0">
                  <c:v>33354.3125</c:v>
                </c:pt>
                <c:pt idx="1">
                  <c:v>33938.888888888883</c:v>
                </c:pt>
                <c:pt idx="2">
                  <c:v>34308.758333333331</c:v>
                </c:pt>
                <c:pt idx="3">
                  <c:v>34873.173611111109</c:v>
                </c:pt>
                <c:pt idx="4">
                  <c:v>35322.677777777775</c:v>
                </c:pt>
                <c:pt idx="5">
                  <c:v>31955.104166666668</c:v>
                </c:pt>
                <c:pt idx="6">
                  <c:v>26785.875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7469648"/>
        <c:axId val="657468472"/>
      </c:barChart>
      <c:catAx>
        <c:axId val="65746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68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68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69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ATC1015_Southbound!$C$8:$C$31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ATC1015_Southbound!$L$8:$L$31</c:f>
              <c:numCache>
                <c:formatCode>0</c:formatCode>
                <c:ptCount val="24"/>
                <c:pt idx="0">
                  <c:v>88.617777777777775</c:v>
                </c:pt>
                <c:pt idx="1">
                  <c:v>50.322500000000005</c:v>
                </c:pt>
                <c:pt idx="2">
                  <c:v>34.885277777777773</c:v>
                </c:pt>
                <c:pt idx="3">
                  <c:v>31.216944444444444</c:v>
                </c:pt>
                <c:pt idx="4">
                  <c:v>38.272777777777776</c:v>
                </c:pt>
                <c:pt idx="5">
                  <c:v>85.348333333333343</c:v>
                </c:pt>
                <c:pt idx="6">
                  <c:v>227.72611111111109</c:v>
                </c:pt>
                <c:pt idx="7">
                  <c:v>430.47638888888889</c:v>
                </c:pt>
                <c:pt idx="8">
                  <c:v>454.1247222222222</c:v>
                </c:pt>
                <c:pt idx="9">
                  <c:v>381.24250000000001</c:v>
                </c:pt>
                <c:pt idx="10">
                  <c:v>367.06111111111113</c:v>
                </c:pt>
                <c:pt idx="11">
                  <c:v>391.1538888888889</c:v>
                </c:pt>
                <c:pt idx="12">
                  <c:v>422.6538888888889</c:v>
                </c:pt>
                <c:pt idx="13">
                  <c:v>444.38583333333338</c:v>
                </c:pt>
                <c:pt idx="14">
                  <c:v>491.37361111111113</c:v>
                </c:pt>
                <c:pt idx="15">
                  <c:v>525.94305555555559</c:v>
                </c:pt>
                <c:pt idx="16">
                  <c:v>565.54666666666662</c:v>
                </c:pt>
                <c:pt idx="17">
                  <c:v>548.13666666666654</c:v>
                </c:pt>
                <c:pt idx="18">
                  <c:v>502.60111111111109</c:v>
                </c:pt>
                <c:pt idx="19">
                  <c:v>406.09444444444443</c:v>
                </c:pt>
                <c:pt idx="20">
                  <c:v>296.57472222222225</c:v>
                </c:pt>
                <c:pt idx="21">
                  <c:v>247.75194444444446</c:v>
                </c:pt>
                <c:pt idx="22">
                  <c:v>220.58222222222224</c:v>
                </c:pt>
                <c:pt idx="23">
                  <c:v>158.22888888888889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ATC1015_Southbound!$C$8:$C$31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ATC1015_Southbound!$I$8:$I$31</c:f>
              <c:numCache>
                <c:formatCode>0</c:formatCode>
                <c:ptCount val="24"/>
                <c:pt idx="0">
                  <c:v>164.63194444444443</c:v>
                </c:pt>
                <c:pt idx="1">
                  <c:v>120.84722222222223</c:v>
                </c:pt>
                <c:pt idx="2">
                  <c:v>96.472222222222229</c:v>
                </c:pt>
                <c:pt idx="3">
                  <c:v>88.194444444444443</c:v>
                </c:pt>
                <c:pt idx="4">
                  <c:v>73.888888888888886</c:v>
                </c:pt>
                <c:pt idx="5">
                  <c:v>74.465277777777786</c:v>
                </c:pt>
                <c:pt idx="6">
                  <c:v>128.63888888888889</c:v>
                </c:pt>
                <c:pt idx="7">
                  <c:v>177.24305555555554</c:v>
                </c:pt>
                <c:pt idx="8">
                  <c:v>245.63194444444446</c:v>
                </c:pt>
                <c:pt idx="9">
                  <c:v>309.59027777777777</c:v>
                </c:pt>
                <c:pt idx="10">
                  <c:v>378.20833333333326</c:v>
                </c:pt>
                <c:pt idx="11">
                  <c:v>433.23611111111103</c:v>
                </c:pt>
                <c:pt idx="12">
                  <c:v>465.38888888888891</c:v>
                </c:pt>
                <c:pt idx="13">
                  <c:v>477.85416666666669</c:v>
                </c:pt>
                <c:pt idx="14">
                  <c:v>468.45833333333331</c:v>
                </c:pt>
                <c:pt idx="15">
                  <c:v>447.29166666666657</c:v>
                </c:pt>
                <c:pt idx="16">
                  <c:v>482.27083333333343</c:v>
                </c:pt>
                <c:pt idx="17">
                  <c:v>448.09027777777783</c:v>
                </c:pt>
                <c:pt idx="18">
                  <c:v>391.12499999999994</c:v>
                </c:pt>
                <c:pt idx="19">
                  <c:v>369.21527777777783</c:v>
                </c:pt>
                <c:pt idx="20">
                  <c:v>293.34722222222223</c:v>
                </c:pt>
                <c:pt idx="21">
                  <c:v>260.78472222222223</c:v>
                </c:pt>
                <c:pt idx="22">
                  <c:v>256.01388888888891</c:v>
                </c:pt>
                <c:pt idx="23">
                  <c:v>254.69444444444446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ATC1015_Southbound!$C$8:$C$31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ATC1015_Southbound!$J$8:$J$31</c:f>
              <c:numCache>
                <c:formatCode>0</c:formatCode>
                <c:ptCount val="24"/>
                <c:pt idx="0">
                  <c:v>189.76388888888889</c:v>
                </c:pt>
                <c:pt idx="1">
                  <c:v>147.50694444444443</c:v>
                </c:pt>
                <c:pt idx="2">
                  <c:v>131.56944444444443</c:v>
                </c:pt>
                <c:pt idx="3">
                  <c:v>108.9861111111111</c:v>
                </c:pt>
                <c:pt idx="4">
                  <c:v>88.416666666666671</c:v>
                </c:pt>
                <c:pt idx="5">
                  <c:v>62.270833333333336</c:v>
                </c:pt>
                <c:pt idx="6">
                  <c:v>100.90277777777777</c:v>
                </c:pt>
                <c:pt idx="7">
                  <c:v>118.49305555555556</c:v>
                </c:pt>
                <c:pt idx="8">
                  <c:v>124.71527777777777</c:v>
                </c:pt>
                <c:pt idx="9">
                  <c:v>199.53472222222226</c:v>
                </c:pt>
                <c:pt idx="10">
                  <c:v>292.14583333333331</c:v>
                </c:pt>
                <c:pt idx="11">
                  <c:v>360.13888888888891</c:v>
                </c:pt>
                <c:pt idx="12">
                  <c:v>427.20833333333331</c:v>
                </c:pt>
                <c:pt idx="13">
                  <c:v>449.97222222222223</c:v>
                </c:pt>
                <c:pt idx="14">
                  <c:v>447.93055555555549</c:v>
                </c:pt>
                <c:pt idx="15">
                  <c:v>420.52083333333331</c:v>
                </c:pt>
                <c:pt idx="16">
                  <c:v>407.07638888888886</c:v>
                </c:pt>
                <c:pt idx="17">
                  <c:v>344.36805555555549</c:v>
                </c:pt>
                <c:pt idx="18">
                  <c:v>343.29861111111109</c:v>
                </c:pt>
                <c:pt idx="19">
                  <c:v>329.13888888888886</c:v>
                </c:pt>
                <c:pt idx="20">
                  <c:v>234.125</c:v>
                </c:pt>
                <c:pt idx="21">
                  <c:v>196.31944444444446</c:v>
                </c:pt>
                <c:pt idx="22">
                  <c:v>163.97222222222223</c:v>
                </c:pt>
                <c:pt idx="23">
                  <c:v>123.00694444444444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480232"/>
        <c:axId val="657477096"/>
      </c:lineChart>
      <c:catAx>
        <c:axId val="657480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77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77096"/>
        <c:scaling>
          <c:orientation val="minMax"/>
          <c:max val="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802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ATC1104_graphs!$G$83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ATC1104_graphs!$P$6:$V$6</c:f>
              <c:numCache>
                <c:formatCode>0</c:formatCode>
                <c:ptCount val="7"/>
                <c:pt idx="0">
                  <c:v>16399.729166666664</c:v>
                </c:pt>
                <c:pt idx="1">
                  <c:v>16441.319444444442</c:v>
                </c:pt>
                <c:pt idx="2">
                  <c:v>16778.421212121211</c:v>
                </c:pt>
                <c:pt idx="3">
                  <c:v>16892.770833333332</c:v>
                </c:pt>
                <c:pt idx="4">
                  <c:v>17030.181944444441</c:v>
                </c:pt>
                <c:pt idx="5">
                  <c:v>14209.013888888889</c:v>
                </c:pt>
                <c:pt idx="6">
                  <c:v>12040.069444444445</c:v>
                </c:pt>
              </c:numCache>
            </c:numRef>
          </c:val>
        </c:ser>
        <c:ser>
          <c:idx val="1"/>
          <c:order val="1"/>
          <c:tx>
            <c:strRef>
              <c:f>ATC1104_graphs!$I$83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ATC1104_graphs!$P$7:$V$7</c:f>
              <c:numCache>
                <c:formatCode>0</c:formatCode>
                <c:ptCount val="7"/>
                <c:pt idx="0">
                  <c:v>16499.187499999996</c:v>
                </c:pt>
                <c:pt idx="1">
                  <c:v>16739.756944444445</c:v>
                </c:pt>
                <c:pt idx="2">
                  <c:v>17081.660606060603</c:v>
                </c:pt>
                <c:pt idx="3">
                  <c:v>17113.68472222222</c:v>
                </c:pt>
                <c:pt idx="4">
                  <c:v>16999.662499999999</c:v>
                </c:pt>
                <c:pt idx="5">
                  <c:v>13993.694444444447</c:v>
                </c:pt>
                <c:pt idx="6">
                  <c:v>11807.611111111111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ATC1104_graphs!$P$5:$V$5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ATC1104_graphs!$P$8:$V$8</c:f>
              <c:numCache>
                <c:formatCode>0</c:formatCode>
                <c:ptCount val="7"/>
                <c:pt idx="0">
                  <c:v>32898.916666666657</c:v>
                </c:pt>
                <c:pt idx="1">
                  <c:v>33181.076388888891</c:v>
                </c:pt>
                <c:pt idx="2">
                  <c:v>33860.081818181818</c:v>
                </c:pt>
                <c:pt idx="3">
                  <c:v>34006.455555555556</c:v>
                </c:pt>
                <c:pt idx="4">
                  <c:v>34029.844444444439</c:v>
                </c:pt>
                <c:pt idx="5">
                  <c:v>28202.708333333336</c:v>
                </c:pt>
                <c:pt idx="6">
                  <c:v>23847.680555555555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7480624"/>
        <c:axId val="657477488"/>
      </c:barChart>
      <c:catAx>
        <c:axId val="65748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7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77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80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ATC1104_graphs!$P$9:$AA$9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ATC1104_graphs!$P$12:$AA$12</c:f>
              <c:numCache>
                <c:formatCode>0</c:formatCode>
                <c:ptCount val="12"/>
                <c:pt idx="0">
                  <c:v>25905.133333333331</c:v>
                </c:pt>
                <c:pt idx="1">
                  <c:v>26647.866666666669</c:v>
                </c:pt>
                <c:pt idx="2">
                  <c:v>30795.850000000002</c:v>
                </c:pt>
                <c:pt idx="3">
                  <c:v>30782.5</c:v>
                </c:pt>
                <c:pt idx="4">
                  <c:v>34691.949999999997</c:v>
                </c:pt>
                <c:pt idx="5">
                  <c:v>36417.800000000003</c:v>
                </c:pt>
                <c:pt idx="6">
                  <c:v>36003</c:v>
                </c:pt>
                <c:pt idx="7">
                  <c:v>35916.48333333333</c:v>
                </c:pt>
                <c:pt idx="8">
                  <c:v>37024.050000000003</c:v>
                </c:pt>
                <c:pt idx="9">
                  <c:v>35896.75</c:v>
                </c:pt>
                <c:pt idx="10">
                  <c:v>36178.200000000004</c:v>
                </c:pt>
                <c:pt idx="11">
                  <c:v>36268.199999999997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ATC1104_graphs!$P$10:$AA$10</c:f>
              <c:numCache>
                <c:formatCode>0</c:formatCode>
                <c:ptCount val="12"/>
                <c:pt idx="0">
                  <c:v>14330.533333333333</c:v>
                </c:pt>
                <c:pt idx="1">
                  <c:v>14090.8</c:v>
                </c:pt>
                <c:pt idx="2">
                  <c:v>14801.200000000003</c:v>
                </c:pt>
                <c:pt idx="3">
                  <c:v>15240.375</c:v>
                </c:pt>
                <c:pt idx="4">
                  <c:v>17083.850000000002</c:v>
                </c:pt>
                <c:pt idx="5">
                  <c:v>17922.866666666669</c:v>
                </c:pt>
                <c:pt idx="6">
                  <c:v>17708.800000000003</c:v>
                </c:pt>
                <c:pt idx="7">
                  <c:v>17812.763333333332</c:v>
                </c:pt>
                <c:pt idx="8">
                  <c:v>18111.900000000001</c:v>
                </c:pt>
                <c:pt idx="9">
                  <c:v>17542.100000000002</c:v>
                </c:pt>
                <c:pt idx="10">
                  <c:v>17754.950000000004</c:v>
                </c:pt>
                <c:pt idx="11">
                  <c:v>17794.066666666662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ATC1104_graphs!$P$11:$AA$11</c:f>
              <c:numCache>
                <c:formatCode>0</c:formatCode>
                <c:ptCount val="12"/>
                <c:pt idx="0">
                  <c:v>11574.599999999999</c:v>
                </c:pt>
                <c:pt idx="1">
                  <c:v>12557.066666666668</c:v>
                </c:pt>
                <c:pt idx="2">
                  <c:v>15994.65</c:v>
                </c:pt>
                <c:pt idx="3">
                  <c:v>15542.125</c:v>
                </c:pt>
                <c:pt idx="4">
                  <c:v>17608.099999999999</c:v>
                </c:pt>
                <c:pt idx="5">
                  <c:v>18494.933333333331</c:v>
                </c:pt>
                <c:pt idx="6">
                  <c:v>18294.2</c:v>
                </c:pt>
                <c:pt idx="7">
                  <c:v>18103.719999999998</c:v>
                </c:pt>
                <c:pt idx="8">
                  <c:v>18912.150000000001</c:v>
                </c:pt>
                <c:pt idx="9">
                  <c:v>18354.649999999998</c:v>
                </c:pt>
                <c:pt idx="10">
                  <c:v>18423.25</c:v>
                </c:pt>
                <c:pt idx="11">
                  <c:v>18474.133333333331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479056"/>
        <c:axId val="657482976"/>
      </c:lineChart>
      <c:catAx>
        <c:axId val="65747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8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829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790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ATC1104_graphs!$P$13:$Y$13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ATC1104_graphs!$P$16:$Y$16</c:f>
              <c:numCache>
                <c:formatCode>General</c:formatCode>
                <c:ptCount val="10"/>
                <c:pt idx="2" formatCode="0">
                  <c:v>33779.447500000002</c:v>
                </c:pt>
                <c:pt idx="3" formatCode="0">
                  <c:v>33696.059415599993</c:v>
                </c:pt>
                <c:pt idx="4" formatCode="0">
                  <c:v>34893.753783399996</c:v>
                </c:pt>
                <c:pt idx="5" formatCode="0">
                  <c:v>35027.404420399995</c:v>
                </c:pt>
                <c:pt idx="6" formatCode="0">
                  <c:v>36105.997472400006</c:v>
                </c:pt>
                <c:pt idx="7" formatCode="0">
                  <c:v>35276.099996799996</c:v>
                </c:pt>
                <c:pt idx="8" formatCode="0">
                  <c:v>32311.7140454</c:v>
                </c:pt>
                <c:pt idx="9" formatCode="0">
                  <c:v>33595.274974747474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ATC1104_graphs!$G$83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ATC1104_graphs!$P$13:$Y$13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ATC1104_graphs!$P$14:$Y$14</c:f>
              <c:numCache>
                <c:formatCode>0</c:formatCode>
                <c:ptCount val="10"/>
                <c:pt idx="2">
                  <c:v>16837.355833333335</c:v>
                </c:pt>
                <c:pt idx="3">
                  <c:v>16620.819707599996</c:v>
                </c:pt>
                <c:pt idx="4">
                  <c:v>17251.718558599998</c:v>
                </c:pt>
                <c:pt idx="5">
                  <c:v>17311.281376799994</c:v>
                </c:pt>
                <c:pt idx="6">
                  <c:v>17938.929708600004</c:v>
                </c:pt>
                <c:pt idx="7">
                  <c:v>17310.1333318</c:v>
                </c:pt>
                <c:pt idx="8">
                  <c:v>17506.821838</c:v>
                </c:pt>
                <c:pt idx="9">
                  <c:v>16708.484520202022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ATC1104_graphs!$I$83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ATC1104_graphs!$P$13:$Y$13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ATC1104_graphs!$P$15:$Y$15</c:f>
              <c:numCache>
                <c:formatCode>0</c:formatCode>
                <c:ptCount val="10"/>
                <c:pt idx="2">
                  <c:v>16942.091666666667</c:v>
                </c:pt>
                <c:pt idx="3">
                  <c:v>17075.239707999997</c:v>
                </c:pt>
                <c:pt idx="4">
                  <c:v>17642.035224800002</c:v>
                </c:pt>
                <c:pt idx="5">
                  <c:v>17716.123043600001</c:v>
                </c:pt>
                <c:pt idx="6">
                  <c:v>18167.067763800002</c:v>
                </c:pt>
                <c:pt idx="7" formatCode="General">
                  <c:v>17965.966664999996</c:v>
                </c:pt>
                <c:pt idx="8" formatCode="General">
                  <c:v>14804.8922074</c:v>
                </c:pt>
                <c:pt idx="9">
                  <c:v>16886.790454545451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475528"/>
        <c:axId val="657483760"/>
      </c:lineChart>
      <c:catAx>
        <c:axId val="657475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8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837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755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ATC1104_Northbound!$C$8:$C$31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ATC1104_Northbound!$L$8:$L$31</c:f>
              <c:numCache>
                <c:formatCode>0</c:formatCode>
                <c:ptCount val="24"/>
                <c:pt idx="0">
                  <c:v>76.171944444444449</c:v>
                </c:pt>
                <c:pt idx="1">
                  <c:v>45.543888888888887</c:v>
                </c:pt>
                <c:pt idx="2">
                  <c:v>38.418459595959597</c:v>
                </c:pt>
                <c:pt idx="3">
                  <c:v>44.714217171717181</c:v>
                </c:pt>
                <c:pt idx="4">
                  <c:v>79.549242424242436</c:v>
                </c:pt>
                <c:pt idx="5">
                  <c:v>273.81371212121212</c:v>
                </c:pt>
                <c:pt idx="6">
                  <c:v>835.84752525252532</c:v>
                </c:pt>
                <c:pt idx="7">
                  <c:v>1189.8735353535353</c:v>
                </c:pt>
                <c:pt idx="8">
                  <c:v>1075.18952020202</c:v>
                </c:pt>
                <c:pt idx="9">
                  <c:v>1034.6934595959597</c:v>
                </c:pt>
                <c:pt idx="10">
                  <c:v>970.60267676767671</c:v>
                </c:pt>
                <c:pt idx="11">
                  <c:v>1003.2199494949494</c:v>
                </c:pt>
                <c:pt idx="12">
                  <c:v>1055.8076010101013</c:v>
                </c:pt>
                <c:pt idx="13">
                  <c:v>1063.8053030303031</c:v>
                </c:pt>
                <c:pt idx="14">
                  <c:v>1075.9053787878788</c:v>
                </c:pt>
                <c:pt idx="15">
                  <c:v>1185.9002777777778</c:v>
                </c:pt>
                <c:pt idx="16">
                  <c:v>1297.7178282828283</c:v>
                </c:pt>
                <c:pt idx="17">
                  <c:v>1231.1526262626262</c:v>
                </c:pt>
                <c:pt idx="18">
                  <c:v>1042.6257828282828</c:v>
                </c:pt>
                <c:pt idx="19">
                  <c:v>785.31969696969691</c:v>
                </c:pt>
                <c:pt idx="20">
                  <c:v>522.82196969696975</c:v>
                </c:pt>
                <c:pt idx="21">
                  <c:v>369.08308080808081</c:v>
                </c:pt>
                <c:pt idx="22">
                  <c:v>254.44585858585862</c:v>
                </c:pt>
                <c:pt idx="23">
                  <c:v>156.26098484848484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ATC1104_Northbound!$C$8:$C$31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ATC1104_Northbound!$I$8:$I$31</c:f>
              <c:numCache>
                <c:formatCode>0</c:formatCode>
                <c:ptCount val="24"/>
                <c:pt idx="0">
                  <c:v>145.18055555555554</c:v>
                </c:pt>
                <c:pt idx="1">
                  <c:v>91.243055555555557</c:v>
                </c:pt>
                <c:pt idx="2">
                  <c:v>69.215277777777786</c:v>
                </c:pt>
                <c:pt idx="3">
                  <c:v>63.180555555555564</c:v>
                </c:pt>
                <c:pt idx="4">
                  <c:v>77.6736111111111</c:v>
                </c:pt>
                <c:pt idx="5">
                  <c:v>132.39583333333334</c:v>
                </c:pt>
                <c:pt idx="6">
                  <c:v>232.58333333333334</c:v>
                </c:pt>
                <c:pt idx="7">
                  <c:v>410.36111111111109</c:v>
                </c:pt>
                <c:pt idx="8">
                  <c:v>684.72916666666686</c:v>
                </c:pt>
                <c:pt idx="9">
                  <c:v>931.69444444444434</c:v>
                </c:pt>
                <c:pt idx="10">
                  <c:v>1045.9027777777778</c:v>
                </c:pt>
                <c:pt idx="11">
                  <c:v>1143.8194444444443</c:v>
                </c:pt>
                <c:pt idx="12">
                  <c:v>1213.5694444444441</c:v>
                </c:pt>
                <c:pt idx="13">
                  <c:v>1196.4652777777778</c:v>
                </c:pt>
                <c:pt idx="14">
                  <c:v>1117.7708333333335</c:v>
                </c:pt>
                <c:pt idx="15">
                  <c:v>1055.8958333333335</c:v>
                </c:pt>
                <c:pt idx="16">
                  <c:v>1015.2847222222225</c:v>
                </c:pt>
                <c:pt idx="17">
                  <c:v>931.27083333333348</c:v>
                </c:pt>
                <c:pt idx="18">
                  <c:v>758.27777777777771</c:v>
                </c:pt>
                <c:pt idx="19">
                  <c:v>589.62500000000011</c:v>
                </c:pt>
                <c:pt idx="20">
                  <c:v>441.3055555555556</c:v>
                </c:pt>
                <c:pt idx="21">
                  <c:v>330.26388888888886</c:v>
                </c:pt>
                <c:pt idx="22">
                  <c:v>291.99305555555554</c:v>
                </c:pt>
                <c:pt idx="23">
                  <c:v>239.3125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ATC1104_Northbound!$C$8:$C$31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ATC1104_Northbound!$J$8:$J$31</c:f>
              <c:numCache>
                <c:formatCode>0</c:formatCode>
                <c:ptCount val="24"/>
                <c:pt idx="0">
                  <c:v>177.99305555555557</c:v>
                </c:pt>
                <c:pt idx="1">
                  <c:v>110.06944444444444</c:v>
                </c:pt>
                <c:pt idx="2">
                  <c:v>76.215277777777771</c:v>
                </c:pt>
                <c:pt idx="3">
                  <c:v>70.055555555555543</c:v>
                </c:pt>
                <c:pt idx="4">
                  <c:v>69.527777777777771</c:v>
                </c:pt>
                <c:pt idx="5">
                  <c:v>88.097222222222229</c:v>
                </c:pt>
                <c:pt idx="6">
                  <c:v>138.90277777777777</c:v>
                </c:pt>
                <c:pt idx="7">
                  <c:v>217.52083333333334</c:v>
                </c:pt>
                <c:pt idx="8">
                  <c:v>332.25</c:v>
                </c:pt>
                <c:pt idx="9">
                  <c:v>568.87499999999989</c:v>
                </c:pt>
                <c:pt idx="10">
                  <c:v>891.0486111111112</c:v>
                </c:pt>
                <c:pt idx="11">
                  <c:v>1106.4861111111111</c:v>
                </c:pt>
                <c:pt idx="12">
                  <c:v>1157.2847222222222</c:v>
                </c:pt>
                <c:pt idx="13">
                  <c:v>1153.8263888888889</c:v>
                </c:pt>
                <c:pt idx="14">
                  <c:v>1089.625</c:v>
                </c:pt>
                <c:pt idx="15">
                  <c:v>1047.1319444444443</c:v>
                </c:pt>
                <c:pt idx="16">
                  <c:v>895.66666666666663</c:v>
                </c:pt>
                <c:pt idx="17">
                  <c:v>681.04861111111109</c:v>
                </c:pt>
                <c:pt idx="18">
                  <c:v>608.95833333333337</c:v>
                </c:pt>
                <c:pt idx="19">
                  <c:v>509.89583333333331</c:v>
                </c:pt>
                <c:pt idx="20">
                  <c:v>414.45138888888886</c:v>
                </c:pt>
                <c:pt idx="21">
                  <c:v>296.82638888888891</c:v>
                </c:pt>
                <c:pt idx="22">
                  <c:v>198.63888888888889</c:v>
                </c:pt>
                <c:pt idx="23">
                  <c:v>139.67361111111111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485720"/>
        <c:axId val="657484152"/>
      </c:lineChart>
      <c:catAx>
        <c:axId val="657485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84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84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857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ATC1104_Southbound!$C$8:$C$31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ATC1104_Southbound!$L$8:$L$31</c:f>
              <c:numCache>
                <c:formatCode>0</c:formatCode>
                <c:ptCount val="24"/>
                <c:pt idx="0">
                  <c:v>80.051969696969707</c:v>
                </c:pt>
                <c:pt idx="1">
                  <c:v>44.947803030303028</c:v>
                </c:pt>
                <c:pt idx="2">
                  <c:v>32.131338383838383</c:v>
                </c:pt>
                <c:pt idx="3">
                  <c:v>32.038636363636364</c:v>
                </c:pt>
                <c:pt idx="4">
                  <c:v>56.584116161616166</c:v>
                </c:pt>
                <c:pt idx="5">
                  <c:v>157.35550505050506</c:v>
                </c:pt>
                <c:pt idx="6">
                  <c:v>687.05255050505048</c:v>
                </c:pt>
                <c:pt idx="7">
                  <c:v>1230.3190909090911</c:v>
                </c:pt>
                <c:pt idx="8">
                  <c:v>1318.8508080808081</c:v>
                </c:pt>
                <c:pt idx="9">
                  <c:v>1100.9013636363638</c:v>
                </c:pt>
                <c:pt idx="10">
                  <c:v>949.22510101010107</c:v>
                </c:pt>
                <c:pt idx="11">
                  <c:v>956.14330808080808</c:v>
                </c:pt>
                <c:pt idx="12">
                  <c:v>1035.2873232323232</c:v>
                </c:pt>
                <c:pt idx="13">
                  <c:v>1039.8894696969696</c:v>
                </c:pt>
                <c:pt idx="14">
                  <c:v>1122.1443939393939</c:v>
                </c:pt>
                <c:pt idx="15">
                  <c:v>1148.1530303030302</c:v>
                </c:pt>
                <c:pt idx="16">
                  <c:v>1274.3521969696969</c:v>
                </c:pt>
                <c:pt idx="17">
                  <c:v>1269.5716414141414</c:v>
                </c:pt>
                <c:pt idx="18">
                  <c:v>1123.4343181818181</c:v>
                </c:pt>
                <c:pt idx="19">
                  <c:v>861.08393939393932</c:v>
                </c:pt>
                <c:pt idx="20">
                  <c:v>528.72118686868691</c:v>
                </c:pt>
                <c:pt idx="21">
                  <c:v>381.15366161616163</c:v>
                </c:pt>
                <c:pt idx="22">
                  <c:v>289.28520202020201</c:v>
                </c:pt>
                <c:pt idx="23">
                  <c:v>168.11250000000001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ATC1104_Southbound!$C$8:$C$31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ATC1104_Southbound!$I$8:$I$31</c:f>
              <c:numCache>
                <c:formatCode>0</c:formatCode>
                <c:ptCount val="24"/>
                <c:pt idx="0">
                  <c:v>146.92361111111111</c:v>
                </c:pt>
                <c:pt idx="1">
                  <c:v>92.756944444444443</c:v>
                </c:pt>
                <c:pt idx="2">
                  <c:v>65.006944444444443</c:v>
                </c:pt>
                <c:pt idx="3">
                  <c:v>48.611111111111114</c:v>
                </c:pt>
                <c:pt idx="4">
                  <c:v>60.388888888888886</c:v>
                </c:pt>
                <c:pt idx="5">
                  <c:v>101.02083333333333</c:v>
                </c:pt>
                <c:pt idx="6">
                  <c:v>239.01388888888889</c:v>
                </c:pt>
                <c:pt idx="7">
                  <c:v>410.6875</c:v>
                </c:pt>
                <c:pt idx="8">
                  <c:v>685.75</c:v>
                </c:pt>
                <c:pt idx="9">
                  <c:v>801.77083333333337</c:v>
                </c:pt>
                <c:pt idx="10">
                  <c:v>952.59722222222217</c:v>
                </c:pt>
                <c:pt idx="11">
                  <c:v>1086.4236111111111</c:v>
                </c:pt>
                <c:pt idx="12">
                  <c:v>1167.4930555555554</c:v>
                </c:pt>
                <c:pt idx="13">
                  <c:v>1155.4791666666667</c:v>
                </c:pt>
                <c:pt idx="14">
                  <c:v>1087.5347222222222</c:v>
                </c:pt>
                <c:pt idx="15">
                  <c:v>1024.0069444444446</c:v>
                </c:pt>
                <c:pt idx="16">
                  <c:v>1043.5486111111111</c:v>
                </c:pt>
                <c:pt idx="17">
                  <c:v>957.375</c:v>
                </c:pt>
                <c:pt idx="18">
                  <c:v>809.1388888888888</c:v>
                </c:pt>
                <c:pt idx="19">
                  <c:v>637.36111111111109</c:v>
                </c:pt>
                <c:pt idx="20">
                  <c:v>475.90972222222217</c:v>
                </c:pt>
                <c:pt idx="21">
                  <c:v>360.13888888888891</c:v>
                </c:pt>
                <c:pt idx="22">
                  <c:v>320.64583333333337</c:v>
                </c:pt>
                <c:pt idx="23">
                  <c:v>264.11111111111109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ATC1104_Southbound!$C$8:$C$31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ATC1104_Southbound!$J$8:$J$31</c:f>
              <c:numCache>
                <c:formatCode>0</c:formatCode>
                <c:ptCount val="24"/>
                <c:pt idx="0">
                  <c:v>178.8402777777778</c:v>
                </c:pt>
                <c:pt idx="1">
                  <c:v>112.01388888888887</c:v>
                </c:pt>
                <c:pt idx="2">
                  <c:v>74.145833333333329</c:v>
                </c:pt>
                <c:pt idx="3">
                  <c:v>57.284722222222229</c:v>
                </c:pt>
                <c:pt idx="4">
                  <c:v>53.874999999999993</c:v>
                </c:pt>
                <c:pt idx="5">
                  <c:v>61.173611111111114</c:v>
                </c:pt>
                <c:pt idx="6">
                  <c:v>151.25694444444446</c:v>
                </c:pt>
                <c:pt idx="7">
                  <c:v>214.86805555555554</c:v>
                </c:pt>
                <c:pt idx="8">
                  <c:v>274.18749999999994</c:v>
                </c:pt>
                <c:pt idx="9">
                  <c:v>484.36111111111109</c:v>
                </c:pt>
                <c:pt idx="10">
                  <c:v>699.8888888888888</c:v>
                </c:pt>
                <c:pt idx="11">
                  <c:v>931.50694444444446</c:v>
                </c:pt>
                <c:pt idx="12">
                  <c:v>1121.8194444444446</c:v>
                </c:pt>
                <c:pt idx="13">
                  <c:v>1150.3611111111111</c:v>
                </c:pt>
                <c:pt idx="14">
                  <c:v>1075.5486111111111</c:v>
                </c:pt>
                <c:pt idx="15">
                  <c:v>1038.5902777777776</c:v>
                </c:pt>
                <c:pt idx="16">
                  <c:v>988.5763888888888</c:v>
                </c:pt>
                <c:pt idx="17">
                  <c:v>783.3263888888888</c:v>
                </c:pt>
                <c:pt idx="18">
                  <c:v>680.39583333333337</c:v>
                </c:pt>
                <c:pt idx="19">
                  <c:v>583.96527777777794</c:v>
                </c:pt>
                <c:pt idx="20">
                  <c:v>436.15972222222223</c:v>
                </c:pt>
                <c:pt idx="21">
                  <c:v>309.74305555555554</c:v>
                </c:pt>
                <c:pt idx="22">
                  <c:v>210.2777777777778</c:v>
                </c:pt>
                <c:pt idx="23">
                  <c:v>135.44444444444446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474744"/>
        <c:axId val="657475920"/>
      </c:lineChart>
      <c:catAx>
        <c:axId val="657474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7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75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747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ATC1106_graphs!$G$83</c:f>
              <c:strCache>
                <c:ptCount val="1"/>
                <c:pt idx="0">
                  <c:v>NorthWest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ATC1106_graphs!$P$6:$V$6</c:f>
              <c:numCache>
                <c:formatCode>0</c:formatCode>
                <c:ptCount val="7"/>
                <c:pt idx="0">
                  <c:v>11249.150000000001</c:v>
                </c:pt>
                <c:pt idx="1">
                  <c:v>11444.591666666667</c:v>
                </c:pt>
                <c:pt idx="2">
                  <c:v>11568.906666666668</c:v>
                </c:pt>
                <c:pt idx="3">
                  <c:v>11779.903333333334</c:v>
                </c:pt>
                <c:pt idx="4">
                  <c:v>11982.675000000001</c:v>
                </c:pt>
                <c:pt idx="5">
                  <c:v>9873.0583333333325</c:v>
                </c:pt>
                <c:pt idx="6">
                  <c:v>8373.15</c:v>
                </c:pt>
              </c:numCache>
            </c:numRef>
          </c:val>
        </c:ser>
        <c:ser>
          <c:idx val="1"/>
          <c:order val="1"/>
          <c:tx>
            <c:strRef>
              <c:f>ATC1106_graphs!$I$83</c:f>
              <c:strCache>
                <c:ptCount val="1"/>
                <c:pt idx="0">
                  <c:v>SouthEast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ATC1106_graphs!$P$7:$V$7</c:f>
              <c:numCache>
                <c:formatCode>0</c:formatCode>
                <c:ptCount val="7"/>
                <c:pt idx="0">
                  <c:v>10540.508333333333</c:v>
                </c:pt>
                <c:pt idx="1">
                  <c:v>10794.958333333334</c:v>
                </c:pt>
                <c:pt idx="2">
                  <c:v>10930.523333333333</c:v>
                </c:pt>
                <c:pt idx="3">
                  <c:v>11082.553333333333</c:v>
                </c:pt>
                <c:pt idx="4">
                  <c:v>11086.656666666666</c:v>
                </c:pt>
                <c:pt idx="5">
                  <c:v>9205.0416666666661</c:v>
                </c:pt>
                <c:pt idx="6">
                  <c:v>7831.5416666666661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ATC1106_graphs!$P$5:$V$5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ATC1106_graphs!$P$8:$V$8</c:f>
              <c:numCache>
                <c:formatCode>0</c:formatCode>
                <c:ptCount val="7"/>
                <c:pt idx="0">
                  <c:v>21789.658333333333</c:v>
                </c:pt>
                <c:pt idx="1">
                  <c:v>22239.550000000003</c:v>
                </c:pt>
                <c:pt idx="2">
                  <c:v>22499.43</c:v>
                </c:pt>
                <c:pt idx="3">
                  <c:v>22862.456666666665</c:v>
                </c:pt>
                <c:pt idx="4">
                  <c:v>23069.331666666665</c:v>
                </c:pt>
                <c:pt idx="5">
                  <c:v>19078.099999999999</c:v>
                </c:pt>
                <c:pt idx="6">
                  <c:v>16204.691666666666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7481408"/>
        <c:axId val="657481800"/>
      </c:barChart>
      <c:catAx>
        <c:axId val="65748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81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81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814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ATC1106_graphs!$P$9:$AA$9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ATC1106_graphs!$P$12:$AA$12</c:f>
              <c:numCache>
                <c:formatCode>0</c:formatCode>
                <c:ptCount val="12"/>
                <c:pt idx="0">
                  <c:v>21360.333333333332</c:v>
                </c:pt>
                <c:pt idx="1">
                  <c:v>21486.23333333333</c:v>
                </c:pt>
                <c:pt idx="2">
                  <c:v>23323.85</c:v>
                </c:pt>
                <c:pt idx="3">
                  <c:v>23385.300000000003</c:v>
                </c:pt>
                <c:pt idx="4">
                  <c:v>23266.3</c:v>
                </c:pt>
                <c:pt idx="5">
                  <c:v>22941.333333333336</c:v>
                </c:pt>
                <c:pt idx="6">
                  <c:v>22766.766666666663</c:v>
                </c:pt>
                <c:pt idx="7">
                  <c:v>21392.503333333334</c:v>
                </c:pt>
                <c:pt idx="8">
                  <c:v>22500.533333333336</c:v>
                </c:pt>
                <c:pt idx="9">
                  <c:v>22497.699999999997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ATC1106_graphs!$P$10:$AA$10</c:f>
              <c:numCache>
                <c:formatCode>0</c:formatCode>
                <c:ptCount val="12"/>
                <c:pt idx="0">
                  <c:v>11173.216666666667</c:v>
                </c:pt>
                <c:pt idx="1">
                  <c:v>11243.433333333331</c:v>
                </c:pt>
                <c:pt idx="2">
                  <c:v>11894.349999999999</c:v>
                </c:pt>
                <c:pt idx="3">
                  <c:v>12111.000000000004</c:v>
                </c:pt>
                <c:pt idx="4">
                  <c:v>11998.533333333333</c:v>
                </c:pt>
                <c:pt idx="5">
                  <c:v>11741.733333333334</c:v>
                </c:pt>
                <c:pt idx="6">
                  <c:v>11672.499999999998</c:v>
                </c:pt>
                <c:pt idx="7">
                  <c:v>11071.203333333333</c:v>
                </c:pt>
                <c:pt idx="8">
                  <c:v>11586.183333333334</c:v>
                </c:pt>
                <c:pt idx="9">
                  <c:v>11558.300000000001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ATC1106_graphs!$P$11:$AA$11</c:f>
              <c:numCache>
                <c:formatCode>0</c:formatCode>
                <c:ptCount val="12"/>
                <c:pt idx="0">
                  <c:v>10187.116666666665</c:v>
                </c:pt>
                <c:pt idx="1">
                  <c:v>10242.799999999999</c:v>
                </c:pt>
                <c:pt idx="2">
                  <c:v>11429.499999999998</c:v>
                </c:pt>
                <c:pt idx="3">
                  <c:v>11274.300000000001</c:v>
                </c:pt>
                <c:pt idx="4">
                  <c:v>11267.766666666666</c:v>
                </c:pt>
                <c:pt idx="5">
                  <c:v>11199.600000000002</c:v>
                </c:pt>
                <c:pt idx="6">
                  <c:v>11094.266666666666</c:v>
                </c:pt>
                <c:pt idx="7">
                  <c:v>10321.299999999999</c:v>
                </c:pt>
                <c:pt idx="8">
                  <c:v>10914.350000000002</c:v>
                </c:pt>
                <c:pt idx="9">
                  <c:v>10939.399999999998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482584"/>
        <c:axId val="657477880"/>
      </c:lineChart>
      <c:catAx>
        <c:axId val="657482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77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77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825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ATC1106_graphs!$P$13:$Y$13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ATC1106_graphs!$P$16:$Y$16</c:f>
              <c:numCache>
                <c:formatCode>General</c:formatCode>
                <c:ptCount val="10"/>
                <c:pt idx="0">
                  <c:v>23475</c:v>
                </c:pt>
                <c:pt idx="1">
                  <c:v>22254</c:v>
                </c:pt>
                <c:pt idx="2" formatCode="0">
                  <c:v>21560.099123258598</c:v>
                </c:pt>
                <c:pt idx="3" formatCode="0">
                  <c:v>21795.3008056</c:v>
                </c:pt>
                <c:pt idx="4" formatCode="0">
                  <c:v>21677.029303399999</c:v>
                </c:pt>
                <c:pt idx="5" formatCode="0">
                  <c:v>22663.625255799998</c:v>
                </c:pt>
                <c:pt idx="6" formatCode="0">
                  <c:v>22508.6981524</c:v>
                </c:pt>
                <c:pt idx="7" formatCode="0">
                  <c:v>22883.391315599998</c:v>
                </c:pt>
                <c:pt idx="8" formatCode="0">
                  <c:v>22531.1174704</c:v>
                </c:pt>
                <c:pt idx="9" formatCode="0">
                  <c:v>22492.085333333329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ATC1106_graphs!$G$83</c:f>
              <c:strCache>
                <c:ptCount val="1"/>
                <c:pt idx="0">
                  <c:v>NorthWest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ATC1106_graphs!$P$13:$Y$13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ATC1106_graphs!$P$14:$Y$14</c:f>
              <c:numCache>
                <c:formatCode>0</c:formatCode>
                <c:ptCount val="10"/>
                <c:pt idx="0">
                  <c:v>11383</c:v>
                </c:pt>
                <c:pt idx="1">
                  <c:v>11333</c:v>
                </c:pt>
                <c:pt idx="2">
                  <c:v>10950.694385287545</c:v>
                </c:pt>
                <c:pt idx="3">
                  <c:v>11154.819152400001</c:v>
                </c:pt>
                <c:pt idx="4">
                  <c:v>11117.673984999999</c:v>
                </c:pt>
                <c:pt idx="5">
                  <c:v>11621.482488999998</c:v>
                </c:pt>
                <c:pt idx="6">
                  <c:v>11604.5445306</c:v>
                </c:pt>
                <c:pt idx="7">
                  <c:v>11844.197324199999</c:v>
                </c:pt>
                <c:pt idx="8">
                  <c:v>11638.449707199999</c:v>
                </c:pt>
                <c:pt idx="9">
                  <c:v>11605.045333333332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ATC1106_graphs!$I$83</c:f>
              <c:strCache>
                <c:ptCount val="1"/>
                <c:pt idx="0">
                  <c:v>SouthEast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ATC1106_graphs!$P$13:$Y$13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ATC1106_graphs!$P$15:$Y$15</c:f>
              <c:numCache>
                <c:formatCode>0</c:formatCode>
                <c:ptCount val="10"/>
                <c:pt idx="0" formatCode="General">
                  <c:v>12092</c:v>
                </c:pt>
                <c:pt idx="1">
                  <c:v>10921</c:v>
                </c:pt>
                <c:pt idx="2">
                  <c:v>10609.404737971054</c:v>
                </c:pt>
                <c:pt idx="3">
                  <c:v>10640.481653199999</c:v>
                </c:pt>
                <c:pt idx="4">
                  <c:v>10559.355318400001</c:v>
                </c:pt>
                <c:pt idx="5">
                  <c:v>11042.142766799998</c:v>
                </c:pt>
                <c:pt idx="6">
                  <c:v>10904.153621800002</c:v>
                </c:pt>
                <c:pt idx="7" formatCode="General">
                  <c:v>11039.1939914</c:v>
                </c:pt>
                <c:pt idx="8" formatCode="General">
                  <c:v>10892.667763199999</c:v>
                </c:pt>
                <c:pt idx="9">
                  <c:v>10887.039999999999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478272"/>
        <c:axId val="657479840"/>
      </c:lineChart>
      <c:catAx>
        <c:axId val="65747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7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798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782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ATC1106_NorthWestbound!$C$8:$C$31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ATC1106_NorthWestbound!$L$8:$L$31</c:f>
              <c:numCache>
                <c:formatCode>0</c:formatCode>
                <c:ptCount val="24"/>
                <c:pt idx="0">
                  <c:v>34.667000000000002</c:v>
                </c:pt>
                <c:pt idx="1">
                  <c:v>14.930333333333333</c:v>
                </c:pt>
                <c:pt idx="2">
                  <c:v>13.540666666666667</c:v>
                </c:pt>
                <c:pt idx="3">
                  <c:v>16.164999999999999</c:v>
                </c:pt>
                <c:pt idx="4">
                  <c:v>36.963000000000008</c:v>
                </c:pt>
                <c:pt idx="5">
                  <c:v>146.86533333333335</c:v>
                </c:pt>
                <c:pt idx="6">
                  <c:v>661.21733333333327</c:v>
                </c:pt>
                <c:pt idx="7">
                  <c:v>1128.6803333333332</c:v>
                </c:pt>
                <c:pt idx="8">
                  <c:v>923.48966666666672</c:v>
                </c:pt>
                <c:pt idx="9">
                  <c:v>873.26033333333328</c:v>
                </c:pt>
                <c:pt idx="10">
                  <c:v>787.12099999999987</c:v>
                </c:pt>
                <c:pt idx="11">
                  <c:v>756.15033333333338</c:v>
                </c:pt>
                <c:pt idx="12">
                  <c:v>733.43833333333328</c:v>
                </c:pt>
                <c:pt idx="13">
                  <c:v>717.89899999999989</c:v>
                </c:pt>
                <c:pt idx="14">
                  <c:v>737.02233333333345</c:v>
                </c:pt>
                <c:pt idx="15">
                  <c:v>743.26366666666672</c:v>
                </c:pt>
                <c:pt idx="16">
                  <c:v>685.11</c:v>
                </c:pt>
                <c:pt idx="17">
                  <c:v>654.97433333333333</c:v>
                </c:pt>
                <c:pt idx="18">
                  <c:v>619.80700000000002</c:v>
                </c:pt>
                <c:pt idx="19">
                  <c:v>495.2286666666667</c:v>
                </c:pt>
                <c:pt idx="20">
                  <c:v>334.47299999999996</c:v>
                </c:pt>
                <c:pt idx="21">
                  <c:v>232.81899999999996</c:v>
                </c:pt>
                <c:pt idx="22">
                  <c:v>166.90066666666667</c:v>
                </c:pt>
                <c:pt idx="23">
                  <c:v>91.058999999999997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ATC1106_NorthWestbound!$C$8:$C$31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ATC1106_NorthWestbound!$I$8:$I$31</c:f>
              <c:numCache>
                <c:formatCode>0</c:formatCode>
                <c:ptCount val="24"/>
                <c:pt idx="0">
                  <c:v>83.166666666666657</c:v>
                </c:pt>
                <c:pt idx="1">
                  <c:v>43.19166666666667</c:v>
                </c:pt>
                <c:pt idx="2">
                  <c:v>28.216666666666669</c:v>
                </c:pt>
                <c:pt idx="3">
                  <c:v>25.975000000000001</c:v>
                </c:pt>
                <c:pt idx="4">
                  <c:v>36.016666666666666</c:v>
                </c:pt>
                <c:pt idx="5">
                  <c:v>64.033333333333331</c:v>
                </c:pt>
                <c:pt idx="6">
                  <c:v>136.16666666666669</c:v>
                </c:pt>
                <c:pt idx="7">
                  <c:v>248.70833333333331</c:v>
                </c:pt>
                <c:pt idx="8">
                  <c:v>530.23333333333335</c:v>
                </c:pt>
                <c:pt idx="9">
                  <c:v>752.07500000000005</c:v>
                </c:pt>
                <c:pt idx="10">
                  <c:v>844.32500000000005</c:v>
                </c:pt>
                <c:pt idx="11">
                  <c:v>897.375</c:v>
                </c:pt>
                <c:pt idx="12">
                  <c:v>856.99166666666679</c:v>
                </c:pt>
                <c:pt idx="13">
                  <c:v>861.50833333333344</c:v>
                </c:pt>
                <c:pt idx="14">
                  <c:v>785.99166666666667</c:v>
                </c:pt>
                <c:pt idx="15">
                  <c:v>688.5</c:v>
                </c:pt>
                <c:pt idx="16">
                  <c:v>641.19166666666661</c:v>
                </c:pt>
                <c:pt idx="17">
                  <c:v>590.39166666666665</c:v>
                </c:pt>
                <c:pt idx="18">
                  <c:v>510.60833333333329</c:v>
                </c:pt>
                <c:pt idx="19">
                  <c:v>411.61666666666662</c:v>
                </c:pt>
                <c:pt idx="20">
                  <c:v>291.05</c:v>
                </c:pt>
                <c:pt idx="21">
                  <c:v>210.0083333333333</c:v>
                </c:pt>
                <c:pt idx="22">
                  <c:v>186.76666666666665</c:v>
                </c:pt>
                <c:pt idx="23">
                  <c:v>148.94999999999999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ATC1106_NorthWestbound!$C$8:$C$31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ATC1106_NorthWestbound!$J$8:$J$31</c:f>
              <c:numCache>
                <c:formatCode>0</c:formatCode>
                <c:ptCount val="24"/>
                <c:pt idx="0">
                  <c:v>107.99166666666665</c:v>
                </c:pt>
                <c:pt idx="1">
                  <c:v>63.116666666666674</c:v>
                </c:pt>
                <c:pt idx="2">
                  <c:v>36.299999999999997</c:v>
                </c:pt>
                <c:pt idx="3">
                  <c:v>32.083333333333336</c:v>
                </c:pt>
                <c:pt idx="4">
                  <c:v>29.766666666666662</c:v>
                </c:pt>
                <c:pt idx="5">
                  <c:v>42.05833333333333</c:v>
                </c:pt>
                <c:pt idx="6">
                  <c:v>82.583333333333343</c:v>
                </c:pt>
                <c:pt idx="7">
                  <c:v>127.03333333333335</c:v>
                </c:pt>
                <c:pt idx="8">
                  <c:v>215.625</c:v>
                </c:pt>
                <c:pt idx="9">
                  <c:v>432.56666666666661</c:v>
                </c:pt>
                <c:pt idx="10">
                  <c:v>707.86666666666667</c:v>
                </c:pt>
                <c:pt idx="11">
                  <c:v>817.5</c:v>
                </c:pt>
                <c:pt idx="12">
                  <c:v>848.83333333333326</c:v>
                </c:pt>
                <c:pt idx="13">
                  <c:v>841.19166666666683</c:v>
                </c:pt>
                <c:pt idx="14">
                  <c:v>752.29166666666674</c:v>
                </c:pt>
                <c:pt idx="15">
                  <c:v>673.3416666666667</c:v>
                </c:pt>
                <c:pt idx="16">
                  <c:v>575.24166666666656</c:v>
                </c:pt>
                <c:pt idx="17">
                  <c:v>499.39166666666659</c:v>
                </c:pt>
                <c:pt idx="18">
                  <c:v>459.85</c:v>
                </c:pt>
                <c:pt idx="19">
                  <c:v>370.91666666666663</c:v>
                </c:pt>
                <c:pt idx="20">
                  <c:v>282.22500000000002</c:v>
                </c:pt>
                <c:pt idx="21">
                  <c:v>192.17500000000001</c:v>
                </c:pt>
                <c:pt idx="22">
                  <c:v>118.03333333333335</c:v>
                </c:pt>
                <c:pt idx="23">
                  <c:v>65.166666666666671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496696"/>
        <c:axId val="657491600"/>
      </c:lineChart>
      <c:catAx>
        <c:axId val="657496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9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91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966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ATC1013_graphs!$P$9:$AA$9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ATC1013_graphs!$P$12:$AA$12</c:f>
              <c:numCache>
                <c:formatCode>0</c:formatCode>
                <c:ptCount val="12"/>
                <c:pt idx="0">
                  <c:v>34166</c:v>
                </c:pt>
                <c:pt idx="1">
                  <c:v>34582.699999999997</c:v>
                </c:pt>
                <c:pt idx="2">
                  <c:v>34699.633333333339</c:v>
                </c:pt>
                <c:pt idx="3">
                  <c:v>35017.399999999994</c:v>
                </c:pt>
                <c:pt idx="4">
                  <c:v>35498.800000000003</c:v>
                </c:pt>
                <c:pt idx="5">
                  <c:v>35120.466666666667</c:v>
                </c:pt>
                <c:pt idx="6">
                  <c:v>34691.5</c:v>
                </c:pt>
                <c:pt idx="7">
                  <c:v>33719.146666666667</c:v>
                </c:pt>
                <c:pt idx="8">
                  <c:v>34480.666666666664</c:v>
                </c:pt>
                <c:pt idx="9">
                  <c:v>34177.483333333337</c:v>
                </c:pt>
                <c:pt idx="10">
                  <c:v>33064.75</c:v>
                </c:pt>
                <c:pt idx="11">
                  <c:v>33096.199999999997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ATC1013_graphs!$P$10:$AA$10</c:f>
              <c:numCache>
                <c:formatCode>0</c:formatCode>
                <c:ptCount val="12"/>
                <c:pt idx="0">
                  <c:v>19285.916666666664</c:v>
                </c:pt>
                <c:pt idx="1">
                  <c:v>19587.533333333333</c:v>
                </c:pt>
                <c:pt idx="2">
                  <c:v>19664.816666666669</c:v>
                </c:pt>
                <c:pt idx="3">
                  <c:v>19892.466666666667</c:v>
                </c:pt>
                <c:pt idx="4">
                  <c:v>20211.95</c:v>
                </c:pt>
                <c:pt idx="5">
                  <c:v>20066</c:v>
                </c:pt>
                <c:pt idx="6">
                  <c:v>19776.066666666666</c:v>
                </c:pt>
                <c:pt idx="7">
                  <c:v>18953.593333333331</c:v>
                </c:pt>
                <c:pt idx="8">
                  <c:v>19537.333333333332</c:v>
                </c:pt>
                <c:pt idx="9">
                  <c:v>19394.533333333329</c:v>
                </c:pt>
                <c:pt idx="10">
                  <c:v>19065.95</c:v>
                </c:pt>
                <c:pt idx="11">
                  <c:v>19037.266666666663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ATC1013_graphs!$P$11:$AA$11</c:f>
              <c:numCache>
                <c:formatCode>0</c:formatCode>
                <c:ptCount val="12"/>
                <c:pt idx="0">
                  <c:v>14880.083333333334</c:v>
                </c:pt>
                <c:pt idx="1">
                  <c:v>14995.166666666666</c:v>
                </c:pt>
                <c:pt idx="2">
                  <c:v>15034.816666666668</c:v>
                </c:pt>
                <c:pt idx="3">
                  <c:v>15124.933333333329</c:v>
                </c:pt>
                <c:pt idx="4">
                  <c:v>15286.849999999999</c:v>
                </c:pt>
                <c:pt idx="5">
                  <c:v>15054.466666666665</c:v>
                </c:pt>
                <c:pt idx="6">
                  <c:v>14915.433333333332</c:v>
                </c:pt>
                <c:pt idx="7">
                  <c:v>14765.553333333333</c:v>
                </c:pt>
                <c:pt idx="8">
                  <c:v>14943.333333333332</c:v>
                </c:pt>
                <c:pt idx="9">
                  <c:v>14782.950000000004</c:v>
                </c:pt>
                <c:pt idx="10">
                  <c:v>13998.799999999997</c:v>
                </c:pt>
                <c:pt idx="11">
                  <c:v>14058.933333333331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473176"/>
        <c:axId val="657473568"/>
      </c:lineChart>
      <c:catAx>
        <c:axId val="657473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7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73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73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ATC1106_SouthEastbound!$C$8:$C$31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ATC1106_SouthEastbound!$L$8:$L$31</c:f>
              <c:numCache>
                <c:formatCode>0</c:formatCode>
                <c:ptCount val="24"/>
                <c:pt idx="0">
                  <c:v>43.717333333333329</c:v>
                </c:pt>
                <c:pt idx="1">
                  <c:v>19.399333333333335</c:v>
                </c:pt>
                <c:pt idx="2">
                  <c:v>15.886000000000001</c:v>
                </c:pt>
                <c:pt idx="3">
                  <c:v>14.019333333333336</c:v>
                </c:pt>
                <c:pt idx="4">
                  <c:v>23.869999999999997</c:v>
                </c:pt>
                <c:pt idx="5">
                  <c:v>61.880333333333326</c:v>
                </c:pt>
                <c:pt idx="6">
                  <c:v>172.22766666666666</c:v>
                </c:pt>
                <c:pt idx="7">
                  <c:v>522.16633333333334</c:v>
                </c:pt>
                <c:pt idx="8">
                  <c:v>711.84533333333343</c:v>
                </c:pt>
                <c:pt idx="9">
                  <c:v>556.721</c:v>
                </c:pt>
                <c:pt idx="10">
                  <c:v>561.08100000000002</c:v>
                </c:pt>
                <c:pt idx="11">
                  <c:v>616.178</c:v>
                </c:pt>
                <c:pt idx="12">
                  <c:v>680.69400000000007</c:v>
                </c:pt>
                <c:pt idx="13">
                  <c:v>694.38599999999997</c:v>
                </c:pt>
                <c:pt idx="14">
                  <c:v>770.38166666666666</c:v>
                </c:pt>
                <c:pt idx="15">
                  <c:v>899.04899999999998</c:v>
                </c:pt>
                <c:pt idx="16">
                  <c:v>994.49366666666663</c:v>
                </c:pt>
                <c:pt idx="17">
                  <c:v>987.00799999999981</c:v>
                </c:pt>
                <c:pt idx="18">
                  <c:v>849.61766666666665</c:v>
                </c:pt>
                <c:pt idx="19">
                  <c:v>616.56600000000003</c:v>
                </c:pt>
                <c:pt idx="20">
                  <c:v>438.44500000000005</c:v>
                </c:pt>
                <c:pt idx="21">
                  <c:v>308.77566666666661</c:v>
                </c:pt>
                <c:pt idx="22">
                  <c:v>210.88899999999998</c:v>
                </c:pt>
                <c:pt idx="23">
                  <c:v>117.74266666666668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ATC1106_SouthEastbound!$C$8:$C$31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ATC1106_SouthEastbound!$I$8:$I$31</c:f>
              <c:numCache>
                <c:formatCode>0</c:formatCode>
                <c:ptCount val="24"/>
                <c:pt idx="0">
                  <c:v>106.02500000000001</c:v>
                </c:pt>
                <c:pt idx="1">
                  <c:v>52.183333333333337</c:v>
                </c:pt>
                <c:pt idx="2">
                  <c:v>29.8</c:v>
                </c:pt>
                <c:pt idx="3">
                  <c:v>23.941666666666666</c:v>
                </c:pt>
                <c:pt idx="4">
                  <c:v>24.208333333333332</c:v>
                </c:pt>
                <c:pt idx="5">
                  <c:v>43.291666666666671</c:v>
                </c:pt>
                <c:pt idx="6">
                  <c:v>71.658333333333331</c:v>
                </c:pt>
                <c:pt idx="7">
                  <c:v>196.01666666666665</c:v>
                </c:pt>
                <c:pt idx="8">
                  <c:v>343.14166666666671</c:v>
                </c:pt>
                <c:pt idx="9">
                  <c:v>514.54166666666674</c:v>
                </c:pt>
                <c:pt idx="10">
                  <c:v>652.7166666666667</c:v>
                </c:pt>
                <c:pt idx="11">
                  <c:v>741.54166666666674</c:v>
                </c:pt>
                <c:pt idx="12">
                  <c:v>838.09166666666658</c:v>
                </c:pt>
                <c:pt idx="13">
                  <c:v>807.57500000000005</c:v>
                </c:pt>
                <c:pt idx="14">
                  <c:v>752.00833333333333</c:v>
                </c:pt>
                <c:pt idx="15">
                  <c:v>709.4</c:v>
                </c:pt>
                <c:pt idx="16">
                  <c:v>693.76666666666665</c:v>
                </c:pt>
                <c:pt idx="17">
                  <c:v>674.89166666666665</c:v>
                </c:pt>
                <c:pt idx="18">
                  <c:v>541.90833333333342</c:v>
                </c:pt>
                <c:pt idx="19">
                  <c:v>447.43333333333328</c:v>
                </c:pt>
                <c:pt idx="20">
                  <c:v>322.52499999999998</c:v>
                </c:pt>
                <c:pt idx="21">
                  <c:v>244.1</c:v>
                </c:pt>
                <c:pt idx="22">
                  <c:v>203.67500000000001</c:v>
                </c:pt>
                <c:pt idx="23">
                  <c:v>170.6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ATC1106_SouthEastbound!$C$8:$C$31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ATC1106_SouthEastbound!$J$8:$J$31</c:f>
              <c:numCache>
                <c:formatCode>0</c:formatCode>
                <c:ptCount val="24"/>
                <c:pt idx="0">
                  <c:v>118.25833333333335</c:v>
                </c:pt>
                <c:pt idx="1">
                  <c:v>61.924999999999997</c:v>
                </c:pt>
                <c:pt idx="2">
                  <c:v>38.083333333333329</c:v>
                </c:pt>
                <c:pt idx="3">
                  <c:v>30.483333333333338</c:v>
                </c:pt>
                <c:pt idx="4">
                  <c:v>23.466666666666665</c:v>
                </c:pt>
                <c:pt idx="5">
                  <c:v>27.708333333333336</c:v>
                </c:pt>
                <c:pt idx="6">
                  <c:v>44.30833333333333</c:v>
                </c:pt>
                <c:pt idx="7">
                  <c:v>121.35833333333335</c:v>
                </c:pt>
                <c:pt idx="8">
                  <c:v>182.39166666666668</c:v>
                </c:pt>
                <c:pt idx="9">
                  <c:v>320.35000000000002</c:v>
                </c:pt>
                <c:pt idx="10">
                  <c:v>465.7</c:v>
                </c:pt>
                <c:pt idx="11">
                  <c:v>622.80833333333328</c:v>
                </c:pt>
                <c:pt idx="12">
                  <c:v>777.97500000000002</c:v>
                </c:pt>
                <c:pt idx="13">
                  <c:v>787.00833333333333</c:v>
                </c:pt>
                <c:pt idx="14">
                  <c:v>739.04166666666674</c:v>
                </c:pt>
                <c:pt idx="15">
                  <c:v>716.63333333333333</c:v>
                </c:pt>
                <c:pt idx="16">
                  <c:v>656.27499999999998</c:v>
                </c:pt>
                <c:pt idx="17">
                  <c:v>527.9</c:v>
                </c:pt>
                <c:pt idx="18">
                  <c:v>446.59166666666658</c:v>
                </c:pt>
                <c:pt idx="19">
                  <c:v>393.01666666666665</c:v>
                </c:pt>
                <c:pt idx="20">
                  <c:v>303.53333333333336</c:v>
                </c:pt>
                <c:pt idx="21">
                  <c:v>216.55</c:v>
                </c:pt>
                <c:pt idx="22">
                  <c:v>135.75833333333335</c:v>
                </c:pt>
                <c:pt idx="23">
                  <c:v>74.416666666666657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488464"/>
        <c:axId val="657492384"/>
      </c:lineChart>
      <c:catAx>
        <c:axId val="65748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9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9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884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ATC1135_graphs!$G$83</c:f>
              <c:strCache>
                <c:ptCount val="1"/>
                <c:pt idx="0">
                  <c:v>NorthEast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ATC1135_graphs!$P$6:$V$6</c:f>
              <c:numCache>
                <c:formatCode>0</c:formatCode>
                <c:ptCount val="7"/>
                <c:pt idx="0">
                  <c:v>9078.9393939393958</c:v>
                </c:pt>
                <c:pt idx="1">
                  <c:v>9392.992424242424</c:v>
                </c:pt>
                <c:pt idx="2">
                  <c:v>9328.7424242424222</c:v>
                </c:pt>
                <c:pt idx="3">
                  <c:v>9799.8363636363611</c:v>
                </c:pt>
                <c:pt idx="4">
                  <c:v>9348.8954545454544</c:v>
                </c:pt>
                <c:pt idx="5">
                  <c:v>7151.484848484848</c:v>
                </c:pt>
                <c:pt idx="6">
                  <c:v>6002.6818181818198</c:v>
                </c:pt>
              </c:numCache>
            </c:numRef>
          </c:val>
        </c:ser>
        <c:ser>
          <c:idx val="1"/>
          <c:order val="1"/>
          <c:tx>
            <c:strRef>
              <c:f>ATC1135_graphs!$I$83</c:f>
              <c:strCache>
                <c:ptCount val="1"/>
                <c:pt idx="0">
                  <c:v>SouthWest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ATC1135_graphs!$P$7:$V$7</c:f>
              <c:numCache>
                <c:formatCode>0</c:formatCode>
                <c:ptCount val="7"/>
                <c:pt idx="0">
                  <c:v>10732.507575757576</c:v>
                </c:pt>
                <c:pt idx="1">
                  <c:v>10762.94696969697</c:v>
                </c:pt>
                <c:pt idx="2">
                  <c:v>10804.742424242422</c:v>
                </c:pt>
                <c:pt idx="3">
                  <c:v>11188.337878787883</c:v>
                </c:pt>
                <c:pt idx="4">
                  <c:v>10869.253030303029</c:v>
                </c:pt>
                <c:pt idx="5">
                  <c:v>9088.4924242424258</c:v>
                </c:pt>
                <c:pt idx="6">
                  <c:v>7698.8712121212129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ATC1135_graphs!$P$5:$V$5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ATC1135_graphs!$P$8:$V$8</c:f>
              <c:numCache>
                <c:formatCode>0</c:formatCode>
                <c:ptCount val="7"/>
                <c:pt idx="0">
                  <c:v>19811.446969696972</c:v>
                </c:pt>
                <c:pt idx="1">
                  <c:v>20155.939393939392</c:v>
                </c:pt>
                <c:pt idx="2">
                  <c:v>20133.484848484844</c:v>
                </c:pt>
                <c:pt idx="3">
                  <c:v>20988.174242424244</c:v>
                </c:pt>
                <c:pt idx="4">
                  <c:v>20218.148484848483</c:v>
                </c:pt>
                <c:pt idx="5">
                  <c:v>16239.977272727274</c:v>
                </c:pt>
                <c:pt idx="6">
                  <c:v>13701.553030303032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7492776"/>
        <c:axId val="657491992"/>
      </c:barChart>
      <c:catAx>
        <c:axId val="657492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91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91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927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ATC1135_graphs!$P$9:$AA$9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ATC1135_graphs!$P$12:$AA$12</c:f>
              <c:numCache>
                <c:formatCode>0</c:formatCode>
                <c:ptCount val="12"/>
                <c:pt idx="1">
                  <c:v>20727.400000000001</c:v>
                </c:pt>
                <c:pt idx="2">
                  <c:v>21805.44666666667</c:v>
                </c:pt>
                <c:pt idx="3">
                  <c:v>23802.266666666666</c:v>
                </c:pt>
                <c:pt idx="4">
                  <c:v>24063.9</c:v>
                </c:pt>
                <c:pt idx="5">
                  <c:v>23468.400000000001</c:v>
                </c:pt>
                <c:pt idx="6">
                  <c:v>24045.666666666672</c:v>
                </c:pt>
                <c:pt idx="7">
                  <c:v>23827.43</c:v>
                </c:pt>
                <c:pt idx="8">
                  <c:v>23730.066666666666</c:v>
                </c:pt>
                <c:pt idx="9">
                  <c:v>15257.3</c:v>
                </c:pt>
                <c:pt idx="10">
                  <c:v>11129.816666666666</c:v>
                </c:pt>
                <c:pt idx="11">
                  <c:v>11018.133333333335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ATC1135_graphs!$P$10:$AA$10</c:f>
              <c:numCache>
                <c:formatCode>0</c:formatCode>
                <c:ptCount val="12"/>
                <c:pt idx="1">
                  <c:v>9820.4000000000015</c:v>
                </c:pt>
                <c:pt idx="2">
                  <c:v>10886.99666666667</c:v>
                </c:pt>
                <c:pt idx="3">
                  <c:v>10983.133333333333</c:v>
                </c:pt>
                <c:pt idx="4">
                  <c:v>11186.900000000003</c:v>
                </c:pt>
                <c:pt idx="5">
                  <c:v>10533.266666666666</c:v>
                </c:pt>
                <c:pt idx="6">
                  <c:v>10772.6</c:v>
                </c:pt>
                <c:pt idx="7">
                  <c:v>9949.7633333333342</c:v>
                </c:pt>
                <c:pt idx="8">
                  <c:v>10053.333333333332</c:v>
                </c:pt>
                <c:pt idx="9">
                  <c:v>7643.4</c:v>
                </c:pt>
                <c:pt idx="10">
                  <c:v>5779.0333333333328</c:v>
                </c:pt>
                <c:pt idx="11">
                  <c:v>5679.8666666666677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ATC1135_graphs!$P$11:$AA$11</c:f>
              <c:numCache>
                <c:formatCode>0</c:formatCode>
                <c:ptCount val="12"/>
                <c:pt idx="1">
                  <c:v>10907</c:v>
                </c:pt>
                <c:pt idx="2">
                  <c:v>10918.45</c:v>
                </c:pt>
                <c:pt idx="3">
                  <c:v>12819.133333333333</c:v>
                </c:pt>
                <c:pt idx="4">
                  <c:v>12877</c:v>
                </c:pt>
                <c:pt idx="5">
                  <c:v>12935.133333333335</c:v>
                </c:pt>
                <c:pt idx="6">
                  <c:v>13273.066666666669</c:v>
                </c:pt>
                <c:pt idx="7">
                  <c:v>13877.666666666668</c:v>
                </c:pt>
                <c:pt idx="8">
                  <c:v>13676.733333333334</c:v>
                </c:pt>
                <c:pt idx="9">
                  <c:v>7613.9000000000005</c:v>
                </c:pt>
                <c:pt idx="10">
                  <c:v>5350.7833333333338</c:v>
                </c:pt>
                <c:pt idx="11">
                  <c:v>5338.2666666666673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488072"/>
        <c:axId val="657497088"/>
      </c:lineChart>
      <c:catAx>
        <c:axId val="657488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9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970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880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ATC1135_graphs!$P$13:$Y$13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ATC1135_graphs!$P$16:$Y$16</c:f>
              <c:numCache>
                <c:formatCode>General</c:formatCode>
                <c:ptCount val="10"/>
                <c:pt idx="0">
                  <c:v>22690</c:v>
                </c:pt>
                <c:pt idx="2" formatCode="0">
                  <c:v>22053</c:v>
                </c:pt>
                <c:pt idx="3" formatCode="0">
                  <c:v>21782.958862200001</c:v>
                </c:pt>
                <c:pt idx="4" formatCode="0">
                  <c:v>22479.451082800002</c:v>
                </c:pt>
                <c:pt idx="5" formatCode="0">
                  <c:v>22662.272477600003</c:v>
                </c:pt>
                <c:pt idx="6" formatCode="0">
                  <c:v>22220.107193600004</c:v>
                </c:pt>
                <c:pt idx="7" formatCode="0">
                  <c:v>22106.171185799998</c:v>
                </c:pt>
                <c:pt idx="8" formatCode="0">
                  <c:v>22912.474415600002</c:v>
                </c:pt>
                <c:pt idx="9" formatCode="0">
                  <c:v>20261.438787878789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ATC1135_graphs!$G$83</c:f>
              <c:strCache>
                <c:ptCount val="1"/>
                <c:pt idx="0">
                  <c:v>NorthEast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ATC1135_graphs!$P$13:$Y$13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ATC1135_graphs!$P$14:$Y$14</c:f>
              <c:numCache>
                <c:formatCode>0</c:formatCode>
                <c:ptCount val="10"/>
                <c:pt idx="0">
                  <c:v>11502</c:v>
                </c:pt>
                <c:pt idx="2">
                  <c:v>11375</c:v>
                </c:pt>
                <c:pt idx="3">
                  <c:v>11132.294708600002</c:v>
                </c:pt>
                <c:pt idx="4">
                  <c:v>11470.692207800001</c:v>
                </c:pt>
                <c:pt idx="5">
                  <c:v>11615.469711800002</c:v>
                </c:pt>
                <c:pt idx="6">
                  <c:v>11389.823041200003</c:v>
                </c:pt>
                <c:pt idx="7">
                  <c:v>11336.6393804</c:v>
                </c:pt>
                <c:pt idx="8">
                  <c:v>10690.034152400001</c:v>
                </c:pt>
                <c:pt idx="9">
                  <c:v>9389.8812121212104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ATC1135_graphs!$I$83</c:f>
              <c:strCache>
                <c:ptCount val="1"/>
                <c:pt idx="0">
                  <c:v>SouthWest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ATC1135_graphs!$P$13:$Y$13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ATC1135_graphs!$P$15:$Y$15</c:f>
              <c:numCache>
                <c:formatCode>0</c:formatCode>
                <c:ptCount val="10"/>
                <c:pt idx="0" formatCode="General">
                  <c:v>11188</c:v>
                </c:pt>
                <c:pt idx="2">
                  <c:v>10678</c:v>
                </c:pt>
                <c:pt idx="3">
                  <c:v>10650.664153600001</c:v>
                </c:pt>
                <c:pt idx="4">
                  <c:v>11008.758875000001</c:v>
                </c:pt>
                <c:pt idx="5">
                  <c:v>11046.802765800003</c:v>
                </c:pt>
                <c:pt idx="6">
                  <c:v>10830.284152400001</c:v>
                </c:pt>
                <c:pt idx="7" formatCode="General">
                  <c:v>10769.531805399998</c:v>
                </c:pt>
                <c:pt idx="8" formatCode="General">
                  <c:v>12222.4402632</c:v>
                </c:pt>
                <c:pt idx="9">
                  <c:v>10871.557575757581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493952"/>
        <c:axId val="657493560"/>
      </c:lineChart>
      <c:catAx>
        <c:axId val="65749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93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935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939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ATC1135_NorthEastbound!$C$8:$C$31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ATC1135_NorthEastbound!$L$8:$L$31</c:f>
              <c:numCache>
                <c:formatCode>0</c:formatCode>
                <c:ptCount val="24"/>
                <c:pt idx="0">
                  <c:v>21.026363636363637</c:v>
                </c:pt>
                <c:pt idx="1">
                  <c:v>10.857575757575756</c:v>
                </c:pt>
                <c:pt idx="2">
                  <c:v>8.3021212121212127</c:v>
                </c:pt>
                <c:pt idx="3">
                  <c:v>10.241212121212119</c:v>
                </c:pt>
                <c:pt idx="4">
                  <c:v>18.617878787878787</c:v>
                </c:pt>
                <c:pt idx="5">
                  <c:v>56.510000000000005</c:v>
                </c:pt>
                <c:pt idx="6">
                  <c:v>188.5781818181818</c:v>
                </c:pt>
                <c:pt idx="7">
                  <c:v>442.0287878787878</c:v>
                </c:pt>
                <c:pt idx="8">
                  <c:v>574.27939393939391</c:v>
                </c:pt>
                <c:pt idx="9">
                  <c:v>482.54454545454547</c:v>
                </c:pt>
                <c:pt idx="10">
                  <c:v>489.86121212121213</c:v>
                </c:pt>
                <c:pt idx="11">
                  <c:v>556.12909090909091</c:v>
                </c:pt>
                <c:pt idx="12">
                  <c:v>609.04090909090905</c:v>
                </c:pt>
                <c:pt idx="13">
                  <c:v>605.40151515151513</c:v>
                </c:pt>
                <c:pt idx="14">
                  <c:v>685.73121212121202</c:v>
                </c:pt>
                <c:pt idx="15">
                  <c:v>757.67181818181814</c:v>
                </c:pt>
                <c:pt idx="16">
                  <c:v>946.38484848484859</c:v>
                </c:pt>
                <c:pt idx="17">
                  <c:v>967.09969696969688</c:v>
                </c:pt>
                <c:pt idx="18">
                  <c:v>750.14030303030313</c:v>
                </c:pt>
                <c:pt idx="19">
                  <c:v>477.83181818181822</c:v>
                </c:pt>
                <c:pt idx="20">
                  <c:v>293.63878787878787</c:v>
                </c:pt>
                <c:pt idx="21">
                  <c:v>211.62727272727275</c:v>
                </c:pt>
                <c:pt idx="22">
                  <c:v>153.52424242424243</c:v>
                </c:pt>
                <c:pt idx="23">
                  <c:v>72.812424242424242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ATC1135_NorthEastbound!$C$8:$C$31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ATC1135_NorthEastbound!$I$8:$I$31</c:f>
              <c:numCache>
                <c:formatCode>0</c:formatCode>
                <c:ptCount val="24"/>
                <c:pt idx="0">
                  <c:v>53.113636363636367</c:v>
                </c:pt>
                <c:pt idx="1">
                  <c:v>26.84090909090909</c:v>
                </c:pt>
                <c:pt idx="2">
                  <c:v>18.348484848484848</c:v>
                </c:pt>
                <c:pt idx="3">
                  <c:v>13.712121212121211</c:v>
                </c:pt>
                <c:pt idx="4">
                  <c:v>11.825757575757574</c:v>
                </c:pt>
                <c:pt idx="5">
                  <c:v>30.227272727272727</c:v>
                </c:pt>
                <c:pt idx="6">
                  <c:v>66.560606060606062</c:v>
                </c:pt>
                <c:pt idx="7">
                  <c:v>137.53787878787878</c:v>
                </c:pt>
                <c:pt idx="8">
                  <c:v>289.81818181818181</c:v>
                </c:pt>
                <c:pt idx="9">
                  <c:v>397.62121212121207</c:v>
                </c:pt>
                <c:pt idx="10">
                  <c:v>521.4545454545455</c:v>
                </c:pt>
                <c:pt idx="11">
                  <c:v>614.62878787878788</c:v>
                </c:pt>
                <c:pt idx="12">
                  <c:v>652.83333333333326</c:v>
                </c:pt>
                <c:pt idx="13">
                  <c:v>625.31060606060612</c:v>
                </c:pt>
                <c:pt idx="14">
                  <c:v>615.969696969697</c:v>
                </c:pt>
                <c:pt idx="15">
                  <c:v>612.46212121212125</c:v>
                </c:pt>
                <c:pt idx="16">
                  <c:v>600.25000000000011</c:v>
                </c:pt>
                <c:pt idx="17">
                  <c:v>550.17424242424249</c:v>
                </c:pt>
                <c:pt idx="18">
                  <c:v>404.62878787878793</c:v>
                </c:pt>
                <c:pt idx="19">
                  <c:v>316.66666666666674</c:v>
                </c:pt>
                <c:pt idx="20">
                  <c:v>198.48484848484847</c:v>
                </c:pt>
                <c:pt idx="21">
                  <c:v>143.34848484848484</c:v>
                </c:pt>
                <c:pt idx="22">
                  <c:v>135.98484848484847</c:v>
                </c:pt>
                <c:pt idx="23">
                  <c:v>113.68181818181816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ATC1135_NorthEastbound!$C$8:$C$31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ATC1135_NorthEastbound!$J$8:$J$31</c:f>
              <c:numCache>
                <c:formatCode>0</c:formatCode>
                <c:ptCount val="24"/>
                <c:pt idx="0">
                  <c:v>68.500000000000014</c:v>
                </c:pt>
                <c:pt idx="1">
                  <c:v>35.128787878787875</c:v>
                </c:pt>
                <c:pt idx="2">
                  <c:v>19.174242424242426</c:v>
                </c:pt>
                <c:pt idx="3">
                  <c:v>15.106060606060606</c:v>
                </c:pt>
                <c:pt idx="4">
                  <c:v>11.727272727272727</c:v>
                </c:pt>
                <c:pt idx="5">
                  <c:v>21.196969696969695</c:v>
                </c:pt>
                <c:pt idx="6">
                  <c:v>36.598484848484844</c:v>
                </c:pt>
                <c:pt idx="7">
                  <c:v>84.424242424242436</c:v>
                </c:pt>
                <c:pt idx="8">
                  <c:v>121.06060606060606</c:v>
                </c:pt>
                <c:pt idx="9">
                  <c:v>257.57575757575756</c:v>
                </c:pt>
                <c:pt idx="10">
                  <c:v>393.38636363636363</c:v>
                </c:pt>
                <c:pt idx="11">
                  <c:v>524.7348484848485</c:v>
                </c:pt>
                <c:pt idx="12">
                  <c:v>621.05303030303025</c:v>
                </c:pt>
                <c:pt idx="13">
                  <c:v>615.30303030303037</c:v>
                </c:pt>
                <c:pt idx="14">
                  <c:v>600.74242424242425</c:v>
                </c:pt>
                <c:pt idx="15">
                  <c:v>601.9848484848485</c:v>
                </c:pt>
                <c:pt idx="16">
                  <c:v>556.37121212121212</c:v>
                </c:pt>
                <c:pt idx="17">
                  <c:v>415.11363636363637</c:v>
                </c:pt>
                <c:pt idx="18">
                  <c:v>310.9848484848485</c:v>
                </c:pt>
                <c:pt idx="19">
                  <c:v>251.7348484848485</c:v>
                </c:pt>
                <c:pt idx="20">
                  <c:v>185.65909090909088</c:v>
                </c:pt>
                <c:pt idx="21">
                  <c:v>125.9469696969697</c:v>
                </c:pt>
                <c:pt idx="22">
                  <c:v>86.409090909090907</c:v>
                </c:pt>
                <c:pt idx="23">
                  <c:v>42.765151515151516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491208"/>
        <c:axId val="657490032"/>
      </c:lineChart>
      <c:catAx>
        <c:axId val="657491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9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9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912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ATC1135_SouthWestbound!$C$8:$C$31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ATC1135_SouthWestbound!$L$8:$L$31</c:f>
              <c:numCache>
                <c:formatCode>0</c:formatCode>
                <c:ptCount val="24"/>
                <c:pt idx="0">
                  <c:v>41.323939393939398</c:v>
                </c:pt>
                <c:pt idx="1">
                  <c:v>26.652727272727276</c:v>
                </c:pt>
                <c:pt idx="2">
                  <c:v>19.852727272727272</c:v>
                </c:pt>
                <c:pt idx="3">
                  <c:v>29.762424242424242</c:v>
                </c:pt>
                <c:pt idx="4">
                  <c:v>55.827575757575758</c:v>
                </c:pt>
                <c:pt idx="5">
                  <c:v>139.01848484848489</c:v>
                </c:pt>
                <c:pt idx="6">
                  <c:v>488.99515151515152</c:v>
                </c:pt>
                <c:pt idx="7">
                  <c:v>967.96454545454549</c:v>
                </c:pt>
                <c:pt idx="8">
                  <c:v>888.23575757575748</c:v>
                </c:pt>
                <c:pt idx="9">
                  <c:v>808.11212121212134</c:v>
                </c:pt>
                <c:pt idx="10">
                  <c:v>722.20424242424247</c:v>
                </c:pt>
                <c:pt idx="11">
                  <c:v>692.72363636363639</c:v>
                </c:pt>
                <c:pt idx="12">
                  <c:v>681.74121212121213</c:v>
                </c:pt>
                <c:pt idx="13">
                  <c:v>658.9878787878788</c:v>
                </c:pt>
                <c:pt idx="14">
                  <c:v>665.5684848484849</c:v>
                </c:pt>
                <c:pt idx="15">
                  <c:v>691.910303030303</c:v>
                </c:pt>
                <c:pt idx="16">
                  <c:v>691.60424242424244</c:v>
                </c:pt>
                <c:pt idx="17">
                  <c:v>676.76030303030313</c:v>
                </c:pt>
                <c:pt idx="18">
                  <c:v>582.97666666666669</c:v>
                </c:pt>
                <c:pt idx="19">
                  <c:v>449.76303030303023</c:v>
                </c:pt>
                <c:pt idx="20">
                  <c:v>316.89181818181817</c:v>
                </c:pt>
                <c:pt idx="21">
                  <c:v>248.47212121212124</c:v>
                </c:pt>
                <c:pt idx="22">
                  <c:v>207.04030303030305</c:v>
                </c:pt>
                <c:pt idx="23">
                  <c:v>119.16787878787879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ATC1135_SouthWestbound!$C$8:$C$31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ATC1135_SouthWestbound!$I$8:$I$31</c:f>
              <c:numCache>
                <c:formatCode>0</c:formatCode>
                <c:ptCount val="24"/>
                <c:pt idx="0">
                  <c:v>101.79545454545455</c:v>
                </c:pt>
                <c:pt idx="1">
                  <c:v>56.037878787878796</c:v>
                </c:pt>
                <c:pt idx="2">
                  <c:v>38.977272727272727</c:v>
                </c:pt>
                <c:pt idx="3">
                  <c:v>36.515151515151508</c:v>
                </c:pt>
                <c:pt idx="4">
                  <c:v>44.174242424242429</c:v>
                </c:pt>
                <c:pt idx="5">
                  <c:v>72.272727272727266</c:v>
                </c:pt>
                <c:pt idx="6">
                  <c:v>137.18939393939397</c:v>
                </c:pt>
                <c:pt idx="7">
                  <c:v>270.23484848484844</c:v>
                </c:pt>
                <c:pt idx="8">
                  <c:v>498.09848484848493</c:v>
                </c:pt>
                <c:pt idx="9">
                  <c:v>671.56060606060601</c:v>
                </c:pt>
                <c:pt idx="10">
                  <c:v>757.80303030303014</c:v>
                </c:pt>
                <c:pt idx="11">
                  <c:v>768.92424242424238</c:v>
                </c:pt>
                <c:pt idx="12">
                  <c:v>769.77272727272725</c:v>
                </c:pt>
                <c:pt idx="13">
                  <c:v>740.56818181818187</c:v>
                </c:pt>
                <c:pt idx="14">
                  <c:v>716.84090909090901</c:v>
                </c:pt>
                <c:pt idx="15">
                  <c:v>641.2045454545455</c:v>
                </c:pt>
                <c:pt idx="16">
                  <c:v>586.19696969696975</c:v>
                </c:pt>
                <c:pt idx="17">
                  <c:v>539.41666666666674</c:v>
                </c:pt>
                <c:pt idx="18">
                  <c:v>431.59848484848493</c:v>
                </c:pt>
                <c:pt idx="19">
                  <c:v>373.38636363636363</c:v>
                </c:pt>
                <c:pt idx="20">
                  <c:v>258.06818181818187</c:v>
                </c:pt>
                <c:pt idx="21">
                  <c:v>195.84848484848487</c:v>
                </c:pt>
                <c:pt idx="22">
                  <c:v>201.93939393939397</c:v>
                </c:pt>
                <c:pt idx="23">
                  <c:v>180.06818181818181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ATC1135_SouthWestbound!$C$8:$C$31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ATC1135_SouthWestbound!$J$8:$J$31</c:f>
              <c:numCache>
                <c:formatCode>0</c:formatCode>
                <c:ptCount val="24"/>
                <c:pt idx="0">
                  <c:v>124.75757575757575</c:v>
                </c:pt>
                <c:pt idx="1">
                  <c:v>70.13636363636364</c:v>
                </c:pt>
                <c:pt idx="2">
                  <c:v>42.151515151515156</c:v>
                </c:pt>
                <c:pt idx="3">
                  <c:v>38.553030303030305</c:v>
                </c:pt>
                <c:pt idx="4">
                  <c:v>34.037878787878782</c:v>
                </c:pt>
                <c:pt idx="5">
                  <c:v>54.424242424242422</c:v>
                </c:pt>
                <c:pt idx="6">
                  <c:v>86.219696969696969</c:v>
                </c:pt>
                <c:pt idx="7">
                  <c:v>153.28787878787878</c:v>
                </c:pt>
                <c:pt idx="8">
                  <c:v>240.36363636363637</c:v>
                </c:pt>
                <c:pt idx="9">
                  <c:v>466.14393939393943</c:v>
                </c:pt>
                <c:pt idx="10">
                  <c:v>661.07575757575751</c:v>
                </c:pt>
                <c:pt idx="11">
                  <c:v>713.31060606060601</c:v>
                </c:pt>
                <c:pt idx="12">
                  <c:v>743.09848484848487</c:v>
                </c:pt>
                <c:pt idx="13">
                  <c:v>709.7348484848485</c:v>
                </c:pt>
                <c:pt idx="14">
                  <c:v>666.41666666666663</c:v>
                </c:pt>
                <c:pt idx="15">
                  <c:v>609.89393939393938</c:v>
                </c:pt>
                <c:pt idx="16">
                  <c:v>531.43181818181813</c:v>
                </c:pt>
                <c:pt idx="17">
                  <c:v>427.38636363636374</c:v>
                </c:pt>
                <c:pt idx="18">
                  <c:v>379.10606060606062</c:v>
                </c:pt>
                <c:pt idx="19">
                  <c:v>312.28787878787881</c:v>
                </c:pt>
                <c:pt idx="20">
                  <c:v>252.35606060606059</c:v>
                </c:pt>
                <c:pt idx="21">
                  <c:v>172</c:v>
                </c:pt>
                <c:pt idx="22">
                  <c:v>133.28787878787878</c:v>
                </c:pt>
                <c:pt idx="23">
                  <c:v>77.409090909090907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490816"/>
        <c:axId val="657496304"/>
      </c:lineChart>
      <c:catAx>
        <c:axId val="65749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9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9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908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ATC1138_graphs!$G$83</c:f>
              <c:strCache>
                <c:ptCount val="1"/>
                <c:pt idx="0">
                  <c:v>NorthWest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ATC1138_graphs!$P$6:$V$6</c:f>
              <c:numCache>
                <c:formatCode>0</c:formatCode>
                <c:ptCount val="7"/>
                <c:pt idx="0">
                  <c:v>22270.381944444445</c:v>
                </c:pt>
                <c:pt idx="1">
                  <c:v>22855.083333333336</c:v>
                </c:pt>
                <c:pt idx="2">
                  <c:v>23114.743055555555</c:v>
                </c:pt>
                <c:pt idx="3">
                  <c:v>23778.006944444442</c:v>
                </c:pt>
                <c:pt idx="4">
                  <c:v>23420.131944444442</c:v>
                </c:pt>
                <c:pt idx="5">
                  <c:v>18677.736111111109</c:v>
                </c:pt>
                <c:pt idx="6">
                  <c:v>15923.027777777777</c:v>
                </c:pt>
              </c:numCache>
            </c:numRef>
          </c:val>
        </c:ser>
        <c:ser>
          <c:idx val="1"/>
          <c:order val="1"/>
          <c:tx>
            <c:strRef>
              <c:f>ATC1138_graphs!$I$83</c:f>
              <c:strCache>
                <c:ptCount val="1"/>
                <c:pt idx="0">
                  <c:v>SouthEast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ATC1138_graphs!$P$7:$V$7</c:f>
              <c:numCache>
                <c:formatCode>0</c:formatCode>
                <c:ptCount val="7"/>
                <c:pt idx="0">
                  <c:v>20044.958333333332</c:v>
                </c:pt>
                <c:pt idx="1">
                  <c:v>20750.138888888887</c:v>
                </c:pt>
                <c:pt idx="2">
                  <c:v>21154.152777777774</c:v>
                </c:pt>
                <c:pt idx="3">
                  <c:v>21523.124999999993</c:v>
                </c:pt>
                <c:pt idx="4">
                  <c:v>21445.812499999996</c:v>
                </c:pt>
                <c:pt idx="5">
                  <c:v>18282.104166666668</c:v>
                </c:pt>
                <c:pt idx="6">
                  <c:v>15694.979166666666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ATC1138_graphs!$P$5:$V$5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ATC1138_graphs!$P$8:$V$8</c:f>
              <c:numCache>
                <c:formatCode>0</c:formatCode>
                <c:ptCount val="7"/>
                <c:pt idx="0">
                  <c:v>42315.340277777781</c:v>
                </c:pt>
                <c:pt idx="1">
                  <c:v>43605.222222222219</c:v>
                </c:pt>
                <c:pt idx="2">
                  <c:v>44268.895833333328</c:v>
                </c:pt>
                <c:pt idx="3">
                  <c:v>45301.131944444438</c:v>
                </c:pt>
                <c:pt idx="4">
                  <c:v>44865.944444444438</c:v>
                </c:pt>
                <c:pt idx="5">
                  <c:v>36959.840277777781</c:v>
                </c:pt>
                <c:pt idx="6">
                  <c:v>31618.006944444445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7497872"/>
        <c:axId val="657489640"/>
      </c:barChart>
      <c:catAx>
        <c:axId val="65749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89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89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978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ATC1138_graphs!$P$9:$AA$9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ATC1138_graphs!$P$12:$AA$12</c:f>
              <c:numCache>
                <c:formatCode>0</c:formatCode>
                <c:ptCount val="12"/>
                <c:pt idx="0">
                  <c:v>44746.850000000006</c:v>
                </c:pt>
                <c:pt idx="1">
                  <c:v>44333.3</c:v>
                </c:pt>
                <c:pt idx="2">
                  <c:v>43355.5</c:v>
                </c:pt>
                <c:pt idx="3">
                  <c:v>45031.166666666672</c:v>
                </c:pt>
                <c:pt idx="4">
                  <c:v>43833.25</c:v>
                </c:pt>
                <c:pt idx="5">
                  <c:v>42434.233333333337</c:v>
                </c:pt>
                <c:pt idx="6">
                  <c:v>43254.866666666669</c:v>
                </c:pt>
                <c:pt idx="7">
                  <c:v>41333.783333333333</c:v>
                </c:pt>
                <c:pt idx="8">
                  <c:v>41397.300000000003</c:v>
                </c:pt>
                <c:pt idx="9">
                  <c:v>41828.800000000003</c:v>
                </c:pt>
                <c:pt idx="10">
                  <c:v>46617.566666666666</c:v>
                </c:pt>
                <c:pt idx="11">
                  <c:v>50689.066666666666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ATC1138_graphs!$P$10:$AA$10</c:f>
              <c:numCache>
                <c:formatCode>0</c:formatCode>
                <c:ptCount val="12"/>
                <c:pt idx="0">
                  <c:v>23733.73333333333</c:v>
                </c:pt>
                <c:pt idx="1">
                  <c:v>23367.100000000002</c:v>
                </c:pt>
                <c:pt idx="2">
                  <c:v>23204.166666666672</c:v>
                </c:pt>
                <c:pt idx="3">
                  <c:v>23485.166666666668</c:v>
                </c:pt>
                <c:pt idx="4">
                  <c:v>22418.350000000002</c:v>
                </c:pt>
                <c:pt idx="5">
                  <c:v>22225.1</c:v>
                </c:pt>
                <c:pt idx="6">
                  <c:v>22866.866666666669</c:v>
                </c:pt>
                <c:pt idx="7">
                  <c:v>22526.216666666667</c:v>
                </c:pt>
                <c:pt idx="8">
                  <c:v>21889.199999999997</c:v>
                </c:pt>
                <c:pt idx="9">
                  <c:v>21474.500000000004</c:v>
                </c:pt>
                <c:pt idx="10">
                  <c:v>24019.566666666666</c:v>
                </c:pt>
                <c:pt idx="11">
                  <c:v>25842.066666666666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ATC1138_graphs!$P$11:$AA$11</c:f>
              <c:numCache>
                <c:formatCode>0</c:formatCode>
                <c:ptCount val="12"/>
                <c:pt idx="0">
                  <c:v>21013.116666666672</c:v>
                </c:pt>
                <c:pt idx="1">
                  <c:v>20966.2</c:v>
                </c:pt>
                <c:pt idx="2">
                  <c:v>20151.333333333332</c:v>
                </c:pt>
                <c:pt idx="3">
                  <c:v>21546</c:v>
                </c:pt>
                <c:pt idx="4">
                  <c:v>21414.9</c:v>
                </c:pt>
                <c:pt idx="5">
                  <c:v>20209.133333333335</c:v>
                </c:pt>
                <c:pt idx="6">
                  <c:v>20387.999999999996</c:v>
                </c:pt>
                <c:pt idx="7">
                  <c:v>18807.566666666666</c:v>
                </c:pt>
                <c:pt idx="8">
                  <c:v>19508.100000000006</c:v>
                </c:pt>
                <c:pt idx="9">
                  <c:v>20354.300000000003</c:v>
                </c:pt>
                <c:pt idx="10">
                  <c:v>22598</c:v>
                </c:pt>
                <c:pt idx="11">
                  <c:v>24847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497480"/>
        <c:axId val="657494736"/>
      </c:lineChart>
      <c:catAx>
        <c:axId val="657497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9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94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97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ATC1138_graphs!$P$13:$Y$13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ATC1138_graphs!$P$16:$Y$16</c:f>
              <c:numCache>
                <c:formatCode>General</c:formatCode>
                <c:ptCount val="10"/>
                <c:pt idx="0">
                  <c:v>50511</c:v>
                </c:pt>
                <c:pt idx="1">
                  <c:v>50047</c:v>
                </c:pt>
                <c:pt idx="2" formatCode="0">
                  <c:v>49062.057401800223</c:v>
                </c:pt>
                <c:pt idx="3" formatCode="0">
                  <c:v>48002.326919200001</c:v>
                </c:pt>
                <c:pt idx="4" formatCode="0">
                  <c:v>48035.302968600001</c:v>
                </c:pt>
                <c:pt idx="5" formatCode="0">
                  <c:v>48690.239980399994</c:v>
                </c:pt>
                <c:pt idx="6" formatCode="0">
                  <c:v>49040.019229999998</c:v>
                </c:pt>
                <c:pt idx="7" formatCode="0">
                  <c:v>47917.442567199992</c:v>
                </c:pt>
                <c:pt idx="8" formatCode="0">
                  <c:v>46197.469416400003</c:v>
                </c:pt>
                <c:pt idx="9" formatCode="0">
                  <c:v>44071.306944444448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ATC1138_graphs!$G$83</c:f>
              <c:strCache>
                <c:ptCount val="1"/>
                <c:pt idx="0">
                  <c:v>NorthWest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ATC1138_graphs!$P$13:$Y$13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ATC1138_graphs!$P$14:$Y$14</c:f>
              <c:numCache>
                <c:formatCode>0</c:formatCode>
                <c:ptCount val="10"/>
                <c:pt idx="0">
                  <c:v>25056</c:v>
                </c:pt>
                <c:pt idx="1">
                  <c:v>24749</c:v>
                </c:pt>
                <c:pt idx="2">
                  <c:v>24426.913700368259</c:v>
                </c:pt>
                <c:pt idx="3">
                  <c:v>23653.714987399999</c:v>
                </c:pt>
                <c:pt idx="4">
                  <c:v>23942.794651799999</c:v>
                </c:pt>
                <c:pt idx="5">
                  <c:v>24552.3466558</c:v>
                </c:pt>
                <c:pt idx="6">
                  <c:v>24793.942947799995</c:v>
                </c:pt>
                <c:pt idx="7">
                  <c:v>24385.064339</c:v>
                </c:pt>
                <c:pt idx="8">
                  <c:v>23861.253874999999</c:v>
                </c:pt>
                <c:pt idx="9">
                  <c:v>23087.669444444447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ATC1138_graphs!$I$83</c:f>
              <c:strCache>
                <c:ptCount val="1"/>
                <c:pt idx="0">
                  <c:v>SouthEast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ATC1138_graphs!$P$13:$Y$13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ATC1138_graphs!$P$15:$Y$15</c:f>
              <c:numCache>
                <c:formatCode>0</c:formatCode>
                <c:ptCount val="10"/>
                <c:pt idx="0" formatCode="General">
                  <c:v>25455</c:v>
                </c:pt>
                <c:pt idx="1">
                  <c:v>25298</c:v>
                </c:pt>
                <c:pt idx="2">
                  <c:v>24635.143701431967</c:v>
                </c:pt>
                <c:pt idx="3">
                  <c:v>24348.611931800006</c:v>
                </c:pt>
                <c:pt idx="4">
                  <c:v>24092.508316800002</c:v>
                </c:pt>
                <c:pt idx="5">
                  <c:v>24137.893324599994</c:v>
                </c:pt>
                <c:pt idx="6">
                  <c:v>24246.076282200003</c:v>
                </c:pt>
                <c:pt idx="7" formatCode="General">
                  <c:v>23532.378228199996</c:v>
                </c:pt>
                <c:pt idx="8" formatCode="General">
                  <c:v>22336.215541400004</c:v>
                </c:pt>
                <c:pt idx="9">
                  <c:v>20983.637500000001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495520"/>
        <c:axId val="657498656"/>
      </c:lineChart>
      <c:catAx>
        <c:axId val="65749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9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98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955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ATC1138_NorthWestbound!$C$8:$C$31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ATC1138_NorthWestbound!$L$8:$L$31</c:f>
              <c:numCache>
                <c:formatCode>0</c:formatCode>
                <c:ptCount val="24"/>
                <c:pt idx="0">
                  <c:v>97.44861111111112</c:v>
                </c:pt>
                <c:pt idx="1">
                  <c:v>53.05416666666666</c:v>
                </c:pt>
                <c:pt idx="2">
                  <c:v>38.736111111111114</c:v>
                </c:pt>
                <c:pt idx="3">
                  <c:v>39.516666666666666</c:v>
                </c:pt>
                <c:pt idx="4">
                  <c:v>64.286111111111111</c:v>
                </c:pt>
                <c:pt idx="5">
                  <c:v>238.24027777777778</c:v>
                </c:pt>
                <c:pt idx="6">
                  <c:v>1100.2902777777779</c:v>
                </c:pt>
                <c:pt idx="7">
                  <c:v>1982.2166666666667</c:v>
                </c:pt>
                <c:pt idx="8">
                  <c:v>1786.2361111111109</c:v>
                </c:pt>
                <c:pt idx="9">
                  <c:v>1531.4527777777778</c:v>
                </c:pt>
                <c:pt idx="10">
                  <c:v>1329.8</c:v>
                </c:pt>
                <c:pt idx="11">
                  <c:v>1329.5875000000001</c:v>
                </c:pt>
                <c:pt idx="12">
                  <c:v>1349.2388888888888</c:v>
                </c:pt>
                <c:pt idx="13">
                  <c:v>1339.5833333333333</c:v>
                </c:pt>
                <c:pt idx="14">
                  <c:v>1430.5</c:v>
                </c:pt>
                <c:pt idx="15">
                  <c:v>1697.55</c:v>
                </c:pt>
                <c:pt idx="16">
                  <c:v>1837.6111111111113</c:v>
                </c:pt>
                <c:pt idx="17">
                  <c:v>1713.3347222222224</c:v>
                </c:pt>
                <c:pt idx="18">
                  <c:v>1504.984722222222</c:v>
                </c:pt>
                <c:pt idx="19">
                  <c:v>1024.2749999999999</c:v>
                </c:pt>
                <c:pt idx="20">
                  <c:v>608.43888888888898</c:v>
                </c:pt>
                <c:pt idx="21">
                  <c:v>416.3</c:v>
                </c:pt>
                <c:pt idx="22">
                  <c:v>354.51805555555552</c:v>
                </c:pt>
                <c:pt idx="23">
                  <c:v>220.46944444444443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ATC1138_NorthWestbound!$C$8:$C$31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ATC1138_NorthWestbound!$I$8:$I$31</c:f>
              <c:numCache>
                <c:formatCode>0</c:formatCode>
                <c:ptCount val="24"/>
                <c:pt idx="0">
                  <c:v>221.9027777777778</c:v>
                </c:pt>
                <c:pt idx="1">
                  <c:v>128.83333333333334</c:v>
                </c:pt>
                <c:pt idx="2">
                  <c:v>86.6875</c:v>
                </c:pt>
                <c:pt idx="3">
                  <c:v>77.381944444444443</c:v>
                </c:pt>
                <c:pt idx="4">
                  <c:v>71.4236111111111</c:v>
                </c:pt>
                <c:pt idx="5">
                  <c:v>102.0138888888889</c:v>
                </c:pt>
                <c:pt idx="6">
                  <c:v>220.97916666666663</c:v>
                </c:pt>
                <c:pt idx="7">
                  <c:v>452.73611111111109</c:v>
                </c:pt>
                <c:pt idx="8">
                  <c:v>890.74305555555554</c:v>
                </c:pt>
                <c:pt idx="9">
                  <c:v>1265.9375</c:v>
                </c:pt>
                <c:pt idx="10">
                  <c:v>1453.6736111111113</c:v>
                </c:pt>
                <c:pt idx="11">
                  <c:v>1516.2569444444443</c:v>
                </c:pt>
                <c:pt idx="12">
                  <c:v>1546.9583333333333</c:v>
                </c:pt>
                <c:pt idx="13">
                  <c:v>1591.3888888888887</c:v>
                </c:pt>
                <c:pt idx="14">
                  <c:v>1464.2152777777781</c:v>
                </c:pt>
                <c:pt idx="15">
                  <c:v>1413.3402777777781</c:v>
                </c:pt>
                <c:pt idx="16">
                  <c:v>1371.4583333333333</c:v>
                </c:pt>
                <c:pt idx="17">
                  <c:v>1308.5347222222224</c:v>
                </c:pt>
                <c:pt idx="18">
                  <c:v>1069.0833333333333</c:v>
                </c:pt>
                <c:pt idx="19">
                  <c:v>796.94444444444446</c:v>
                </c:pt>
                <c:pt idx="20">
                  <c:v>520.96527777777783</c:v>
                </c:pt>
                <c:pt idx="21">
                  <c:v>372.03472222222223</c:v>
                </c:pt>
                <c:pt idx="22">
                  <c:v>385.59027777777777</c:v>
                </c:pt>
                <c:pt idx="23">
                  <c:v>348.65277777777777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ATC1138_NorthWestbound!$C$8:$C$31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ATC1138_NorthWestbound!$J$8:$J$31</c:f>
              <c:numCache>
                <c:formatCode>0</c:formatCode>
                <c:ptCount val="24"/>
                <c:pt idx="0">
                  <c:v>263.09722222222223</c:v>
                </c:pt>
                <c:pt idx="1">
                  <c:v>151.95138888888889</c:v>
                </c:pt>
                <c:pt idx="2">
                  <c:v>101.2638888888889</c:v>
                </c:pt>
                <c:pt idx="3">
                  <c:v>85.152777777777786</c:v>
                </c:pt>
                <c:pt idx="4">
                  <c:v>70.479166666666671</c:v>
                </c:pt>
                <c:pt idx="5">
                  <c:v>83.833333333333329</c:v>
                </c:pt>
                <c:pt idx="6">
                  <c:v>137.43055555555554</c:v>
                </c:pt>
                <c:pt idx="7">
                  <c:v>249.09027777777774</c:v>
                </c:pt>
                <c:pt idx="8">
                  <c:v>440.8125</c:v>
                </c:pt>
                <c:pt idx="9">
                  <c:v>844.61805555555566</c:v>
                </c:pt>
                <c:pt idx="10">
                  <c:v>1236.1458333333333</c:v>
                </c:pt>
                <c:pt idx="11">
                  <c:v>1499.1388888888889</c:v>
                </c:pt>
                <c:pt idx="12">
                  <c:v>1527.0972222222224</c:v>
                </c:pt>
                <c:pt idx="13">
                  <c:v>1500.6527777777776</c:v>
                </c:pt>
                <c:pt idx="14">
                  <c:v>1407.7291666666667</c:v>
                </c:pt>
                <c:pt idx="15">
                  <c:v>1356.4722222222222</c:v>
                </c:pt>
                <c:pt idx="16">
                  <c:v>1245.5416666666667</c:v>
                </c:pt>
                <c:pt idx="17">
                  <c:v>981.4861111111112</c:v>
                </c:pt>
                <c:pt idx="18">
                  <c:v>809.26388888888903</c:v>
                </c:pt>
                <c:pt idx="19">
                  <c:v>657.87499999999989</c:v>
                </c:pt>
                <c:pt idx="20">
                  <c:v>489.0625</c:v>
                </c:pt>
                <c:pt idx="21">
                  <c:v>335.30555555555554</c:v>
                </c:pt>
                <c:pt idx="22">
                  <c:v>272.50694444444446</c:v>
                </c:pt>
                <c:pt idx="23">
                  <c:v>177.02083333333334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510024"/>
        <c:axId val="657501008"/>
      </c:lineChart>
      <c:catAx>
        <c:axId val="657510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50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0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5100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ATC1013_graphs!$P$13:$Y$13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ATC1013_graphs!$P$16:$Y$16</c:f>
              <c:numCache>
                <c:formatCode>General</c:formatCode>
                <c:ptCount val="10"/>
                <c:pt idx="1">
                  <c:v>35314.071054934197</c:v>
                </c:pt>
                <c:pt idx="2" formatCode="0">
                  <c:v>34622.253784347478</c:v>
                </c:pt>
                <c:pt idx="3" formatCode="0">
                  <c:v>35601.863029200002</c:v>
                </c:pt>
                <c:pt idx="4" formatCode="0">
                  <c:v>35564.481638199999</c:v>
                </c:pt>
                <c:pt idx="5" formatCode="0">
                  <c:v>35688.580253200009</c:v>
                </c:pt>
                <c:pt idx="6" formatCode="0">
                  <c:v>35398.782976000002</c:v>
                </c:pt>
                <c:pt idx="7" formatCode="0">
                  <c:v>34951.321969800003</c:v>
                </c:pt>
                <c:pt idx="8" formatCode="0">
                  <c:v>34204.489415399999</c:v>
                </c:pt>
                <c:pt idx="9" formatCode="0">
                  <c:v>34359.562222222223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ATC1013_graphs!$G$83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ATC1013_graphs!$P$13:$Y$13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ATC1013_graphs!$P$14:$Y$14</c:f>
              <c:numCache>
                <c:formatCode>0</c:formatCode>
                <c:ptCount val="10"/>
                <c:pt idx="1">
                  <c:v>19486.081762528444</c:v>
                </c:pt>
                <c:pt idx="2">
                  <c:v>18896.427239481738</c:v>
                </c:pt>
                <c:pt idx="3">
                  <c:v>19397.910390599998</c:v>
                </c:pt>
                <c:pt idx="4">
                  <c:v>19453.489985999997</c:v>
                </c:pt>
                <c:pt idx="5">
                  <c:v>19267.235543000003</c:v>
                </c:pt>
                <c:pt idx="6">
                  <c:v>19228.0816548</c:v>
                </c:pt>
                <c:pt idx="7">
                  <c:v>19515.257651200001</c:v>
                </c:pt>
                <c:pt idx="8">
                  <c:v>19257.951652</c:v>
                </c:pt>
                <c:pt idx="9">
                  <c:v>19539.452222222222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ATC1013_graphs!$I$83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ATC1013_graphs!$P$13:$Y$13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ATC1013_graphs!$P$15:$Y$15</c:f>
              <c:numCache>
                <c:formatCode>0</c:formatCode>
                <c:ptCount val="10"/>
                <c:pt idx="1">
                  <c:v>15827.989292405751</c:v>
                </c:pt>
                <c:pt idx="2">
                  <c:v>15725.826544865738</c:v>
                </c:pt>
                <c:pt idx="3">
                  <c:v>16203.952638600003</c:v>
                </c:pt>
                <c:pt idx="4">
                  <c:v>16110.991652199998</c:v>
                </c:pt>
                <c:pt idx="5">
                  <c:v>16421.344710200003</c:v>
                </c:pt>
                <c:pt idx="6">
                  <c:v>16170.7013212</c:v>
                </c:pt>
                <c:pt idx="7" formatCode="General">
                  <c:v>15436.0643186</c:v>
                </c:pt>
                <c:pt idx="8" formatCode="General">
                  <c:v>14946.5377634</c:v>
                </c:pt>
                <c:pt idx="9">
                  <c:v>14820.110000000002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465728"/>
        <c:axId val="657466120"/>
      </c:lineChart>
      <c:catAx>
        <c:axId val="65746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66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661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657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ATC1138_SouthEastbound!$C$8:$C$31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ATC1138_SouthEastbound!$L$8:$L$31</c:f>
              <c:numCache>
                <c:formatCode>0</c:formatCode>
                <c:ptCount val="24"/>
                <c:pt idx="0">
                  <c:v>95.915277777777774</c:v>
                </c:pt>
                <c:pt idx="1">
                  <c:v>52.893055555555556</c:v>
                </c:pt>
                <c:pt idx="2">
                  <c:v>36.450000000000003</c:v>
                </c:pt>
                <c:pt idx="3">
                  <c:v>41.737499999999997</c:v>
                </c:pt>
                <c:pt idx="4">
                  <c:v>85.258333333333326</c:v>
                </c:pt>
                <c:pt idx="5">
                  <c:v>285.62777777777779</c:v>
                </c:pt>
                <c:pt idx="6">
                  <c:v>1017.6916666666668</c:v>
                </c:pt>
                <c:pt idx="7">
                  <c:v>1835.5777777777778</c:v>
                </c:pt>
                <c:pt idx="8">
                  <c:v>1564.2791666666669</c:v>
                </c:pt>
                <c:pt idx="9">
                  <c:v>1351.4208333333331</c:v>
                </c:pt>
                <c:pt idx="10">
                  <c:v>1145.1416666666667</c:v>
                </c:pt>
                <c:pt idx="11">
                  <c:v>1161.8499999999999</c:v>
                </c:pt>
                <c:pt idx="12">
                  <c:v>1192.8305555555557</c:v>
                </c:pt>
                <c:pt idx="13">
                  <c:v>1215.2722222222224</c:v>
                </c:pt>
                <c:pt idx="14">
                  <c:v>1248.5125</c:v>
                </c:pt>
                <c:pt idx="15">
                  <c:v>1428.5083333333332</c:v>
                </c:pt>
                <c:pt idx="16">
                  <c:v>1489.577777777778</c:v>
                </c:pt>
                <c:pt idx="17">
                  <c:v>1332.4375</c:v>
                </c:pt>
                <c:pt idx="18">
                  <c:v>1326.8611111111111</c:v>
                </c:pt>
                <c:pt idx="19">
                  <c:v>1109.0652777777777</c:v>
                </c:pt>
                <c:pt idx="20">
                  <c:v>676.53611111111115</c:v>
                </c:pt>
                <c:pt idx="21">
                  <c:v>530.15416666666658</c:v>
                </c:pt>
                <c:pt idx="22">
                  <c:v>471.78472222222229</c:v>
                </c:pt>
                <c:pt idx="23">
                  <c:v>288.25416666666666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ATC1138_SouthEastbound!$C$8:$C$31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ATC1138_SouthEastbound!$I$8:$I$31</c:f>
              <c:numCache>
                <c:formatCode>0</c:formatCode>
                <c:ptCount val="24"/>
                <c:pt idx="0">
                  <c:v>223.83333333333334</c:v>
                </c:pt>
                <c:pt idx="1">
                  <c:v>132.88194444444443</c:v>
                </c:pt>
                <c:pt idx="2">
                  <c:v>81.562500000000014</c:v>
                </c:pt>
                <c:pt idx="3">
                  <c:v>66.222222222222229</c:v>
                </c:pt>
                <c:pt idx="4">
                  <c:v>75.680555555555557</c:v>
                </c:pt>
                <c:pt idx="5">
                  <c:v>142.95833333333334</c:v>
                </c:pt>
                <c:pt idx="6">
                  <c:v>277.48611111111114</c:v>
                </c:pt>
                <c:pt idx="7">
                  <c:v>539.875</c:v>
                </c:pt>
                <c:pt idx="8">
                  <c:v>844.88194444444434</c:v>
                </c:pt>
                <c:pt idx="9">
                  <c:v>1027.1458333333333</c:v>
                </c:pt>
                <c:pt idx="10">
                  <c:v>1239.9791666666667</c:v>
                </c:pt>
                <c:pt idx="11">
                  <c:v>1358.5</c:v>
                </c:pt>
                <c:pt idx="12">
                  <c:v>1369.4027777777781</c:v>
                </c:pt>
                <c:pt idx="13">
                  <c:v>1423.0694444444443</c:v>
                </c:pt>
                <c:pt idx="14">
                  <c:v>1406.2083333333333</c:v>
                </c:pt>
                <c:pt idx="15">
                  <c:v>1370.0069444444446</c:v>
                </c:pt>
                <c:pt idx="16">
                  <c:v>1329.4236111111111</c:v>
                </c:pt>
                <c:pt idx="17">
                  <c:v>1292.7916666666665</c:v>
                </c:pt>
                <c:pt idx="18">
                  <c:v>1121.8888888888889</c:v>
                </c:pt>
                <c:pt idx="19">
                  <c:v>862.0138888888888</c:v>
                </c:pt>
                <c:pt idx="20">
                  <c:v>618.49305555555554</c:v>
                </c:pt>
                <c:pt idx="21">
                  <c:v>505.83333333333331</c:v>
                </c:pt>
                <c:pt idx="22">
                  <c:v>505.04861111111114</c:v>
                </c:pt>
                <c:pt idx="23">
                  <c:v>466.91666666666669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ATC1138_SouthEastbound!$C$8:$C$31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ATC1138_SouthEastbound!$J$8:$J$31</c:f>
              <c:numCache>
                <c:formatCode>0</c:formatCode>
                <c:ptCount val="24"/>
                <c:pt idx="0">
                  <c:v>269.04166666666669</c:v>
                </c:pt>
                <c:pt idx="1">
                  <c:v>156.02083333333331</c:v>
                </c:pt>
                <c:pt idx="2">
                  <c:v>98.152777777777786</c:v>
                </c:pt>
                <c:pt idx="3">
                  <c:v>72.645833333333329</c:v>
                </c:pt>
                <c:pt idx="4">
                  <c:v>70.361111111111114</c:v>
                </c:pt>
                <c:pt idx="5">
                  <c:v>102.66666666666667</c:v>
                </c:pt>
                <c:pt idx="6">
                  <c:v>180.10416666666666</c:v>
                </c:pt>
                <c:pt idx="7">
                  <c:v>295.35416666666669</c:v>
                </c:pt>
                <c:pt idx="8">
                  <c:v>457.90972222222223</c:v>
                </c:pt>
                <c:pt idx="9">
                  <c:v>753.31250000000011</c:v>
                </c:pt>
                <c:pt idx="10">
                  <c:v>1038.1041666666667</c:v>
                </c:pt>
                <c:pt idx="11">
                  <c:v>1259.6944444444446</c:v>
                </c:pt>
                <c:pt idx="12">
                  <c:v>1395.5694444444446</c:v>
                </c:pt>
                <c:pt idx="13">
                  <c:v>1386.8333333333333</c:v>
                </c:pt>
                <c:pt idx="14">
                  <c:v>1349.9027777777776</c:v>
                </c:pt>
                <c:pt idx="15">
                  <c:v>1295.5902777777778</c:v>
                </c:pt>
                <c:pt idx="16">
                  <c:v>1280.5277777777778</c:v>
                </c:pt>
                <c:pt idx="17">
                  <c:v>1130.4722222222222</c:v>
                </c:pt>
                <c:pt idx="18">
                  <c:v>935.59722222222229</c:v>
                </c:pt>
                <c:pt idx="19">
                  <c:v>762.9375</c:v>
                </c:pt>
                <c:pt idx="20">
                  <c:v>534.08333333333337</c:v>
                </c:pt>
                <c:pt idx="21">
                  <c:v>387.4930555555556</c:v>
                </c:pt>
                <c:pt idx="22">
                  <c:v>299.66666666666669</c:v>
                </c:pt>
                <c:pt idx="23">
                  <c:v>182.9375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499440"/>
        <c:axId val="657502576"/>
      </c:lineChart>
      <c:catAx>
        <c:axId val="65749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50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02576"/>
        <c:scaling>
          <c:orientation val="minMax"/>
          <c:max val="2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994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ATC1176_graphs!$G$83</c:f>
              <c:strCache>
                <c:ptCount val="1"/>
                <c:pt idx="0">
                  <c:v>NorthWest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ATC1176_graphs!$P$6:$V$6</c:f>
              <c:numCache>
                <c:formatCode>0</c:formatCode>
                <c:ptCount val="7"/>
                <c:pt idx="0">
                  <c:v>9431.3541666666661</c:v>
                </c:pt>
                <c:pt idx="1">
                  <c:v>9773.6875000000018</c:v>
                </c:pt>
                <c:pt idx="2">
                  <c:v>9736.6875</c:v>
                </c:pt>
                <c:pt idx="3">
                  <c:v>9911.6833333333325</c:v>
                </c:pt>
                <c:pt idx="4">
                  <c:v>9906.3333333333339</c:v>
                </c:pt>
                <c:pt idx="5">
                  <c:v>8250.4375</c:v>
                </c:pt>
                <c:pt idx="6">
                  <c:v>6998</c:v>
                </c:pt>
              </c:numCache>
            </c:numRef>
          </c:val>
        </c:ser>
        <c:ser>
          <c:idx val="1"/>
          <c:order val="1"/>
          <c:tx>
            <c:strRef>
              <c:f>ATC1176_graphs!$I$83</c:f>
              <c:strCache>
                <c:ptCount val="1"/>
                <c:pt idx="0">
                  <c:v>SouthEast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ATC1176_graphs!$P$7:$V$7</c:f>
              <c:numCache>
                <c:formatCode>0</c:formatCode>
                <c:ptCount val="7"/>
                <c:pt idx="0">
                  <c:v>8551.4166666666661</c:v>
                </c:pt>
                <c:pt idx="1">
                  <c:v>8731.25</c:v>
                </c:pt>
                <c:pt idx="2">
                  <c:v>8830.1458333333339</c:v>
                </c:pt>
                <c:pt idx="3">
                  <c:v>8995.8666666666668</c:v>
                </c:pt>
                <c:pt idx="4">
                  <c:v>9042.125</c:v>
                </c:pt>
                <c:pt idx="5">
                  <c:v>7733</c:v>
                </c:pt>
                <c:pt idx="6">
                  <c:v>6558.625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ATC1176_graphs!$P$5:$V$5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ATC1176_graphs!$P$8:$V$8</c:f>
              <c:numCache>
                <c:formatCode>0</c:formatCode>
                <c:ptCount val="7"/>
                <c:pt idx="0">
                  <c:v>17982.770833333332</c:v>
                </c:pt>
                <c:pt idx="1">
                  <c:v>18504.9375</c:v>
                </c:pt>
                <c:pt idx="2">
                  <c:v>18566.833333333336</c:v>
                </c:pt>
                <c:pt idx="3">
                  <c:v>18907.55</c:v>
                </c:pt>
                <c:pt idx="4">
                  <c:v>18948.458333333336</c:v>
                </c:pt>
                <c:pt idx="5">
                  <c:v>15983.4375</c:v>
                </c:pt>
                <c:pt idx="6">
                  <c:v>13556.625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7510416"/>
        <c:axId val="657510808"/>
      </c:barChart>
      <c:catAx>
        <c:axId val="65751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10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10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104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ATC1176_graphs!$P$9:$AA$9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ATC1176_graphs!$P$12:$AA$12</c:f>
              <c:numCache>
                <c:formatCode>0</c:formatCode>
                <c:ptCount val="12"/>
                <c:pt idx="0">
                  <c:v>18188.383333333331</c:v>
                </c:pt>
                <c:pt idx="1">
                  <c:v>18244.26666666667</c:v>
                </c:pt>
                <c:pt idx="2">
                  <c:v>18776.189999999995</c:v>
                </c:pt>
                <c:pt idx="3">
                  <c:v>19119.599999999999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ATC1176_graphs!$P$10:$AA$10</c:f>
              <c:numCache>
                <c:formatCode>0</c:formatCode>
                <c:ptCount val="12"/>
                <c:pt idx="0">
                  <c:v>9426.2166666666672</c:v>
                </c:pt>
                <c:pt idx="1">
                  <c:v>9496.2000000000007</c:v>
                </c:pt>
                <c:pt idx="2">
                  <c:v>9918.0799999999981</c:v>
                </c:pt>
                <c:pt idx="3">
                  <c:v>10167.299999999999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ATC1176_graphs!$P$11:$AA$11</c:f>
              <c:numCache>
                <c:formatCode>0</c:formatCode>
                <c:ptCount val="12"/>
                <c:pt idx="0">
                  <c:v>8762.1666666666661</c:v>
                </c:pt>
                <c:pt idx="1">
                  <c:v>8748.0666666666693</c:v>
                </c:pt>
                <c:pt idx="2">
                  <c:v>8858.1099999999988</c:v>
                </c:pt>
                <c:pt idx="3">
                  <c:v>8952.3000000000011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511200"/>
        <c:axId val="657503360"/>
      </c:lineChart>
      <c:catAx>
        <c:axId val="65751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0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03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112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ATC1176_graphs!$P$13:$Y$13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ATC1176_graphs!$P$16:$Y$16</c:f>
              <c:numCache>
                <c:formatCode>General</c:formatCode>
                <c:ptCount val="10"/>
                <c:pt idx="1">
                  <c:v>21524</c:v>
                </c:pt>
                <c:pt idx="2" formatCode="0">
                  <c:v>20668.673838856794</c:v>
                </c:pt>
                <c:pt idx="3" formatCode="0">
                  <c:v>21068.4250316</c:v>
                </c:pt>
                <c:pt idx="4" formatCode="0">
                  <c:v>19264.968761000004</c:v>
                </c:pt>
                <c:pt idx="5" formatCode="0">
                  <c:v>19877.779422200001</c:v>
                </c:pt>
                <c:pt idx="6" formatCode="0">
                  <c:v>19584.639412800003</c:v>
                </c:pt>
                <c:pt idx="7" formatCode="0">
                  <c:v>18935.152170400004</c:v>
                </c:pt>
                <c:pt idx="8" formatCode="0">
                  <c:v>16051.386915199999</c:v>
                </c:pt>
                <c:pt idx="9" formatCode="0">
                  <c:v>18582.11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ATC1176_graphs!$G$83</c:f>
              <c:strCache>
                <c:ptCount val="1"/>
                <c:pt idx="0">
                  <c:v>NorthWest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ATC1176_graphs!$P$13:$Y$13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ATC1176_graphs!$P$14:$Y$14</c:f>
              <c:numCache>
                <c:formatCode>0</c:formatCode>
                <c:ptCount val="10"/>
                <c:pt idx="1">
                  <c:v>11089</c:v>
                </c:pt>
                <c:pt idx="2">
                  <c:v>10715.501162708468</c:v>
                </c:pt>
                <c:pt idx="3">
                  <c:v>10875.965197000001</c:v>
                </c:pt>
                <c:pt idx="4">
                  <c:v>9979.7848350000004</c:v>
                </c:pt>
                <c:pt idx="5">
                  <c:v>10205.909154800003</c:v>
                </c:pt>
                <c:pt idx="6">
                  <c:v>10254.5822068</c:v>
                </c:pt>
                <c:pt idx="7">
                  <c:v>9967.1702643999997</c:v>
                </c:pt>
                <c:pt idx="8">
                  <c:v>8342.6527623999991</c:v>
                </c:pt>
                <c:pt idx="9">
                  <c:v>9751.9491666666672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ATC1176_graphs!$I$83</c:f>
              <c:strCache>
                <c:ptCount val="1"/>
                <c:pt idx="0">
                  <c:v>SouthEast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ATC1176_graphs!$P$13:$Y$13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ATC1176_graphs!$P$15:$Y$15</c:f>
              <c:numCache>
                <c:formatCode>0</c:formatCode>
                <c:ptCount val="10"/>
                <c:pt idx="1">
                  <c:v>10435</c:v>
                </c:pt>
                <c:pt idx="2">
                  <c:v>9953.172676148326</c:v>
                </c:pt>
                <c:pt idx="3">
                  <c:v>10192.459834599998</c:v>
                </c:pt>
                <c:pt idx="4">
                  <c:v>9285.1839260000015</c:v>
                </c:pt>
                <c:pt idx="5">
                  <c:v>9671.8702673999996</c:v>
                </c:pt>
                <c:pt idx="6">
                  <c:v>9330.0572060000013</c:v>
                </c:pt>
                <c:pt idx="7" formatCode="General">
                  <c:v>8967.9819060000027</c:v>
                </c:pt>
                <c:pt idx="8">
                  <c:v>7708.7341527999997</c:v>
                </c:pt>
                <c:pt idx="9">
                  <c:v>8830.1608333333334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500224"/>
        <c:axId val="657502968"/>
      </c:lineChart>
      <c:catAx>
        <c:axId val="65750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02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02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002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ATC1176_NorthWestbound!$C$8:$C$31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ATC1176_NorthWestbound!$L$8:$L$31</c:f>
              <c:numCache>
                <c:formatCode>0</c:formatCode>
                <c:ptCount val="24"/>
                <c:pt idx="0">
                  <c:v>100.435</c:v>
                </c:pt>
                <c:pt idx="1">
                  <c:v>50.512500000000003</c:v>
                </c:pt>
                <c:pt idx="2">
                  <c:v>30.896666666666668</c:v>
                </c:pt>
                <c:pt idx="3">
                  <c:v>30.227499999999999</c:v>
                </c:pt>
                <c:pt idx="4">
                  <c:v>44.919166666666669</c:v>
                </c:pt>
                <c:pt idx="5">
                  <c:v>104.95916666666668</c:v>
                </c:pt>
                <c:pt idx="6">
                  <c:v>374.06500000000005</c:v>
                </c:pt>
                <c:pt idx="7">
                  <c:v>693.32999999999993</c:v>
                </c:pt>
                <c:pt idx="8">
                  <c:v>654.94499999999994</c:v>
                </c:pt>
                <c:pt idx="9">
                  <c:v>608.71083333333331</c:v>
                </c:pt>
                <c:pt idx="10">
                  <c:v>562.54250000000013</c:v>
                </c:pt>
                <c:pt idx="11">
                  <c:v>565.0858333333332</c:v>
                </c:pt>
                <c:pt idx="12">
                  <c:v>589.50250000000005</c:v>
                </c:pt>
                <c:pt idx="13">
                  <c:v>589.20000000000005</c:v>
                </c:pt>
                <c:pt idx="14">
                  <c:v>610.6049999999999</c:v>
                </c:pt>
                <c:pt idx="15">
                  <c:v>629.49750000000006</c:v>
                </c:pt>
                <c:pt idx="16">
                  <c:v>672.0091666666666</c:v>
                </c:pt>
                <c:pt idx="17">
                  <c:v>671.7075000000001</c:v>
                </c:pt>
                <c:pt idx="18">
                  <c:v>560.34500000000003</c:v>
                </c:pt>
                <c:pt idx="19">
                  <c:v>464.96833333333336</c:v>
                </c:pt>
                <c:pt idx="20">
                  <c:v>399.67333333333335</c:v>
                </c:pt>
                <c:pt idx="21">
                  <c:v>314.28666666666669</c:v>
                </c:pt>
                <c:pt idx="22">
                  <c:v>249.48333333333329</c:v>
                </c:pt>
                <c:pt idx="23">
                  <c:v>180.04166666666669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ATC1176_NorthWestbound!$C$8:$C$31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ATC1176_NorthWestbound!$I$8:$I$31</c:f>
              <c:numCache>
                <c:formatCode>0</c:formatCode>
                <c:ptCount val="24"/>
                <c:pt idx="0">
                  <c:v>190.5</c:v>
                </c:pt>
                <c:pt idx="1">
                  <c:v>136.5</c:v>
                </c:pt>
                <c:pt idx="2">
                  <c:v>98.25</c:v>
                </c:pt>
                <c:pt idx="3">
                  <c:v>76.8125</c:v>
                </c:pt>
                <c:pt idx="4">
                  <c:v>75.625</c:v>
                </c:pt>
                <c:pt idx="5">
                  <c:v>74.75</c:v>
                </c:pt>
                <c:pt idx="6">
                  <c:v>119.375</c:v>
                </c:pt>
                <c:pt idx="7">
                  <c:v>213.0625</c:v>
                </c:pt>
                <c:pt idx="8">
                  <c:v>367.0625</c:v>
                </c:pt>
                <c:pt idx="9">
                  <c:v>445.9375</c:v>
                </c:pt>
                <c:pt idx="10">
                  <c:v>501.5625</c:v>
                </c:pt>
                <c:pt idx="11">
                  <c:v>574.6875</c:v>
                </c:pt>
                <c:pt idx="12">
                  <c:v>624.4375</c:v>
                </c:pt>
                <c:pt idx="13">
                  <c:v>606.3125</c:v>
                </c:pt>
                <c:pt idx="14">
                  <c:v>579.6875</c:v>
                </c:pt>
                <c:pt idx="15">
                  <c:v>567.1875</c:v>
                </c:pt>
                <c:pt idx="16">
                  <c:v>546.3125</c:v>
                </c:pt>
                <c:pt idx="17">
                  <c:v>529.0625</c:v>
                </c:pt>
                <c:pt idx="18">
                  <c:v>478.25</c:v>
                </c:pt>
                <c:pt idx="19">
                  <c:v>380.1875</c:v>
                </c:pt>
                <c:pt idx="20">
                  <c:v>321.8125</c:v>
                </c:pt>
                <c:pt idx="21">
                  <c:v>259.3125</c:v>
                </c:pt>
                <c:pt idx="22">
                  <c:v>260.625</c:v>
                </c:pt>
                <c:pt idx="23">
                  <c:v>223.125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ATC1176_NorthWestbound!$C$8:$C$31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ATC1176_NorthWestbound!$J$8:$J$31</c:f>
              <c:numCache>
                <c:formatCode>0</c:formatCode>
                <c:ptCount val="24"/>
                <c:pt idx="0">
                  <c:v>207.75</c:v>
                </c:pt>
                <c:pt idx="1">
                  <c:v>160.1875</c:v>
                </c:pt>
                <c:pt idx="2">
                  <c:v>116.375</c:v>
                </c:pt>
                <c:pt idx="3">
                  <c:v>92.0625</c:v>
                </c:pt>
                <c:pt idx="4">
                  <c:v>71.125</c:v>
                </c:pt>
                <c:pt idx="5">
                  <c:v>51.6875</c:v>
                </c:pt>
                <c:pt idx="6">
                  <c:v>88.25</c:v>
                </c:pt>
                <c:pt idx="7">
                  <c:v>127.5625</c:v>
                </c:pt>
                <c:pt idx="8">
                  <c:v>176.875</c:v>
                </c:pt>
                <c:pt idx="9">
                  <c:v>280.4375</c:v>
                </c:pt>
                <c:pt idx="10">
                  <c:v>392.625</c:v>
                </c:pt>
                <c:pt idx="11">
                  <c:v>459.6875</c:v>
                </c:pt>
                <c:pt idx="12">
                  <c:v>516.25</c:v>
                </c:pt>
                <c:pt idx="13">
                  <c:v>536.5</c:v>
                </c:pt>
                <c:pt idx="14">
                  <c:v>560</c:v>
                </c:pt>
                <c:pt idx="15">
                  <c:v>570.4375</c:v>
                </c:pt>
                <c:pt idx="16">
                  <c:v>520.625</c:v>
                </c:pt>
                <c:pt idx="17">
                  <c:v>437.375</c:v>
                </c:pt>
                <c:pt idx="18">
                  <c:v>405.5</c:v>
                </c:pt>
                <c:pt idx="19">
                  <c:v>348.375</c:v>
                </c:pt>
                <c:pt idx="20">
                  <c:v>322.25</c:v>
                </c:pt>
                <c:pt idx="21">
                  <c:v>238.0625</c:v>
                </c:pt>
                <c:pt idx="22">
                  <c:v>175.75</c:v>
                </c:pt>
                <c:pt idx="23">
                  <c:v>142.25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509240"/>
        <c:axId val="657504144"/>
      </c:lineChart>
      <c:catAx>
        <c:axId val="657509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50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0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5092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ATC1176_SouthEastbound!$C$8:$C$31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ATC1176_SouthEastbound!$L$8:$L$31</c:f>
              <c:numCache>
                <c:formatCode>0</c:formatCode>
                <c:ptCount val="24"/>
                <c:pt idx="0">
                  <c:v>75.200833333333335</c:v>
                </c:pt>
                <c:pt idx="1">
                  <c:v>37.840000000000003</c:v>
                </c:pt>
                <c:pt idx="2">
                  <c:v>25.573333333333334</c:v>
                </c:pt>
                <c:pt idx="3">
                  <c:v>24.785833333333336</c:v>
                </c:pt>
                <c:pt idx="4">
                  <c:v>37.075000000000003</c:v>
                </c:pt>
                <c:pt idx="5">
                  <c:v>91.536666666666662</c:v>
                </c:pt>
                <c:pt idx="6">
                  <c:v>278.4575000000001</c:v>
                </c:pt>
                <c:pt idx="7">
                  <c:v>568.83583333333331</c:v>
                </c:pt>
                <c:pt idx="8">
                  <c:v>557.19666666666672</c:v>
                </c:pt>
                <c:pt idx="9">
                  <c:v>522.85500000000002</c:v>
                </c:pt>
                <c:pt idx="10">
                  <c:v>514.49250000000006</c:v>
                </c:pt>
                <c:pt idx="11">
                  <c:v>515.85916666666674</c:v>
                </c:pt>
                <c:pt idx="12">
                  <c:v>530.57500000000005</c:v>
                </c:pt>
                <c:pt idx="13">
                  <c:v>549.9758333333333</c:v>
                </c:pt>
                <c:pt idx="14">
                  <c:v>586.27499999999998</c:v>
                </c:pt>
                <c:pt idx="15">
                  <c:v>623.82249999999999</c:v>
                </c:pt>
                <c:pt idx="16">
                  <c:v>676.37916666666672</c:v>
                </c:pt>
                <c:pt idx="17">
                  <c:v>636.01083333333338</c:v>
                </c:pt>
                <c:pt idx="18">
                  <c:v>553.58416666666676</c:v>
                </c:pt>
                <c:pt idx="19">
                  <c:v>458.26583333333338</c:v>
                </c:pt>
                <c:pt idx="20">
                  <c:v>331.86583333333328</c:v>
                </c:pt>
                <c:pt idx="21">
                  <c:v>263.17333333333335</c:v>
                </c:pt>
                <c:pt idx="22">
                  <c:v>219.08833333333331</c:v>
                </c:pt>
                <c:pt idx="23">
                  <c:v>151.43666666666667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ATC1176_SouthEastbound!$C$8:$C$31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ATC1176_SouthEastbound!$I$8:$I$31</c:f>
              <c:numCache>
                <c:formatCode>0</c:formatCode>
                <c:ptCount val="24"/>
                <c:pt idx="0">
                  <c:v>160.6875</c:v>
                </c:pt>
                <c:pt idx="1">
                  <c:v>104.5</c:v>
                </c:pt>
                <c:pt idx="2">
                  <c:v>83.375</c:v>
                </c:pt>
                <c:pt idx="3">
                  <c:v>71.25</c:v>
                </c:pt>
                <c:pt idx="4">
                  <c:v>61.75</c:v>
                </c:pt>
                <c:pt idx="5">
                  <c:v>68.625</c:v>
                </c:pt>
                <c:pt idx="6">
                  <c:v>135.625</c:v>
                </c:pt>
                <c:pt idx="7">
                  <c:v>194.3125</c:v>
                </c:pt>
                <c:pt idx="8">
                  <c:v>308.375</c:v>
                </c:pt>
                <c:pt idx="9">
                  <c:v>422.5</c:v>
                </c:pt>
                <c:pt idx="10">
                  <c:v>500.5625</c:v>
                </c:pt>
                <c:pt idx="11">
                  <c:v>563.75</c:v>
                </c:pt>
                <c:pt idx="12">
                  <c:v>581.5625</c:v>
                </c:pt>
                <c:pt idx="13">
                  <c:v>597</c:v>
                </c:pt>
                <c:pt idx="14">
                  <c:v>554.625</c:v>
                </c:pt>
                <c:pt idx="15">
                  <c:v>517.9375</c:v>
                </c:pt>
                <c:pt idx="16">
                  <c:v>543.75</c:v>
                </c:pt>
                <c:pt idx="17">
                  <c:v>455.125</c:v>
                </c:pt>
                <c:pt idx="18">
                  <c:v>406.5625</c:v>
                </c:pt>
                <c:pt idx="19">
                  <c:v>377.75</c:v>
                </c:pt>
                <c:pt idx="20">
                  <c:v>302.5625</c:v>
                </c:pt>
                <c:pt idx="21">
                  <c:v>246.9375</c:v>
                </c:pt>
                <c:pt idx="22">
                  <c:v>244</c:v>
                </c:pt>
                <c:pt idx="23">
                  <c:v>229.875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ATC1176_SouthEastbound!$C$8:$C$31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ATC1176_SouthEastbound!$J$8:$J$31</c:f>
              <c:numCache>
                <c:formatCode>0</c:formatCode>
                <c:ptCount val="24"/>
                <c:pt idx="0">
                  <c:v>187.4375</c:v>
                </c:pt>
                <c:pt idx="1">
                  <c:v>130.625</c:v>
                </c:pt>
                <c:pt idx="2">
                  <c:v>109.875</c:v>
                </c:pt>
                <c:pt idx="3">
                  <c:v>88.4375</c:v>
                </c:pt>
                <c:pt idx="4">
                  <c:v>61.3125</c:v>
                </c:pt>
                <c:pt idx="5">
                  <c:v>53.5</c:v>
                </c:pt>
                <c:pt idx="6">
                  <c:v>97.375</c:v>
                </c:pt>
                <c:pt idx="7">
                  <c:v>131.25</c:v>
                </c:pt>
                <c:pt idx="8">
                  <c:v>159.5625</c:v>
                </c:pt>
                <c:pt idx="9">
                  <c:v>276.625</c:v>
                </c:pt>
                <c:pt idx="10">
                  <c:v>360.25</c:v>
                </c:pt>
                <c:pt idx="11">
                  <c:v>432.625</c:v>
                </c:pt>
                <c:pt idx="12">
                  <c:v>513.75</c:v>
                </c:pt>
                <c:pt idx="13">
                  <c:v>567.125</c:v>
                </c:pt>
                <c:pt idx="14">
                  <c:v>527.1875</c:v>
                </c:pt>
                <c:pt idx="15">
                  <c:v>487.5</c:v>
                </c:pt>
                <c:pt idx="16">
                  <c:v>494.9375</c:v>
                </c:pt>
                <c:pt idx="17">
                  <c:v>387.8125</c:v>
                </c:pt>
                <c:pt idx="18">
                  <c:v>391.375</c:v>
                </c:pt>
                <c:pt idx="19">
                  <c:v>405.8125</c:v>
                </c:pt>
                <c:pt idx="20">
                  <c:v>243.3125</c:v>
                </c:pt>
                <c:pt idx="21">
                  <c:v>188.1875</c:v>
                </c:pt>
                <c:pt idx="22">
                  <c:v>147.875</c:v>
                </c:pt>
                <c:pt idx="23">
                  <c:v>114.875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504928"/>
        <c:axId val="657504536"/>
      </c:lineChart>
      <c:catAx>
        <c:axId val="65750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504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04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5049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ATC1178_graphs!$G$83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ATC1178_graphs!$P$6:$V$6</c:f>
              <c:numCache>
                <c:formatCode>0</c:formatCode>
                <c:ptCount val="7"/>
                <c:pt idx="0">
                  <c:v>8852.8083333333343</c:v>
                </c:pt>
                <c:pt idx="1">
                  <c:v>8799.7000000000007</c:v>
                </c:pt>
                <c:pt idx="2">
                  <c:v>9411.07</c:v>
                </c:pt>
                <c:pt idx="3">
                  <c:v>8780.6999999999989</c:v>
                </c:pt>
                <c:pt idx="4">
                  <c:v>8922.6683333333312</c:v>
                </c:pt>
                <c:pt idx="5">
                  <c:v>8704.5</c:v>
                </c:pt>
                <c:pt idx="6">
                  <c:v>6766.6583333333356</c:v>
                </c:pt>
              </c:numCache>
            </c:numRef>
          </c:val>
        </c:ser>
        <c:ser>
          <c:idx val="1"/>
          <c:order val="1"/>
          <c:tx>
            <c:strRef>
              <c:f>ATC1178_graphs!$I$83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ATC1178_graphs!$P$7:$V$7</c:f>
              <c:numCache>
                <c:formatCode>0</c:formatCode>
                <c:ptCount val="7"/>
                <c:pt idx="0">
                  <c:v>7568.7166666666653</c:v>
                </c:pt>
                <c:pt idx="1">
                  <c:v>7409.416666666667</c:v>
                </c:pt>
                <c:pt idx="2">
                  <c:v>8039.7400000000007</c:v>
                </c:pt>
                <c:pt idx="3">
                  <c:v>7520.8266666666668</c:v>
                </c:pt>
                <c:pt idx="4">
                  <c:v>7620.5783333333338</c:v>
                </c:pt>
                <c:pt idx="5">
                  <c:v>8213.4</c:v>
                </c:pt>
                <c:pt idx="6">
                  <c:v>6496.6583333333356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ATC1178_graphs!$P$5:$V$5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ATC1178_graphs!$P$8:$V$8</c:f>
              <c:numCache>
                <c:formatCode>0</c:formatCode>
                <c:ptCount val="7"/>
                <c:pt idx="0">
                  <c:v>16421.525000000001</c:v>
                </c:pt>
                <c:pt idx="1">
                  <c:v>16209.116666666669</c:v>
                </c:pt>
                <c:pt idx="2">
                  <c:v>17450.810000000001</c:v>
                </c:pt>
                <c:pt idx="3">
                  <c:v>16301.526666666665</c:v>
                </c:pt>
                <c:pt idx="4">
                  <c:v>16543.246666666666</c:v>
                </c:pt>
                <c:pt idx="5">
                  <c:v>16917.900000000001</c:v>
                </c:pt>
                <c:pt idx="6">
                  <c:v>13263.316666666671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7501792"/>
        <c:axId val="657500616"/>
      </c:barChart>
      <c:catAx>
        <c:axId val="65750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00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00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017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ATC1178_graphs!$P$9:$AA$9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ATC1178_graphs!$P$12:$AA$12</c:f>
              <c:numCache>
                <c:formatCode>0</c:formatCode>
                <c:ptCount val="12"/>
                <c:pt idx="0">
                  <c:v>15777.76666666667</c:v>
                </c:pt>
                <c:pt idx="1">
                  <c:v>15993.333333333334</c:v>
                </c:pt>
                <c:pt idx="2">
                  <c:v>16092.549999999997</c:v>
                </c:pt>
                <c:pt idx="3">
                  <c:v>17007.600000000002</c:v>
                </c:pt>
                <c:pt idx="4">
                  <c:v>17598.866666666665</c:v>
                </c:pt>
                <c:pt idx="5">
                  <c:v>17151.133333333335</c:v>
                </c:pt>
                <c:pt idx="6">
                  <c:v>16912.133333333331</c:v>
                </c:pt>
                <c:pt idx="7">
                  <c:v>16856.349999999999</c:v>
                </c:pt>
                <c:pt idx="8">
                  <c:v>16318.350000000004</c:v>
                </c:pt>
                <c:pt idx="9">
                  <c:v>16144.366666666667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ATC1178_graphs!$P$10:$AA$10</c:f>
              <c:numCache>
                <c:formatCode>0</c:formatCode>
                <c:ptCount val="12"/>
                <c:pt idx="0">
                  <c:v>8596.0500000000011</c:v>
                </c:pt>
                <c:pt idx="1">
                  <c:v>8658.2333333333336</c:v>
                </c:pt>
                <c:pt idx="2">
                  <c:v>8610.9999999999982</c:v>
                </c:pt>
                <c:pt idx="3">
                  <c:v>9167.2000000000007</c:v>
                </c:pt>
                <c:pt idx="4">
                  <c:v>9622.5</c:v>
                </c:pt>
                <c:pt idx="5">
                  <c:v>9324.5666666666657</c:v>
                </c:pt>
                <c:pt idx="6">
                  <c:v>9239.2666666666664</c:v>
                </c:pt>
                <c:pt idx="7">
                  <c:v>8926.9933333333338</c:v>
                </c:pt>
                <c:pt idx="8">
                  <c:v>8733.7833333333365</c:v>
                </c:pt>
                <c:pt idx="9">
                  <c:v>8654.3000000000011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ATC1178_graphs!$P$11:$AA$11</c:f>
              <c:numCache>
                <c:formatCode>0</c:formatCode>
                <c:ptCount val="12"/>
                <c:pt idx="0">
                  <c:v>7181.716666666669</c:v>
                </c:pt>
                <c:pt idx="1">
                  <c:v>7335.1</c:v>
                </c:pt>
                <c:pt idx="2">
                  <c:v>7481.5499999999993</c:v>
                </c:pt>
                <c:pt idx="3">
                  <c:v>7840.4000000000005</c:v>
                </c:pt>
                <c:pt idx="4">
                  <c:v>7976.3666666666659</c:v>
                </c:pt>
                <c:pt idx="5">
                  <c:v>7826.5666666666684</c:v>
                </c:pt>
                <c:pt idx="6">
                  <c:v>7672.8666666666668</c:v>
                </c:pt>
                <c:pt idx="7">
                  <c:v>7929.3566666666666</c:v>
                </c:pt>
                <c:pt idx="8">
                  <c:v>7584.5666666666675</c:v>
                </c:pt>
                <c:pt idx="9">
                  <c:v>7490.0666666666657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506888"/>
        <c:axId val="657502184"/>
      </c:lineChart>
      <c:catAx>
        <c:axId val="657506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02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021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068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ATC1178_graphs!$P$13:$Y$13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ATC1178_graphs!$P$16:$Y$16</c:f>
              <c:numCache>
                <c:formatCode>General</c:formatCode>
                <c:ptCount val="10"/>
                <c:pt idx="2" formatCode="0">
                  <c:v>15751.506666666672</c:v>
                </c:pt>
                <c:pt idx="3" formatCode="0">
                  <c:v>15463.309695199998</c:v>
                </c:pt>
                <c:pt idx="4" formatCode="0">
                  <c:v>15632.7916386</c:v>
                </c:pt>
                <c:pt idx="5" formatCode="0">
                  <c:v>15903.817478600002</c:v>
                </c:pt>
                <c:pt idx="6" formatCode="0">
                  <c:v>16285.041637599999</c:v>
                </c:pt>
                <c:pt idx="7" formatCode="0">
                  <c:v>16653.266639000001</c:v>
                </c:pt>
                <c:pt idx="8" formatCode="0">
                  <c:v>17854.223859999998</c:v>
                </c:pt>
                <c:pt idx="9" formatCode="0">
                  <c:v>16585.244999999995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ATC1178_graphs!$G$83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ATC1178_graphs!$P$13:$Y$13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ATC1178_graphs!$P$14:$Y$14</c:f>
              <c:numCache>
                <c:formatCode>0</c:formatCode>
                <c:ptCount val="10"/>
                <c:pt idx="2">
                  <c:v>7270.3025641025661</c:v>
                </c:pt>
                <c:pt idx="3">
                  <c:v>7155.5227643999997</c:v>
                </c:pt>
                <c:pt idx="4">
                  <c:v>7259.9633193999989</c:v>
                </c:pt>
                <c:pt idx="5">
                  <c:v>7378.0694346000009</c:v>
                </c:pt>
                <c:pt idx="6">
                  <c:v>7534.0260968000011</c:v>
                </c:pt>
                <c:pt idx="7">
                  <c:v>9099.3233194000022</c:v>
                </c:pt>
                <c:pt idx="8">
                  <c:v>9657.558041799999</c:v>
                </c:pt>
                <c:pt idx="9">
                  <c:v>8953.3893333333308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ATC1178_graphs!$I$83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ATC1178_graphs!$P$13:$Y$13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ATC1178_graphs!$P$15:$Y$15</c:f>
              <c:numCache>
                <c:formatCode>0</c:formatCode>
                <c:ptCount val="10"/>
                <c:pt idx="2">
                  <c:v>8481.2041025641047</c:v>
                </c:pt>
                <c:pt idx="3">
                  <c:v>8307.786930799999</c:v>
                </c:pt>
                <c:pt idx="4">
                  <c:v>8372.8283191999999</c:v>
                </c:pt>
                <c:pt idx="5">
                  <c:v>8525.7480439999999</c:v>
                </c:pt>
                <c:pt idx="6">
                  <c:v>8751.0155407999991</c:v>
                </c:pt>
                <c:pt idx="7">
                  <c:v>7553.9433196</c:v>
                </c:pt>
                <c:pt idx="8">
                  <c:v>8196.665818200001</c:v>
                </c:pt>
                <c:pt idx="9">
                  <c:v>7631.8556666666655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505712"/>
        <c:axId val="657508456"/>
      </c:lineChart>
      <c:catAx>
        <c:axId val="65750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08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08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057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ATC1178_Northbound!$C$8:$C$31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ATC1178_Northbound!$L$8:$L$31</c:f>
              <c:numCache>
                <c:formatCode>0</c:formatCode>
                <c:ptCount val="24"/>
                <c:pt idx="0">
                  <c:v>29.90966666666667</c:v>
                </c:pt>
                <c:pt idx="1">
                  <c:v>18.240333333333332</c:v>
                </c:pt>
                <c:pt idx="2">
                  <c:v>14.973666666666668</c:v>
                </c:pt>
                <c:pt idx="3">
                  <c:v>19.282666666666668</c:v>
                </c:pt>
                <c:pt idx="4">
                  <c:v>33.472999999999999</c:v>
                </c:pt>
                <c:pt idx="5">
                  <c:v>90.690666666666672</c:v>
                </c:pt>
                <c:pt idx="6">
                  <c:v>261.26466666666664</c:v>
                </c:pt>
                <c:pt idx="7">
                  <c:v>610.69133333333332</c:v>
                </c:pt>
                <c:pt idx="8">
                  <c:v>590.5766666666666</c:v>
                </c:pt>
                <c:pt idx="9">
                  <c:v>545.29466666666656</c:v>
                </c:pt>
                <c:pt idx="10">
                  <c:v>576.32233333333329</c:v>
                </c:pt>
                <c:pt idx="11">
                  <c:v>636.9426666666667</c:v>
                </c:pt>
                <c:pt idx="12">
                  <c:v>666.62833333333333</c:v>
                </c:pt>
                <c:pt idx="13">
                  <c:v>660.53300000000013</c:v>
                </c:pt>
                <c:pt idx="14">
                  <c:v>683.45933333333346</c:v>
                </c:pt>
                <c:pt idx="15">
                  <c:v>685.74233333333336</c:v>
                </c:pt>
                <c:pt idx="16">
                  <c:v>680.32366666666655</c:v>
                </c:pt>
                <c:pt idx="17">
                  <c:v>618.06133333333332</c:v>
                </c:pt>
                <c:pt idx="18">
                  <c:v>500.02666666666676</c:v>
                </c:pt>
                <c:pt idx="19">
                  <c:v>464.17933333333332</c:v>
                </c:pt>
                <c:pt idx="20">
                  <c:v>262.04766666666671</c:v>
                </c:pt>
                <c:pt idx="21">
                  <c:v>147.47933333333333</c:v>
                </c:pt>
                <c:pt idx="22">
                  <c:v>95.506666666666661</c:v>
                </c:pt>
                <c:pt idx="23">
                  <c:v>61.73933333333332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ATC1178_Northbound!$C$8:$C$31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ATC1178_Northbound!$I$8:$I$31</c:f>
              <c:numCache>
                <c:formatCode>0</c:formatCode>
                <c:ptCount val="24"/>
                <c:pt idx="0">
                  <c:v>51.341666666666676</c:v>
                </c:pt>
                <c:pt idx="1">
                  <c:v>32.691666666666663</c:v>
                </c:pt>
                <c:pt idx="2">
                  <c:v>22.691666666666666</c:v>
                </c:pt>
                <c:pt idx="3">
                  <c:v>23.391666666666666</c:v>
                </c:pt>
                <c:pt idx="4">
                  <c:v>31.016666666666662</c:v>
                </c:pt>
                <c:pt idx="5">
                  <c:v>46.05833333333333</c:v>
                </c:pt>
                <c:pt idx="6">
                  <c:v>87.166666666666657</c:v>
                </c:pt>
                <c:pt idx="7">
                  <c:v>169.7</c:v>
                </c:pt>
                <c:pt idx="8">
                  <c:v>287.08333333333331</c:v>
                </c:pt>
                <c:pt idx="9">
                  <c:v>485.6</c:v>
                </c:pt>
                <c:pt idx="10">
                  <c:v>674.74166666666656</c:v>
                </c:pt>
                <c:pt idx="11">
                  <c:v>827.52499999999998</c:v>
                </c:pt>
                <c:pt idx="12">
                  <c:v>879.65833333333319</c:v>
                </c:pt>
                <c:pt idx="13">
                  <c:v>881.51666666666677</c:v>
                </c:pt>
                <c:pt idx="14">
                  <c:v>854.55</c:v>
                </c:pt>
                <c:pt idx="15">
                  <c:v>803.51666666666665</c:v>
                </c:pt>
                <c:pt idx="16">
                  <c:v>717.47500000000002</c:v>
                </c:pt>
                <c:pt idx="17">
                  <c:v>596.11666666666656</c:v>
                </c:pt>
                <c:pt idx="18">
                  <c:v>442.88333333333338</c:v>
                </c:pt>
                <c:pt idx="19">
                  <c:v>327.45833333333331</c:v>
                </c:pt>
                <c:pt idx="20">
                  <c:v>166.05</c:v>
                </c:pt>
                <c:pt idx="21">
                  <c:v>113.30833333333335</c:v>
                </c:pt>
                <c:pt idx="22">
                  <c:v>97.266666666666666</c:v>
                </c:pt>
                <c:pt idx="23">
                  <c:v>85.691666666666663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ATC1178_Northbound!$C$8:$C$31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ATC1178_Northbound!$J$8:$J$31</c:f>
              <c:numCache>
                <c:formatCode>0</c:formatCode>
                <c:ptCount val="24"/>
                <c:pt idx="0">
                  <c:v>60.38333333333334</c:v>
                </c:pt>
                <c:pt idx="1">
                  <c:v>38.083333333333329</c:v>
                </c:pt>
                <c:pt idx="2">
                  <c:v>27.033333333333339</c:v>
                </c:pt>
                <c:pt idx="3">
                  <c:v>22.975000000000001</c:v>
                </c:pt>
                <c:pt idx="4">
                  <c:v>25.933333333333337</c:v>
                </c:pt>
                <c:pt idx="5">
                  <c:v>33.725000000000009</c:v>
                </c:pt>
                <c:pt idx="6">
                  <c:v>57.433333333333337</c:v>
                </c:pt>
                <c:pt idx="7">
                  <c:v>83.3</c:v>
                </c:pt>
                <c:pt idx="8">
                  <c:v>109.55833333333332</c:v>
                </c:pt>
                <c:pt idx="9">
                  <c:v>194.75833333333333</c:v>
                </c:pt>
                <c:pt idx="10">
                  <c:v>461.23333333333341</c:v>
                </c:pt>
                <c:pt idx="11">
                  <c:v>792.1</c:v>
                </c:pt>
                <c:pt idx="12">
                  <c:v>890.50833333333344</c:v>
                </c:pt>
                <c:pt idx="13">
                  <c:v>879.05833333333339</c:v>
                </c:pt>
                <c:pt idx="14">
                  <c:v>837.05</c:v>
                </c:pt>
                <c:pt idx="15">
                  <c:v>783.69166666666672</c:v>
                </c:pt>
                <c:pt idx="16">
                  <c:v>479.14166666666671</c:v>
                </c:pt>
                <c:pt idx="17">
                  <c:v>263.85833333333335</c:v>
                </c:pt>
                <c:pt idx="18">
                  <c:v>205.66666666666669</c:v>
                </c:pt>
                <c:pt idx="19">
                  <c:v>172.85000000000002</c:v>
                </c:pt>
                <c:pt idx="20">
                  <c:v>131.65833333333333</c:v>
                </c:pt>
                <c:pt idx="21">
                  <c:v>91.791666666666671</c:v>
                </c:pt>
                <c:pt idx="22">
                  <c:v>71.191666666666663</c:v>
                </c:pt>
                <c:pt idx="23">
                  <c:v>53.674999999999997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517864"/>
        <c:axId val="657518256"/>
      </c:lineChart>
      <c:catAx>
        <c:axId val="657517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51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18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5178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ATC1013_Southbound!$C$8:$C$31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ATC1013_Southbound!$L$8:$L$31</c:f>
              <c:numCache>
                <c:formatCode>0</c:formatCode>
                <c:ptCount val="24"/>
                <c:pt idx="0">
                  <c:v>97.900555555555556</c:v>
                </c:pt>
                <c:pt idx="1">
                  <c:v>50.255555555555553</c:v>
                </c:pt>
                <c:pt idx="2">
                  <c:v>38.898611111111109</c:v>
                </c:pt>
                <c:pt idx="3">
                  <c:v>49.806944444444447</c:v>
                </c:pt>
                <c:pt idx="4">
                  <c:v>83.363055555555562</c:v>
                </c:pt>
                <c:pt idx="5">
                  <c:v>227.67361111111114</c:v>
                </c:pt>
                <c:pt idx="6">
                  <c:v>648.34277777777777</c:v>
                </c:pt>
                <c:pt idx="7">
                  <c:v>1132.6344444444444</c:v>
                </c:pt>
                <c:pt idx="8">
                  <c:v>1177.1727777777778</c:v>
                </c:pt>
                <c:pt idx="9">
                  <c:v>1112.6683333333335</c:v>
                </c:pt>
                <c:pt idx="10">
                  <c:v>1111.2666666666664</c:v>
                </c:pt>
                <c:pt idx="11">
                  <c:v>1190.0705555555555</c:v>
                </c:pt>
                <c:pt idx="12">
                  <c:v>1216.6041666666667</c:v>
                </c:pt>
                <c:pt idx="13">
                  <c:v>1225.6205555555555</c:v>
                </c:pt>
                <c:pt idx="14">
                  <c:v>1305.1344444444444</c:v>
                </c:pt>
                <c:pt idx="15">
                  <c:v>1399.0658333333333</c:v>
                </c:pt>
                <c:pt idx="16">
                  <c:v>1478.4588888888889</c:v>
                </c:pt>
                <c:pt idx="17">
                  <c:v>1533.5552777777777</c:v>
                </c:pt>
                <c:pt idx="18">
                  <c:v>1410.9844444444448</c:v>
                </c:pt>
                <c:pt idx="19">
                  <c:v>1081.6361111111112</c:v>
                </c:pt>
                <c:pt idx="20">
                  <c:v>765.21916666666664</c:v>
                </c:pt>
                <c:pt idx="21">
                  <c:v>560.17416666666668</c:v>
                </c:pt>
                <c:pt idx="22">
                  <c:v>401.02277777777778</c:v>
                </c:pt>
                <c:pt idx="23">
                  <c:v>241.92249999999999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ATC1013_Southbound!$C$8:$C$31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ATC1013_Southbound!$I$8:$I$31</c:f>
              <c:numCache>
                <c:formatCode>0</c:formatCode>
                <c:ptCount val="24"/>
                <c:pt idx="0">
                  <c:v>234.88194444444446</c:v>
                </c:pt>
                <c:pt idx="1">
                  <c:v>141.98611111111111</c:v>
                </c:pt>
                <c:pt idx="2">
                  <c:v>97.020833333333314</c:v>
                </c:pt>
                <c:pt idx="3">
                  <c:v>91.680555555555557</c:v>
                </c:pt>
                <c:pt idx="4">
                  <c:v>76.722222222222214</c:v>
                </c:pt>
                <c:pt idx="5">
                  <c:v>129.40972222222223</c:v>
                </c:pt>
                <c:pt idx="6">
                  <c:v>270.94444444444446</c:v>
                </c:pt>
                <c:pt idx="7">
                  <c:v>451.1319444444444</c:v>
                </c:pt>
                <c:pt idx="8">
                  <c:v>726.39583333333337</c:v>
                </c:pt>
                <c:pt idx="9">
                  <c:v>1011.8333333333334</c:v>
                </c:pt>
                <c:pt idx="10">
                  <c:v>1244.3472222222224</c:v>
                </c:pt>
                <c:pt idx="11">
                  <c:v>1409.3819444444446</c:v>
                </c:pt>
                <c:pt idx="12">
                  <c:v>1433.1666666666667</c:v>
                </c:pt>
                <c:pt idx="13">
                  <c:v>1407.4722222222219</c:v>
                </c:pt>
                <c:pt idx="14">
                  <c:v>1372.6875</c:v>
                </c:pt>
                <c:pt idx="15">
                  <c:v>1308.7013888888889</c:v>
                </c:pt>
                <c:pt idx="16">
                  <c:v>1299.7013888888889</c:v>
                </c:pt>
                <c:pt idx="17">
                  <c:v>1273.3402777777778</c:v>
                </c:pt>
                <c:pt idx="18">
                  <c:v>1097.6666666666667</c:v>
                </c:pt>
                <c:pt idx="19">
                  <c:v>888.91666666666663</c:v>
                </c:pt>
                <c:pt idx="20">
                  <c:v>672.56944444444446</c:v>
                </c:pt>
                <c:pt idx="21">
                  <c:v>522.63888888888891</c:v>
                </c:pt>
                <c:pt idx="22">
                  <c:v>439.2430555555556</c:v>
                </c:pt>
                <c:pt idx="23">
                  <c:v>380.06944444444451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ATC1013_Southbound!$C$8:$C$31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ATC1013_Southbound!$J$8:$J$31</c:f>
              <c:numCache>
                <c:formatCode>0</c:formatCode>
                <c:ptCount val="24"/>
                <c:pt idx="0">
                  <c:v>271.64583333333331</c:v>
                </c:pt>
                <c:pt idx="1">
                  <c:v>178.1875</c:v>
                </c:pt>
                <c:pt idx="2">
                  <c:v>133.04166666666669</c:v>
                </c:pt>
                <c:pt idx="3">
                  <c:v>108.47222222222221</c:v>
                </c:pt>
                <c:pt idx="4">
                  <c:v>69.375000000000014</c:v>
                </c:pt>
                <c:pt idx="5">
                  <c:v>78.048611111111114</c:v>
                </c:pt>
                <c:pt idx="6">
                  <c:v>194.02083333333334</c:v>
                </c:pt>
                <c:pt idx="7">
                  <c:v>245.22916666666663</c:v>
                </c:pt>
                <c:pt idx="8">
                  <c:v>396.45833333333331</c:v>
                </c:pt>
                <c:pt idx="9">
                  <c:v>671.46527777777783</c:v>
                </c:pt>
                <c:pt idx="10">
                  <c:v>1043.9305555555554</c:v>
                </c:pt>
                <c:pt idx="11">
                  <c:v>1221.4166666666665</c:v>
                </c:pt>
                <c:pt idx="12">
                  <c:v>1394.5208333333333</c:v>
                </c:pt>
                <c:pt idx="13">
                  <c:v>1367.2013888888889</c:v>
                </c:pt>
                <c:pt idx="14">
                  <c:v>1299.8819444444446</c:v>
                </c:pt>
                <c:pt idx="15">
                  <c:v>1243.875</c:v>
                </c:pt>
                <c:pt idx="16">
                  <c:v>1095.6041666666667</c:v>
                </c:pt>
                <c:pt idx="17">
                  <c:v>931.90972222222217</c:v>
                </c:pt>
                <c:pt idx="18">
                  <c:v>831.1875</c:v>
                </c:pt>
                <c:pt idx="19">
                  <c:v>724.63194444444446</c:v>
                </c:pt>
                <c:pt idx="20">
                  <c:v>550.1736111111112</c:v>
                </c:pt>
                <c:pt idx="21">
                  <c:v>404.27777777777777</c:v>
                </c:pt>
                <c:pt idx="22">
                  <c:v>262.11805555555549</c:v>
                </c:pt>
                <c:pt idx="23">
                  <c:v>169.13194444444443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468080"/>
        <c:axId val="657468864"/>
      </c:lineChart>
      <c:catAx>
        <c:axId val="65746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680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ATC1178_Southbound!$C$8:$C$31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ATC1178_Southbound!$L$8:$L$31</c:f>
              <c:numCache>
                <c:formatCode>0</c:formatCode>
                <c:ptCount val="24"/>
                <c:pt idx="0">
                  <c:v>34.551333333333339</c:v>
                </c:pt>
                <c:pt idx="1">
                  <c:v>18.433</c:v>
                </c:pt>
                <c:pt idx="2">
                  <c:v>12.123999999999999</c:v>
                </c:pt>
                <c:pt idx="3">
                  <c:v>12.879333333333332</c:v>
                </c:pt>
                <c:pt idx="4">
                  <c:v>20.951333333333331</c:v>
                </c:pt>
                <c:pt idx="5">
                  <c:v>43.497</c:v>
                </c:pt>
                <c:pt idx="6">
                  <c:v>159.51333333333338</c:v>
                </c:pt>
                <c:pt idx="7">
                  <c:v>288.58033333333333</c:v>
                </c:pt>
                <c:pt idx="8">
                  <c:v>416.47766666666666</c:v>
                </c:pt>
                <c:pt idx="9">
                  <c:v>548.70399999999995</c:v>
                </c:pt>
                <c:pt idx="10">
                  <c:v>593.35333333333335</c:v>
                </c:pt>
                <c:pt idx="11">
                  <c:v>617.952</c:v>
                </c:pt>
                <c:pt idx="12">
                  <c:v>628.96199999999999</c:v>
                </c:pt>
                <c:pt idx="13">
                  <c:v>613.41166666666663</c:v>
                </c:pt>
                <c:pt idx="14">
                  <c:v>624.25566666666668</c:v>
                </c:pt>
                <c:pt idx="15">
                  <c:v>581.24166666666656</c:v>
                </c:pt>
                <c:pt idx="16">
                  <c:v>504.95066666666673</c:v>
                </c:pt>
                <c:pt idx="17">
                  <c:v>476.5533333333334</c:v>
                </c:pt>
                <c:pt idx="18">
                  <c:v>505.68666666666667</c:v>
                </c:pt>
                <c:pt idx="19">
                  <c:v>411.82833333333326</c:v>
                </c:pt>
                <c:pt idx="20">
                  <c:v>226.47566666666665</c:v>
                </c:pt>
                <c:pt idx="21">
                  <c:v>128.41600000000003</c:v>
                </c:pt>
                <c:pt idx="22">
                  <c:v>105.10533333333333</c:v>
                </c:pt>
                <c:pt idx="23">
                  <c:v>57.951999999999998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ATC1178_Southbound!$C$8:$C$31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ATC1178_Southbound!$I$8:$I$31</c:f>
              <c:numCache>
                <c:formatCode>0</c:formatCode>
                <c:ptCount val="24"/>
                <c:pt idx="0">
                  <c:v>55.475000000000001</c:v>
                </c:pt>
                <c:pt idx="1">
                  <c:v>35.941666666666663</c:v>
                </c:pt>
                <c:pt idx="2">
                  <c:v>20.966666666666669</c:v>
                </c:pt>
                <c:pt idx="3">
                  <c:v>18.366666666666667</c:v>
                </c:pt>
                <c:pt idx="4">
                  <c:v>22.758333333333333</c:v>
                </c:pt>
                <c:pt idx="5">
                  <c:v>31.216666666666661</c:v>
                </c:pt>
                <c:pt idx="6">
                  <c:v>71.791666666666671</c:v>
                </c:pt>
                <c:pt idx="7">
                  <c:v>138.58333333333334</c:v>
                </c:pt>
                <c:pt idx="8">
                  <c:v>320.76666666666671</c:v>
                </c:pt>
                <c:pt idx="9">
                  <c:v>514.15</c:v>
                </c:pt>
                <c:pt idx="10">
                  <c:v>681.13333333333333</c:v>
                </c:pt>
                <c:pt idx="11">
                  <c:v>807.17499999999995</c:v>
                </c:pt>
                <c:pt idx="12">
                  <c:v>822.44166666666683</c:v>
                </c:pt>
                <c:pt idx="13">
                  <c:v>830.35</c:v>
                </c:pt>
                <c:pt idx="14">
                  <c:v>838.96666666666681</c:v>
                </c:pt>
                <c:pt idx="15">
                  <c:v>754.2</c:v>
                </c:pt>
                <c:pt idx="16">
                  <c:v>621.85</c:v>
                </c:pt>
                <c:pt idx="17">
                  <c:v>518.95833333333337</c:v>
                </c:pt>
                <c:pt idx="18">
                  <c:v>394.43333333333334</c:v>
                </c:pt>
                <c:pt idx="19">
                  <c:v>259.25833333333333</c:v>
                </c:pt>
                <c:pt idx="20">
                  <c:v>154.96666666666664</c:v>
                </c:pt>
                <c:pt idx="21">
                  <c:v>119.89166666666665</c:v>
                </c:pt>
                <c:pt idx="22">
                  <c:v>101.01666666666667</c:v>
                </c:pt>
                <c:pt idx="23">
                  <c:v>78.741666666666674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ATC1178_Southbound!$C$8:$C$31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ATC1178_Southbound!$J$8:$J$31</c:f>
              <c:numCache>
                <c:formatCode>0</c:formatCode>
                <c:ptCount val="24"/>
                <c:pt idx="0">
                  <c:v>62.774999999999999</c:v>
                </c:pt>
                <c:pt idx="1">
                  <c:v>42.383333333333333</c:v>
                </c:pt>
                <c:pt idx="2">
                  <c:v>26.158333333333339</c:v>
                </c:pt>
                <c:pt idx="3">
                  <c:v>20.858333333333334</c:v>
                </c:pt>
                <c:pt idx="4">
                  <c:v>19.074999999999996</c:v>
                </c:pt>
                <c:pt idx="5">
                  <c:v>21.274999999999999</c:v>
                </c:pt>
                <c:pt idx="6">
                  <c:v>44.625</c:v>
                </c:pt>
                <c:pt idx="7">
                  <c:v>50.108333333333334</c:v>
                </c:pt>
                <c:pt idx="8">
                  <c:v>78.11666666666666</c:v>
                </c:pt>
                <c:pt idx="9">
                  <c:v>210.11666666666665</c:v>
                </c:pt>
                <c:pt idx="10">
                  <c:v>583.79999999999995</c:v>
                </c:pt>
                <c:pt idx="11">
                  <c:v>823.24166666666679</c:v>
                </c:pt>
                <c:pt idx="12">
                  <c:v>862.50833333333344</c:v>
                </c:pt>
                <c:pt idx="13">
                  <c:v>832.11666666666679</c:v>
                </c:pt>
                <c:pt idx="14">
                  <c:v>803.37500000000011</c:v>
                </c:pt>
                <c:pt idx="15">
                  <c:v>637.125</c:v>
                </c:pt>
                <c:pt idx="16">
                  <c:v>340.10833333333335</c:v>
                </c:pt>
                <c:pt idx="17">
                  <c:v>241.8666666666667</c:v>
                </c:pt>
                <c:pt idx="18">
                  <c:v>224.41666666666666</c:v>
                </c:pt>
                <c:pt idx="19">
                  <c:v>187.54166666666669</c:v>
                </c:pt>
                <c:pt idx="20">
                  <c:v>149.78333333333333</c:v>
                </c:pt>
                <c:pt idx="21">
                  <c:v>113.23333333333335</c:v>
                </c:pt>
                <c:pt idx="22">
                  <c:v>73.766666666666666</c:v>
                </c:pt>
                <c:pt idx="23">
                  <c:v>48.283333333333331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519040"/>
        <c:axId val="657513552"/>
      </c:lineChart>
      <c:catAx>
        <c:axId val="65751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51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13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5190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ATC1284_graphs!$G$83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ATC1284_graphs!$P$6:$V$6</c:f>
              <c:numCache>
                <c:formatCode>0</c:formatCode>
                <c:ptCount val="7"/>
                <c:pt idx="0">
                  <c:v>6345.8680555555566</c:v>
                </c:pt>
                <c:pt idx="1">
                  <c:v>6361.2424242424249</c:v>
                </c:pt>
                <c:pt idx="2">
                  <c:v>6496.7694444444442</c:v>
                </c:pt>
                <c:pt idx="3">
                  <c:v>6573.6138888888881</c:v>
                </c:pt>
                <c:pt idx="4">
                  <c:v>6647.8097222222223</c:v>
                </c:pt>
                <c:pt idx="5">
                  <c:v>5163.0972222222226</c:v>
                </c:pt>
                <c:pt idx="6">
                  <c:v>3763.291666666667</c:v>
                </c:pt>
              </c:numCache>
            </c:numRef>
          </c:val>
        </c:ser>
        <c:ser>
          <c:idx val="1"/>
          <c:order val="1"/>
          <c:tx>
            <c:strRef>
              <c:f>ATC1284_graphs!$I$83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ATC1284_graphs!$P$7:$V$7</c:f>
              <c:numCache>
                <c:formatCode>0</c:formatCode>
                <c:ptCount val="7"/>
                <c:pt idx="0">
                  <c:v>5871.4374999999991</c:v>
                </c:pt>
                <c:pt idx="1">
                  <c:v>5995.068181818182</c:v>
                </c:pt>
                <c:pt idx="2">
                  <c:v>6001.3305555555553</c:v>
                </c:pt>
                <c:pt idx="3">
                  <c:v>6056.105555555554</c:v>
                </c:pt>
                <c:pt idx="4">
                  <c:v>6270.8916666666655</c:v>
                </c:pt>
                <c:pt idx="5">
                  <c:v>4885.8611111111104</c:v>
                </c:pt>
                <c:pt idx="6">
                  <c:v>3535.8055555555552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ATC1284_graphs!$P$5:$V$5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ATC1284_graphs!$P$8:$V$8</c:f>
              <c:numCache>
                <c:formatCode>0</c:formatCode>
                <c:ptCount val="7"/>
                <c:pt idx="0">
                  <c:v>12217.305555555555</c:v>
                </c:pt>
                <c:pt idx="1">
                  <c:v>12356.310606060608</c:v>
                </c:pt>
                <c:pt idx="2">
                  <c:v>12498.099999999999</c:v>
                </c:pt>
                <c:pt idx="3">
                  <c:v>12629.719444444443</c:v>
                </c:pt>
                <c:pt idx="4">
                  <c:v>12918.701388888887</c:v>
                </c:pt>
                <c:pt idx="5">
                  <c:v>10048.958333333332</c:v>
                </c:pt>
                <c:pt idx="6">
                  <c:v>7299.0972222222226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7520216"/>
        <c:axId val="657515512"/>
      </c:barChart>
      <c:catAx>
        <c:axId val="657520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15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15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202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ATC1284_graphs!$P$9:$AA$9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ATC1284_graphs!$P$12:$AA$12</c:f>
              <c:numCache>
                <c:formatCode>0</c:formatCode>
                <c:ptCount val="12"/>
                <c:pt idx="0">
                  <c:v>12825.150000000001</c:v>
                </c:pt>
                <c:pt idx="1">
                  <c:v>12591.499999999998</c:v>
                </c:pt>
                <c:pt idx="2">
                  <c:v>12714.1</c:v>
                </c:pt>
                <c:pt idx="3">
                  <c:v>13008.033333333333</c:v>
                </c:pt>
                <c:pt idx="4">
                  <c:v>12728.283333333333</c:v>
                </c:pt>
                <c:pt idx="5">
                  <c:v>12218.133333333335</c:v>
                </c:pt>
                <c:pt idx="6">
                  <c:v>12192.266666666665</c:v>
                </c:pt>
                <c:pt idx="7">
                  <c:v>11345.400000000001</c:v>
                </c:pt>
                <c:pt idx="8">
                  <c:v>11875.45</c:v>
                </c:pt>
                <c:pt idx="9">
                  <c:v>12053.899999999998</c:v>
                </c:pt>
                <c:pt idx="10">
                  <c:v>12546.35</c:v>
                </c:pt>
                <c:pt idx="11">
                  <c:v>14648.125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ATC1284_graphs!$P$10:$AA$10</c:f>
              <c:numCache>
                <c:formatCode>0</c:formatCode>
                <c:ptCount val="12"/>
                <c:pt idx="0">
                  <c:v>6626.3333333333339</c:v>
                </c:pt>
                <c:pt idx="1">
                  <c:v>6518.2333333333327</c:v>
                </c:pt>
                <c:pt idx="2">
                  <c:v>6696.4000000000005</c:v>
                </c:pt>
                <c:pt idx="3">
                  <c:v>6740.9666666666672</c:v>
                </c:pt>
                <c:pt idx="4">
                  <c:v>6523.833333333333</c:v>
                </c:pt>
                <c:pt idx="5">
                  <c:v>6208</c:v>
                </c:pt>
                <c:pt idx="6">
                  <c:v>6200.6666666666652</c:v>
                </c:pt>
                <c:pt idx="7">
                  <c:v>5917.5633333333344</c:v>
                </c:pt>
                <c:pt idx="8">
                  <c:v>6079.5000000000009</c:v>
                </c:pt>
                <c:pt idx="9">
                  <c:v>6113.7333333333327</c:v>
                </c:pt>
                <c:pt idx="10">
                  <c:v>6352.25</c:v>
                </c:pt>
                <c:pt idx="11">
                  <c:v>8213.75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ATC1284_graphs!$P$11:$AA$11</c:f>
              <c:numCache>
                <c:formatCode>0</c:formatCode>
                <c:ptCount val="12"/>
                <c:pt idx="0">
                  <c:v>6198.8166666666675</c:v>
                </c:pt>
                <c:pt idx="1">
                  <c:v>6073.2666666666655</c:v>
                </c:pt>
                <c:pt idx="2">
                  <c:v>6017.7</c:v>
                </c:pt>
                <c:pt idx="3">
                  <c:v>6267.0666666666657</c:v>
                </c:pt>
                <c:pt idx="4">
                  <c:v>6204.45</c:v>
                </c:pt>
                <c:pt idx="5">
                  <c:v>6010.1333333333341</c:v>
                </c:pt>
                <c:pt idx="6">
                  <c:v>5991.5999999999995</c:v>
                </c:pt>
                <c:pt idx="7">
                  <c:v>5427.836666666667</c:v>
                </c:pt>
                <c:pt idx="8">
                  <c:v>5795.9500000000007</c:v>
                </c:pt>
                <c:pt idx="9">
                  <c:v>5940.1666666666652</c:v>
                </c:pt>
                <c:pt idx="10">
                  <c:v>6194.1</c:v>
                </c:pt>
                <c:pt idx="11">
                  <c:v>6434.375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521392"/>
        <c:axId val="657521784"/>
      </c:lineChart>
      <c:catAx>
        <c:axId val="65752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21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217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213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ATC1284_graphs!$P$13:$Y$13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ATC1284_graphs!$P$16:$Y$16</c:f>
              <c:numCache>
                <c:formatCode>General</c:formatCode>
                <c:ptCount val="10"/>
                <c:pt idx="0">
                  <c:v>13442</c:v>
                </c:pt>
                <c:pt idx="2" formatCode="0">
                  <c:v>12962.880968174768</c:v>
                </c:pt>
                <c:pt idx="3" formatCode="0">
                  <c:v>12809.978583600001</c:v>
                </c:pt>
                <c:pt idx="4" formatCode="0">
                  <c:v>12924.6449756</c:v>
                </c:pt>
                <c:pt idx="5" formatCode="0">
                  <c:v>13209.0208078</c:v>
                </c:pt>
                <c:pt idx="6" formatCode="0">
                  <c:v>12544.429970600002</c:v>
                </c:pt>
                <c:pt idx="7" formatCode="0">
                  <c:v>12886.5046934</c:v>
                </c:pt>
                <c:pt idx="8" formatCode="0">
                  <c:v>13442.492971600001</c:v>
                </c:pt>
                <c:pt idx="9" formatCode="0">
                  <c:v>12524.0273989899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ATC1284_graphs!$G$83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ATC1284_graphs!$P$13:$Y$13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ATC1284_graphs!$P$14:$Y$14</c:f>
              <c:numCache>
                <c:formatCode>0</c:formatCode>
                <c:ptCount val="10"/>
                <c:pt idx="0">
                  <c:v>6348</c:v>
                </c:pt>
                <c:pt idx="2">
                  <c:v>6869.2030442788337</c:v>
                </c:pt>
                <c:pt idx="3">
                  <c:v>6812.8166529999999</c:v>
                </c:pt>
                <c:pt idx="4">
                  <c:v>6971.6262380000007</c:v>
                </c:pt>
                <c:pt idx="5">
                  <c:v>7089.7049873999995</c:v>
                </c:pt>
                <c:pt idx="6">
                  <c:v>6534.7874851999995</c:v>
                </c:pt>
                <c:pt idx="7">
                  <c:v>6787.3202629999996</c:v>
                </c:pt>
                <c:pt idx="8">
                  <c:v>7092.0319856000006</c:v>
                </c:pt>
                <c:pt idx="9">
                  <c:v>6485.0607070707074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ATC1284_graphs!$I$83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ATC1284_graphs!$P$13:$Y$13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ATC1284_graphs!$P$15:$Y$15</c:f>
              <c:numCache>
                <c:formatCode>0</c:formatCode>
                <c:ptCount val="10"/>
                <c:pt idx="0" formatCode="General">
                  <c:v>7094</c:v>
                </c:pt>
                <c:pt idx="2">
                  <c:v>6093.6779238959343</c:v>
                </c:pt>
                <c:pt idx="3">
                  <c:v>5997.1619306000011</c:v>
                </c:pt>
                <c:pt idx="4">
                  <c:v>5953.0187375999994</c:v>
                </c:pt>
                <c:pt idx="5">
                  <c:v>6119.3158203999992</c:v>
                </c:pt>
                <c:pt idx="6">
                  <c:v>6009.6424854000015</c:v>
                </c:pt>
                <c:pt idx="7">
                  <c:v>6099.1844304000006</c:v>
                </c:pt>
                <c:pt idx="8">
                  <c:v>6350.460986</c:v>
                </c:pt>
                <c:pt idx="9">
                  <c:v>6038.9666919191923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511984"/>
        <c:axId val="657520608"/>
      </c:lineChart>
      <c:catAx>
        <c:axId val="65751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2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206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119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ATC1284_Northbound!$C$8:$C$31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ATC1284_Northbound!$L$8:$L$31</c:f>
              <c:numCache>
                <c:formatCode>0</c:formatCode>
                <c:ptCount val="24"/>
                <c:pt idx="0">
                  <c:v>30.221893939393944</c:v>
                </c:pt>
                <c:pt idx="1">
                  <c:v>14.858257575757573</c:v>
                </c:pt>
                <c:pt idx="2">
                  <c:v>8.3063131313131304</c:v>
                </c:pt>
                <c:pt idx="3">
                  <c:v>8.340479797979798</c:v>
                </c:pt>
                <c:pt idx="4">
                  <c:v>10.327525252525252</c:v>
                </c:pt>
                <c:pt idx="5">
                  <c:v>42.675151515151512</c:v>
                </c:pt>
                <c:pt idx="6">
                  <c:v>138.710101010101</c:v>
                </c:pt>
                <c:pt idx="7">
                  <c:v>410.98222222222222</c:v>
                </c:pt>
                <c:pt idx="8">
                  <c:v>461.15666666666664</c:v>
                </c:pt>
                <c:pt idx="9">
                  <c:v>361.96159090909089</c:v>
                </c:pt>
                <c:pt idx="10">
                  <c:v>361.08946969696973</c:v>
                </c:pt>
                <c:pt idx="11">
                  <c:v>402.25648989898991</c:v>
                </c:pt>
                <c:pt idx="12">
                  <c:v>437.90997474747473</c:v>
                </c:pt>
                <c:pt idx="13">
                  <c:v>442.80123737373742</c:v>
                </c:pt>
                <c:pt idx="14">
                  <c:v>482.39227272727277</c:v>
                </c:pt>
                <c:pt idx="15">
                  <c:v>510.50482323232325</c:v>
                </c:pt>
                <c:pt idx="16">
                  <c:v>579.94464646464644</c:v>
                </c:pt>
                <c:pt idx="17">
                  <c:v>615.13830808080797</c:v>
                </c:pt>
                <c:pt idx="18">
                  <c:v>391.15252525252521</c:v>
                </c:pt>
                <c:pt idx="19">
                  <c:v>267.10606060606062</c:v>
                </c:pt>
                <c:pt idx="20">
                  <c:v>194.36348484848486</c:v>
                </c:pt>
                <c:pt idx="21">
                  <c:v>145.51936868686866</c:v>
                </c:pt>
                <c:pt idx="22">
                  <c:v>103.30085858585858</c:v>
                </c:pt>
                <c:pt idx="23">
                  <c:v>64.04098484848484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ATC1284_Northbound!$C$8:$C$31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ATC1284_Northbound!$I$8:$I$31</c:f>
              <c:numCache>
                <c:formatCode>0</c:formatCode>
                <c:ptCount val="24"/>
                <c:pt idx="0">
                  <c:v>66.416666666666671</c:v>
                </c:pt>
                <c:pt idx="1">
                  <c:v>38.513888888888893</c:v>
                </c:pt>
                <c:pt idx="2">
                  <c:v>24.652777777777782</c:v>
                </c:pt>
                <c:pt idx="3">
                  <c:v>18.506944444444446</c:v>
                </c:pt>
                <c:pt idx="4">
                  <c:v>18.611111111111111</c:v>
                </c:pt>
                <c:pt idx="5">
                  <c:v>27.500000000000004</c:v>
                </c:pt>
                <c:pt idx="6">
                  <c:v>51.875</c:v>
                </c:pt>
                <c:pt idx="7">
                  <c:v>98.673611111111128</c:v>
                </c:pt>
                <c:pt idx="8">
                  <c:v>184.63888888888889</c:v>
                </c:pt>
                <c:pt idx="9">
                  <c:v>274.89583333333331</c:v>
                </c:pt>
                <c:pt idx="10">
                  <c:v>361.4375</c:v>
                </c:pt>
                <c:pt idx="11">
                  <c:v>435.53472222222223</c:v>
                </c:pt>
                <c:pt idx="12">
                  <c:v>491.5</c:v>
                </c:pt>
                <c:pt idx="13">
                  <c:v>479.84027777777777</c:v>
                </c:pt>
                <c:pt idx="14">
                  <c:v>466.1944444444444</c:v>
                </c:pt>
                <c:pt idx="15">
                  <c:v>429.67361111111109</c:v>
                </c:pt>
                <c:pt idx="16">
                  <c:v>403.45833333333331</c:v>
                </c:pt>
                <c:pt idx="17">
                  <c:v>372.77083333333331</c:v>
                </c:pt>
                <c:pt idx="18">
                  <c:v>261.55555555555549</c:v>
                </c:pt>
                <c:pt idx="19">
                  <c:v>196.4375</c:v>
                </c:pt>
                <c:pt idx="20">
                  <c:v>151.52083333333334</c:v>
                </c:pt>
                <c:pt idx="21">
                  <c:v>127.04166666666667</c:v>
                </c:pt>
                <c:pt idx="22">
                  <c:v>102.30555555555556</c:v>
                </c:pt>
                <c:pt idx="23">
                  <c:v>79.541666666666657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ATC1284_Northbound!$C$8:$C$31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ATC1284_Northbound!$J$8:$J$31</c:f>
              <c:numCache>
                <c:formatCode>0</c:formatCode>
                <c:ptCount val="24"/>
                <c:pt idx="0">
                  <c:v>58.80555555555555</c:v>
                </c:pt>
                <c:pt idx="1">
                  <c:v>38.034722222222221</c:v>
                </c:pt>
                <c:pt idx="2">
                  <c:v>26.048611111111111</c:v>
                </c:pt>
                <c:pt idx="3">
                  <c:v>16.590277777777779</c:v>
                </c:pt>
                <c:pt idx="4">
                  <c:v>11.298611111111112</c:v>
                </c:pt>
                <c:pt idx="5">
                  <c:v>14.375</c:v>
                </c:pt>
                <c:pt idx="6">
                  <c:v>22.791666666666668</c:v>
                </c:pt>
                <c:pt idx="7">
                  <c:v>47.25</c:v>
                </c:pt>
                <c:pt idx="8">
                  <c:v>65.8611111111111</c:v>
                </c:pt>
                <c:pt idx="9">
                  <c:v>134.6527777777778</c:v>
                </c:pt>
                <c:pt idx="10">
                  <c:v>226.95833333333334</c:v>
                </c:pt>
                <c:pt idx="11">
                  <c:v>319.70833333333331</c:v>
                </c:pt>
                <c:pt idx="12">
                  <c:v>396.23611111111109</c:v>
                </c:pt>
                <c:pt idx="13">
                  <c:v>402.96527777777777</c:v>
                </c:pt>
                <c:pt idx="14">
                  <c:v>403.04166666666669</c:v>
                </c:pt>
                <c:pt idx="15">
                  <c:v>386.72222222222223</c:v>
                </c:pt>
                <c:pt idx="16">
                  <c:v>325.52777777777777</c:v>
                </c:pt>
                <c:pt idx="17">
                  <c:v>206.94444444444443</c:v>
                </c:pt>
                <c:pt idx="18">
                  <c:v>164.95833333333334</c:v>
                </c:pt>
                <c:pt idx="19">
                  <c:v>153.06944444444443</c:v>
                </c:pt>
                <c:pt idx="20">
                  <c:v>126.7361111111111</c:v>
                </c:pt>
                <c:pt idx="21">
                  <c:v>99.618055555555543</c:v>
                </c:pt>
                <c:pt idx="22">
                  <c:v>68.090277777777786</c:v>
                </c:pt>
                <c:pt idx="23">
                  <c:v>47.00694444444445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518648"/>
        <c:axId val="657522568"/>
      </c:lineChart>
      <c:catAx>
        <c:axId val="657518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522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22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518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ATC1284_Southbound!$C$8:$C$31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ATC1284_Southbound!$L$8:$L$31</c:f>
              <c:numCache>
                <c:formatCode>0</c:formatCode>
                <c:ptCount val="24"/>
                <c:pt idx="0">
                  <c:v>24.200404040404038</c:v>
                </c:pt>
                <c:pt idx="1">
                  <c:v>12.588055555555556</c:v>
                </c:pt>
                <c:pt idx="2">
                  <c:v>8.2723484848484841</c:v>
                </c:pt>
                <c:pt idx="3">
                  <c:v>10.548686868686868</c:v>
                </c:pt>
                <c:pt idx="4">
                  <c:v>18.049040404040404</c:v>
                </c:pt>
                <c:pt idx="5">
                  <c:v>50.374242424242432</c:v>
                </c:pt>
                <c:pt idx="6">
                  <c:v>165.57482323232324</c:v>
                </c:pt>
                <c:pt idx="7">
                  <c:v>467.03790404040399</c:v>
                </c:pt>
                <c:pt idx="8">
                  <c:v>601.5151515151515</c:v>
                </c:pt>
                <c:pt idx="9">
                  <c:v>434.43830808080804</c:v>
                </c:pt>
                <c:pt idx="10">
                  <c:v>363.33691919191921</c:v>
                </c:pt>
                <c:pt idx="11">
                  <c:v>368.65171717171717</c:v>
                </c:pt>
                <c:pt idx="12">
                  <c:v>389.54578282828282</c:v>
                </c:pt>
                <c:pt idx="13">
                  <c:v>377.30780303030303</c:v>
                </c:pt>
                <c:pt idx="14">
                  <c:v>373.20479797979795</c:v>
                </c:pt>
                <c:pt idx="15">
                  <c:v>407.90295454545458</c:v>
                </c:pt>
                <c:pt idx="16">
                  <c:v>495.70040404040401</c:v>
                </c:pt>
                <c:pt idx="17">
                  <c:v>496.12340909090909</c:v>
                </c:pt>
                <c:pt idx="18">
                  <c:v>326.33459595959596</c:v>
                </c:pt>
                <c:pt idx="19">
                  <c:v>233.38984848484853</c:v>
                </c:pt>
                <c:pt idx="20">
                  <c:v>161.52904040404039</c:v>
                </c:pt>
                <c:pt idx="21">
                  <c:v>120.48570707070708</c:v>
                </c:pt>
                <c:pt idx="22">
                  <c:v>84.560202020202013</c:v>
                </c:pt>
                <c:pt idx="23">
                  <c:v>48.29454545454545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ATC1284_Southbound!$C$8:$C$31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ATC1284_Southbound!$I$8:$I$31</c:f>
              <c:numCache>
                <c:formatCode>0</c:formatCode>
                <c:ptCount val="24"/>
                <c:pt idx="0">
                  <c:v>56.965277777777771</c:v>
                </c:pt>
                <c:pt idx="1">
                  <c:v>34.500000000000007</c:v>
                </c:pt>
                <c:pt idx="2">
                  <c:v>22.25</c:v>
                </c:pt>
                <c:pt idx="3">
                  <c:v>17.583333333333336</c:v>
                </c:pt>
                <c:pt idx="4">
                  <c:v>19.944444444444446</c:v>
                </c:pt>
                <c:pt idx="5">
                  <c:v>31.687500000000004</c:v>
                </c:pt>
                <c:pt idx="6">
                  <c:v>63.715277777777779</c:v>
                </c:pt>
                <c:pt idx="7">
                  <c:v>127.40277777777777</c:v>
                </c:pt>
                <c:pt idx="8">
                  <c:v>261.17361111111109</c:v>
                </c:pt>
                <c:pt idx="9">
                  <c:v>347.2569444444444</c:v>
                </c:pt>
                <c:pt idx="10">
                  <c:v>386.40972222222217</c:v>
                </c:pt>
                <c:pt idx="11">
                  <c:v>432.25</c:v>
                </c:pt>
                <c:pt idx="12">
                  <c:v>451.5069444444444</c:v>
                </c:pt>
                <c:pt idx="13">
                  <c:v>430.5</c:v>
                </c:pt>
                <c:pt idx="14">
                  <c:v>407.91666666666669</c:v>
                </c:pt>
                <c:pt idx="15">
                  <c:v>345.1944444444444</c:v>
                </c:pt>
                <c:pt idx="16">
                  <c:v>315.125</c:v>
                </c:pt>
                <c:pt idx="17">
                  <c:v>289.07638888888886</c:v>
                </c:pt>
                <c:pt idx="18">
                  <c:v>232.08333333333334</c:v>
                </c:pt>
                <c:pt idx="19">
                  <c:v>190.0902777777778</c:v>
                </c:pt>
                <c:pt idx="20">
                  <c:v>151.11805555555557</c:v>
                </c:pt>
                <c:pt idx="21">
                  <c:v>117.78472222222221</c:v>
                </c:pt>
                <c:pt idx="22">
                  <c:v>89.138888888888872</c:v>
                </c:pt>
                <c:pt idx="23">
                  <c:v>65.1875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ATC1284_Southbound!$C$8:$C$31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ATC1284_Southbound!$J$8:$J$31</c:f>
              <c:numCache>
                <c:formatCode>0</c:formatCode>
                <c:ptCount val="24"/>
                <c:pt idx="0">
                  <c:v>55.597222222222221</c:v>
                </c:pt>
                <c:pt idx="1">
                  <c:v>36.208333333333336</c:v>
                </c:pt>
                <c:pt idx="2">
                  <c:v>24.326388888888886</c:v>
                </c:pt>
                <c:pt idx="3">
                  <c:v>17.013888888888889</c:v>
                </c:pt>
                <c:pt idx="4">
                  <c:v>14.215277777777779</c:v>
                </c:pt>
                <c:pt idx="5">
                  <c:v>15.069444444444445</c:v>
                </c:pt>
                <c:pt idx="6">
                  <c:v>33.125000000000007</c:v>
                </c:pt>
                <c:pt idx="7">
                  <c:v>62.69444444444445</c:v>
                </c:pt>
                <c:pt idx="8">
                  <c:v>76.680555555555557</c:v>
                </c:pt>
                <c:pt idx="9">
                  <c:v>157.47916666666666</c:v>
                </c:pt>
                <c:pt idx="10">
                  <c:v>289.33333333333331</c:v>
                </c:pt>
                <c:pt idx="11">
                  <c:v>346.7430555555556</c:v>
                </c:pt>
                <c:pt idx="12">
                  <c:v>384.30555555555549</c:v>
                </c:pt>
                <c:pt idx="13">
                  <c:v>382.04861111111109</c:v>
                </c:pt>
                <c:pt idx="14">
                  <c:v>337.04166666666669</c:v>
                </c:pt>
                <c:pt idx="15">
                  <c:v>291.20138888888886</c:v>
                </c:pt>
                <c:pt idx="16">
                  <c:v>229.05555555555557</c:v>
                </c:pt>
                <c:pt idx="17">
                  <c:v>175.63888888888891</c:v>
                </c:pt>
                <c:pt idx="18">
                  <c:v>166.55555555555554</c:v>
                </c:pt>
                <c:pt idx="19">
                  <c:v>145.55555555555554</c:v>
                </c:pt>
                <c:pt idx="20">
                  <c:v>117.95138888888887</c:v>
                </c:pt>
                <c:pt idx="21">
                  <c:v>85.159722222222214</c:v>
                </c:pt>
                <c:pt idx="22">
                  <c:v>56.277777777777779</c:v>
                </c:pt>
                <c:pt idx="23">
                  <c:v>36.527777777777779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513160"/>
        <c:axId val="657519432"/>
      </c:lineChart>
      <c:catAx>
        <c:axId val="657513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519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19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5131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ATC1333_graphs!$G$83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ATC1333_graphs!$P$6:$V$6</c:f>
              <c:numCache>
                <c:formatCode>0</c:formatCode>
                <c:ptCount val="7"/>
                <c:pt idx="0">
                  <c:v>9030.5416666666661</c:v>
                </c:pt>
                <c:pt idx="1">
                  <c:v>9013.1111111111131</c:v>
                </c:pt>
                <c:pt idx="2">
                  <c:v>9177.0694444444453</c:v>
                </c:pt>
                <c:pt idx="3">
                  <c:v>9080.8333333333321</c:v>
                </c:pt>
                <c:pt idx="4">
                  <c:v>9035.8333333333339</c:v>
                </c:pt>
                <c:pt idx="5">
                  <c:v>8118.8194444444443</c:v>
                </c:pt>
                <c:pt idx="6">
                  <c:v>7077.8055555555557</c:v>
                </c:pt>
              </c:numCache>
            </c:numRef>
          </c:val>
        </c:ser>
        <c:ser>
          <c:idx val="1"/>
          <c:order val="1"/>
          <c:tx>
            <c:strRef>
              <c:f>ATC1333_graphs!$I$83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ATC1333_graphs!$P$7:$V$7</c:f>
              <c:numCache>
                <c:formatCode>0</c:formatCode>
                <c:ptCount val="7"/>
                <c:pt idx="0">
                  <c:v>8758.1875</c:v>
                </c:pt>
                <c:pt idx="1">
                  <c:v>9063.2361111111113</c:v>
                </c:pt>
                <c:pt idx="2">
                  <c:v>9227.8333333333358</c:v>
                </c:pt>
                <c:pt idx="3">
                  <c:v>9040.8333333333339</c:v>
                </c:pt>
                <c:pt idx="4">
                  <c:v>8946.4027777777756</c:v>
                </c:pt>
                <c:pt idx="5">
                  <c:v>8479.9583333333321</c:v>
                </c:pt>
                <c:pt idx="6">
                  <c:v>7339.1250000000009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ATC1333_graphs!$P$5:$V$5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ATC1333_graphs!$P$8:$V$8</c:f>
              <c:numCache>
                <c:formatCode>0</c:formatCode>
                <c:ptCount val="7"/>
                <c:pt idx="0">
                  <c:v>17788.729166666664</c:v>
                </c:pt>
                <c:pt idx="1">
                  <c:v>18076.347222222226</c:v>
                </c:pt>
                <c:pt idx="2">
                  <c:v>18404.902777777781</c:v>
                </c:pt>
                <c:pt idx="3">
                  <c:v>18121.666666666664</c:v>
                </c:pt>
                <c:pt idx="4">
                  <c:v>17982.236111111109</c:v>
                </c:pt>
                <c:pt idx="5">
                  <c:v>16598.777777777777</c:v>
                </c:pt>
                <c:pt idx="6">
                  <c:v>14416.930555555557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7508064"/>
        <c:axId val="657522960"/>
      </c:barChart>
      <c:catAx>
        <c:axId val="65750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22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22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080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ATC1333_graphs!$P$9:$AA$9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ATC1333_graphs!$P$12:$AA$12</c:f>
              <c:numCache>
                <c:formatCode>0</c:formatCode>
                <c:ptCount val="12"/>
                <c:pt idx="0">
                  <c:v>18229.05</c:v>
                </c:pt>
                <c:pt idx="1">
                  <c:v>17470.399999999998</c:v>
                </c:pt>
                <c:pt idx="2">
                  <c:v>18236.5</c:v>
                </c:pt>
                <c:pt idx="3">
                  <c:v>18582</c:v>
                </c:pt>
                <c:pt idx="4">
                  <c:v>17881.416666666664</c:v>
                </c:pt>
                <c:pt idx="5">
                  <c:v>18312.75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ATC1333_graphs!$P$10:$AA$10</c:f>
              <c:numCache>
                <c:formatCode>0</c:formatCode>
                <c:ptCount val="12"/>
                <c:pt idx="0">
                  <c:v>9176.2333333333336</c:v>
                </c:pt>
                <c:pt idx="1">
                  <c:v>8844.4666666666672</c:v>
                </c:pt>
                <c:pt idx="2">
                  <c:v>9167.8000000000011</c:v>
                </c:pt>
                <c:pt idx="3">
                  <c:v>9009.375</c:v>
                </c:pt>
                <c:pt idx="4">
                  <c:v>9235.15</c:v>
                </c:pt>
                <c:pt idx="5">
                  <c:v>8951.875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ATC1333_graphs!$P$11:$AA$11</c:f>
              <c:numCache>
                <c:formatCode>0</c:formatCode>
                <c:ptCount val="12"/>
                <c:pt idx="0">
                  <c:v>9052.8166666666657</c:v>
                </c:pt>
                <c:pt idx="1">
                  <c:v>8625.9333333333307</c:v>
                </c:pt>
                <c:pt idx="2">
                  <c:v>9068.7000000000007</c:v>
                </c:pt>
                <c:pt idx="3">
                  <c:v>9572.625</c:v>
                </c:pt>
                <c:pt idx="4">
                  <c:v>8646.2666666666664</c:v>
                </c:pt>
                <c:pt idx="5">
                  <c:v>9360.875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514728"/>
        <c:axId val="657519824"/>
      </c:lineChart>
      <c:catAx>
        <c:axId val="657514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1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19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14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ATC1333_graphs!$P$13:$Y$13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ATC1333_graphs!$P$16:$Y$16</c:f>
              <c:numCache>
                <c:formatCode>General</c:formatCode>
                <c:ptCount val="10"/>
                <c:pt idx="4" formatCode="0">
                  <c:v>19017.831452800001</c:v>
                </c:pt>
                <c:pt idx="5" formatCode="0">
                  <c:v>17652.2288864</c:v>
                </c:pt>
                <c:pt idx="6" formatCode="0">
                  <c:v>18244.7777546</c:v>
                </c:pt>
                <c:pt idx="7" formatCode="0">
                  <c:v>19103.103303800002</c:v>
                </c:pt>
                <c:pt idx="8" formatCode="0">
                  <c:v>19308.268028800001</c:v>
                </c:pt>
                <c:pt idx="9" formatCode="0">
                  <c:v>18074.776388888888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ATC1333_graphs!$G$83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ATC1333_graphs!$P$13:$Y$13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ATC1333_graphs!$P$14:$Y$14</c:f>
              <c:numCache>
                <c:formatCode>0</c:formatCode>
                <c:ptCount val="10"/>
                <c:pt idx="4">
                  <c:v>9533.7136903999999</c:v>
                </c:pt>
                <c:pt idx="5">
                  <c:v>8428.8022197999981</c:v>
                </c:pt>
                <c:pt idx="6">
                  <c:v>8963.7355434000001</c:v>
                </c:pt>
                <c:pt idx="7">
                  <c:v>9372.8423184000021</c:v>
                </c:pt>
                <c:pt idx="8">
                  <c:v>9499.6144316000009</c:v>
                </c:pt>
                <c:pt idx="9">
                  <c:v>9067.4777777777763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ATC1333_graphs!$I$83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ATC1333_graphs!$P$13:$Y$13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ATC1333_graphs!$P$15:$Y$15</c:f>
              <c:numCache>
                <c:formatCode>0</c:formatCode>
                <c:ptCount val="10"/>
                <c:pt idx="4">
                  <c:v>9484.1177624000011</c:v>
                </c:pt>
                <c:pt idx="5">
                  <c:v>9223.4266666000003</c:v>
                </c:pt>
                <c:pt idx="6">
                  <c:v>9281.0422112000015</c:v>
                </c:pt>
                <c:pt idx="7">
                  <c:v>9730.260985400002</c:v>
                </c:pt>
                <c:pt idx="8">
                  <c:v>9808.6535972000001</c:v>
                </c:pt>
                <c:pt idx="9">
                  <c:v>9007.2986111111113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521000"/>
        <c:axId val="657523352"/>
      </c:lineChart>
      <c:catAx>
        <c:axId val="657521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23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23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210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ATC1333_Southbound!$C$8:$C$31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ATC1333_Southbound!$L$8:$L$31</c:f>
              <c:numCache>
                <c:formatCode>0</c:formatCode>
                <c:ptCount val="24"/>
                <c:pt idx="0">
                  <c:v>32.480555555555554</c:v>
                </c:pt>
                <c:pt idx="1">
                  <c:v>18.423611111111111</c:v>
                </c:pt>
                <c:pt idx="2">
                  <c:v>15.175000000000001</c:v>
                </c:pt>
                <c:pt idx="3">
                  <c:v>20.577777777777776</c:v>
                </c:pt>
                <c:pt idx="4">
                  <c:v>35.333333333333336</c:v>
                </c:pt>
                <c:pt idx="5">
                  <c:v>128.86527777777778</c:v>
                </c:pt>
                <c:pt idx="6">
                  <c:v>499.15138888888885</c:v>
                </c:pt>
                <c:pt idx="7">
                  <c:v>678.70972222222213</c:v>
                </c:pt>
                <c:pt idx="8">
                  <c:v>574.38611111111118</c:v>
                </c:pt>
                <c:pt idx="9">
                  <c:v>590.96944444444443</c:v>
                </c:pt>
                <c:pt idx="10">
                  <c:v>536.40138888888896</c:v>
                </c:pt>
                <c:pt idx="11">
                  <c:v>523.17361111111109</c:v>
                </c:pt>
                <c:pt idx="12">
                  <c:v>545.46666666666658</c:v>
                </c:pt>
                <c:pt idx="13">
                  <c:v>546.45555555555552</c:v>
                </c:pt>
                <c:pt idx="14">
                  <c:v>572.25138888888887</c:v>
                </c:pt>
                <c:pt idx="15">
                  <c:v>543.83611111111111</c:v>
                </c:pt>
                <c:pt idx="16">
                  <c:v>550.9805555555555</c:v>
                </c:pt>
                <c:pt idx="17">
                  <c:v>572.81527777777774</c:v>
                </c:pt>
                <c:pt idx="18">
                  <c:v>604.08472222222213</c:v>
                </c:pt>
                <c:pt idx="19">
                  <c:v>551.67916666666667</c:v>
                </c:pt>
                <c:pt idx="20">
                  <c:v>361.67777777777781</c:v>
                </c:pt>
                <c:pt idx="21">
                  <c:v>284.11666666666667</c:v>
                </c:pt>
                <c:pt idx="22">
                  <c:v>182.46527777777777</c:v>
                </c:pt>
                <c:pt idx="23">
                  <c:v>98.001388888888897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ATC1333_Southbound!$C$8:$C$31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ATC1333_Southbound!$I$8:$I$31</c:f>
              <c:numCache>
                <c:formatCode>0</c:formatCode>
                <c:ptCount val="24"/>
                <c:pt idx="0">
                  <c:v>88.416666666666671</c:v>
                </c:pt>
                <c:pt idx="1">
                  <c:v>47.569444444444436</c:v>
                </c:pt>
                <c:pt idx="2">
                  <c:v>29.916666666666668</c:v>
                </c:pt>
                <c:pt idx="3">
                  <c:v>27.416666666666668</c:v>
                </c:pt>
                <c:pt idx="4">
                  <c:v>29.777777777777775</c:v>
                </c:pt>
                <c:pt idx="5">
                  <c:v>54.902777777777779</c:v>
                </c:pt>
                <c:pt idx="6">
                  <c:v>134.36111111111111</c:v>
                </c:pt>
                <c:pt idx="7">
                  <c:v>221.9722222222222</c:v>
                </c:pt>
                <c:pt idx="8">
                  <c:v>387.625</c:v>
                </c:pt>
                <c:pt idx="9">
                  <c:v>522.75</c:v>
                </c:pt>
                <c:pt idx="10">
                  <c:v>629.875</c:v>
                </c:pt>
                <c:pt idx="11">
                  <c:v>665.13888888888891</c:v>
                </c:pt>
                <c:pt idx="12">
                  <c:v>644.625</c:v>
                </c:pt>
                <c:pt idx="13">
                  <c:v>645.83333333333337</c:v>
                </c:pt>
                <c:pt idx="14">
                  <c:v>608.5</c:v>
                </c:pt>
                <c:pt idx="15">
                  <c:v>583.61111111111109</c:v>
                </c:pt>
                <c:pt idx="16">
                  <c:v>610.93055555555554</c:v>
                </c:pt>
                <c:pt idx="17">
                  <c:v>541.23611111111109</c:v>
                </c:pt>
                <c:pt idx="18">
                  <c:v>477.29166666666669</c:v>
                </c:pt>
                <c:pt idx="19">
                  <c:v>392.08333333333331</c:v>
                </c:pt>
                <c:pt idx="20">
                  <c:v>254.08333333333334</c:v>
                </c:pt>
                <c:pt idx="21">
                  <c:v>195.94444444444443</c:v>
                </c:pt>
                <c:pt idx="22">
                  <c:v>180.48611111111109</c:v>
                </c:pt>
                <c:pt idx="23">
                  <c:v>144.47222222222223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ATC1333_Southbound!$C$8:$C$31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ATC1333_Southbound!$J$8:$J$31</c:f>
              <c:numCache>
                <c:formatCode>0</c:formatCode>
                <c:ptCount val="24"/>
                <c:pt idx="0">
                  <c:v>99.833333333333329</c:v>
                </c:pt>
                <c:pt idx="1">
                  <c:v>64.125</c:v>
                </c:pt>
                <c:pt idx="2">
                  <c:v>38.611111111111107</c:v>
                </c:pt>
                <c:pt idx="3">
                  <c:v>31.444444444444443</c:v>
                </c:pt>
                <c:pt idx="4">
                  <c:v>25</c:v>
                </c:pt>
                <c:pt idx="5">
                  <c:v>35.194444444444443</c:v>
                </c:pt>
                <c:pt idx="6">
                  <c:v>80.361111111111114</c:v>
                </c:pt>
                <c:pt idx="7">
                  <c:v>136.30555555555557</c:v>
                </c:pt>
                <c:pt idx="8">
                  <c:v>183.70833333333334</c:v>
                </c:pt>
                <c:pt idx="9">
                  <c:v>354.84722222222217</c:v>
                </c:pt>
                <c:pt idx="10">
                  <c:v>500.86111111111109</c:v>
                </c:pt>
                <c:pt idx="11">
                  <c:v>597.43055555555554</c:v>
                </c:pt>
                <c:pt idx="12">
                  <c:v>644.34722222222229</c:v>
                </c:pt>
                <c:pt idx="13">
                  <c:v>633.83333333333337</c:v>
                </c:pt>
                <c:pt idx="14">
                  <c:v>624.93055555555554</c:v>
                </c:pt>
                <c:pt idx="15">
                  <c:v>583.41666666666663</c:v>
                </c:pt>
                <c:pt idx="16">
                  <c:v>569.38888888888891</c:v>
                </c:pt>
                <c:pt idx="17">
                  <c:v>475.75</c:v>
                </c:pt>
                <c:pt idx="18">
                  <c:v>426.625</c:v>
                </c:pt>
                <c:pt idx="19">
                  <c:v>365.25</c:v>
                </c:pt>
                <c:pt idx="20">
                  <c:v>256.48611111111114</c:v>
                </c:pt>
                <c:pt idx="21">
                  <c:v>173.45833333333334</c:v>
                </c:pt>
                <c:pt idx="22">
                  <c:v>109.97222222222223</c:v>
                </c:pt>
                <c:pt idx="23">
                  <c:v>66.625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524528"/>
        <c:axId val="657524920"/>
      </c:lineChart>
      <c:catAx>
        <c:axId val="65752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52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24920"/>
        <c:scaling>
          <c:orientation val="minMax"/>
          <c:max val="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5245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ATC1013_Northbound!$C$8:$C$31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ATC1013_Northbound!$L$8:$L$31</c:f>
              <c:numCache>
                <c:formatCode>0</c:formatCode>
                <c:ptCount val="24"/>
                <c:pt idx="0">
                  <c:v>93.658333333333331</c:v>
                </c:pt>
                <c:pt idx="1">
                  <c:v>56.544444444444444</c:v>
                </c:pt>
                <c:pt idx="2">
                  <c:v>38.943333333333335</c:v>
                </c:pt>
                <c:pt idx="3">
                  <c:v>45.467777777777776</c:v>
                </c:pt>
                <c:pt idx="4">
                  <c:v>83.719166666666666</c:v>
                </c:pt>
                <c:pt idx="5">
                  <c:v>236.02527777777777</c:v>
                </c:pt>
                <c:pt idx="6">
                  <c:v>735.19972222222225</c:v>
                </c:pt>
                <c:pt idx="7">
                  <c:v>1128.9397222222224</c:v>
                </c:pt>
                <c:pt idx="8">
                  <c:v>990.38333333333344</c:v>
                </c:pt>
                <c:pt idx="9">
                  <c:v>950.4375</c:v>
                </c:pt>
                <c:pt idx="10">
                  <c:v>889.07583333333332</c:v>
                </c:pt>
                <c:pt idx="11">
                  <c:v>905.88444444444428</c:v>
                </c:pt>
                <c:pt idx="12">
                  <c:v>911.1049999999999</c:v>
                </c:pt>
                <c:pt idx="13">
                  <c:v>913.61611111111108</c:v>
                </c:pt>
                <c:pt idx="14">
                  <c:v>924.55472222222215</c:v>
                </c:pt>
                <c:pt idx="15">
                  <c:v>920.84944444444443</c:v>
                </c:pt>
                <c:pt idx="16">
                  <c:v>925.11111111111109</c:v>
                </c:pt>
                <c:pt idx="17">
                  <c:v>909.04444444444448</c:v>
                </c:pt>
                <c:pt idx="18">
                  <c:v>889.83916666666687</c:v>
                </c:pt>
                <c:pt idx="19">
                  <c:v>756.96833333333336</c:v>
                </c:pt>
                <c:pt idx="20">
                  <c:v>556.89611111111105</c:v>
                </c:pt>
                <c:pt idx="21">
                  <c:v>418.51333333333343</c:v>
                </c:pt>
                <c:pt idx="22">
                  <c:v>330.31805555555559</c:v>
                </c:pt>
                <c:pt idx="23">
                  <c:v>209.01527777777778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ATC1013_Northbound!$C$8:$C$31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ATC1013_Northbound!$I$8:$I$31</c:f>
              <c:numCache>
                <c:formatCode>0</c:formatCode>
                <c:ptCount val="24"/>
                <c:pt idx="0">
                  <c:v>215.04861111111111</c:v>
                </c:pt>
                <c:pt idx="1">
                  <c:v>149.50694444444443</c:v>
                </c:pt>
                <c:pt idx="2">
                  <c:v>109.28472222222223</c:v>
                </c:pt>
                <c:pt idx="3">
                  <c:v>102.85416666666667</c:v>
                </c:pt>
                <c:pt idx="4">
                  <c:v>79.805555555555557</c:v>
                </c:pt>
                <c:pt idx="5">
                  <c:v>114.92361111111109</c:v>
                </c:pt>
                <c:pt idx="6">
                  <c:v>217.23611111111109</c:v>
                </c:pt>
                <c:pt idx="7">
                  <c:v>396.42361111111109</c:v>
                </c:pt>
                <c:pt idx="8">
                  <c:v>684.20833333333337</c:v>
                </c:pt>
                <c:pt idx="9">
                  <c:v>890.43055555555566</c:v>
                </c:pt>
                <c:pt idx="10">
                  <c:v>948.72222222222229</c:v>
                </c:pt>
                <c:pt idx="11">
                  <c:v>963.99305555555554</c:v>
                </c:pt>
                <c:pt idx="12">
                  <c:v>1016.4791666666666</c:v>
                </c:pt>
                <c:pt idx="13">
                  <c:v>1026.9166666666667</c:v>
                </c:pt>
                <c:pt idx="14">
                  <c:v>967.20138888888914</c:v>
                </c:pt>
                <c:pt idx="15">
                  <c:v>923.63194444444446</c:v>
                </c:pt>
                <c:pt idx="16">
                  <c:v>935.02777777777771</c:v>
                </c:pt>
                <c:pt idx="17">
                  <c:v>911.11805555555566</c:v>
                </c:pt>
                <c:pt idx="18">
                  <c:v>875.09722222222229</c:v>
                </c:pt>
                <c:pt idx="19">
                  <c:v>741.90277777777771</c:v>
                </c:pt>
                <c:pt idx="20">
                  <c:v>556.02777777777771</c:v>
                </c:pt>
                <c:pt idx="21">
                  <c:v>426.95138888888886</c:v>
                </c:pt>
                <c:pt idx="22">
                  <c:v>390.94444444444451</c:v>
                </c:pt>
                <c:pt idx="23">
                  <c:v>329.45833333333331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ATC1013_Northbound!$C$8:$C$31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ATC1013_Northbound!$J$8:$J$31</c:f>
              <c:numCache>
                <c:formatCode>0</c:formatCode>
                <c:ptCount val="24"/>
                <c:pt idx="0">
                  <c:v>269.84027777777783</c:v>
                </c:pt>
                <c:pt idx="1">
                  <c:v>182.5277777777778</c:v>
                </c:pt>
                <c:pt idx="2">
                  <c:v>134.28472222222223</c:v>
                </c:pt>
                <c:pt idx="3">
                  <c:v>131.00694444444443</c:v>
                </c:pt>
                <c:pt idx="4">
                  <c:v>80.215277777777786</c:v>
                </c:pt>
                <c:pt idx="5">
                  <c:v>80.840277777777786</c:v>
                </c:pt>
                <c:pt idx="6">
                  <c:v>134.1527777777778</c:v>
                </c:pt>
                <c:pt idx="7">
                  <c:v>220.80555555555554</c:v>
                </c:pt>
                <c:pt idx="8">
                  <c:v>320.89583333333331</c:v>
                </c:pt>
                <c:pt idx="9">
                  <c:v>557.13194444444446</c:v>
                </c:pt>
                <c:pt idx="10">
                  <c:v>789.19444444444434</c:v>
                </c:pt>
                <c:pt idx="11">
                  <c:v>915.03472222222217</c:v>
                </c:pt>
                <c:pt idx="12">
                  <c:v>956.52777777777783</c:v>
                </c:pt>
                <c:pt idx="13">
                  <c:v>940.89583333333337</c:v>
                </c:pt>
                <c:pt idx="14">
                  <c:v>924.52083333333314</c:v>
                </c:pt>
                <c:pt idx="15">
                  <c:v>935.25</c:v>
                </c:pt>
                <c:pt idx="16">
                  <c:v>919.88888888888903</c:v>
                </c:pt>
                <c:pt idx="17">
                  <c:v>784.20833333333337</c:v>
                </c:pt>
                <c:pt idx="18">
                  <c:v>738.04861111111097</c:v>
                </c:pt>
                <c:pt idx="19">
                  <c:v>654.875</c:v>
                </c:pt>
                <c:pt idx="20">
                  <c:v>488.32638888888891</c:v>
                </c:pt>
                <c:pt idx="21">
                  <c:v>339.40972222222223</c:v>
                </c:pt>
                <c:pt idx="22">
                  <c:v>243.06250000000003</c:v>
                </c:pt>
                <c:pt idx="23">
                  <c:v>159.125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470040"/>
        <c:axId val="657463768"/>
      </c:lineChart>
      <c:catAx>
        <c:axId val="657470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63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63768"/>
        <c:scaling>
          <c:orientation val="minMax"/>
          <c:max val="1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700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ATC1333_Northbound!$C$8:$C$31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ATC1333_Northbound!$L$8:$L$31</c:f>
              <c:numCache>
                <c:formatCode>0</c:formatCode>
                <c:ptCount val="24"/>
                <c:pt idx="0">
                  <c:v>39.451388888888893</c:v>
                </c:pt>
                <c:pt idx="1">
                  <c:v>23.779166666666665</c:v>
                </c:pt>
                <c:pt idx="2">
                  <c:v>15.433333333333332</c:v>
                </c:pt>
                <c:pt idx="3">
                  <c:v>20.819444444444443</c:v>
                </c:pt>
                <c:pt idx="4">
                  <c:v>40.219444444444449</c:v>
                </c:pt>
                <c:pt idx="5">
                  <c:v>127.79166666666667</c:v>
                </c:pt>
                <c:pt idx="6">
                  <c:v>330.01388888888891</c:v>
                </c:pt>
                <c:pt idx="7">
                  <c:v>405.85277777777776</c:v>
                </c:pt>
                <c:pt idx="8">
                  <c:v>564.10555555555561</c:v>
                </c:pt>
                <c:pt idx="9">
                  <c:v>511.80416666666667</c:v>
                </c:pt>
                <c:pt idx="10">
                  <c:v>468.14166666666659</c:v>
                </c:pt>
                <c:pt idx="11">
                  <c:v>467.37222222222215</c:v>
                </c:pt>
                <c:pt idx="12">
                  <c:v>484.07777777777773</c:v>
                </c:pt>
                <c:pt idx="13">
                  <c:v>499.2208333333333</c:v>
                </c:pt>
                <c:pt idx="14">
                  <c:v>525.82222222222219</c:v>
                </c:pt>
                <c:pt idx="15">
                  <c:v>637.68611111111113</c:v>
                </c:pt>
                <c:pt idx="16">
                  <c:v>841.81111111111113</c:v>
                </c:pt>
                <c:pt idx="17">
                  <c:v>851.62916666666683</c:v>
                </c:pt>
                <c:pt idx="18">
                  <c:v>694.48749999999995</c:v>
                </c:pt>
                <c:pt idx="19">
                  <c:v>513.88611111111118</c:v>
                </c:pt>
                <c:pt idx="20">
                  <c:v>385.65277777777783</c:v>
                </c:pt>
                <c:pt idx="21">
                  <c:v>259.12638888888893</c:v>
                </c:pt>
                <c:pt idx="22">
                  <c:v>189.67500000000001</c:v>
                </c:pt>
                <c:pt idx="23">
                  <c:v>109.4388888888889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ATC1333_Northbound!$C$8:$C$31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ATC1333_Northbound!$I$8:$I$31</c:f>
              <c:numCache>
                <c:formatCode>0</c:formatCode>
                <c:ptCount val="24"/>
                <c:pt idx="0">
                  <c:v>96.597222222222214</c:v>
                </c:pt>
                <c:pt idx="1">
                  <c:v>51.416666666666664</c:v>
                </c:pt>
                <c:pt idx="2">
                  <c:v>34.416666666666664</c:v>
                </c:pt>
                <c:pt idx="3">
                  <c:v>35.5</c:v>
                </c:pt>
                <c:pt idx="4">
                  <c:v>32.180555555555557</c:v>
                </c:pt>
                <c:pt idx="5">
                  <c:v>56.75</c:v>
                </c:pt>
                <c:pt idx="6">
                  <c:v>89.541666666666671</c:v>
                </c:pt>
                <c:pt idx="7">
                  <c:v>183.56944444444443</c:v>
                </c:pt>
                <c:pt idx="8">
                  <c:v>405.18055555555549</c:v>
                </c:pt>
                <c:pt idx="9">
                  <c:v>571.05555555555554</c:v>
                </c:pt>
                <c:pt idx="10">
                  <c:v>685.66666666666663</c:v>
                </c:pt>
                <c:pt idx="11">
                  <c:v>681.25</c:v>
                </c:pt>
                <c:pt idx="12">
                  <c:v>698</c:v>
                </c:pt>
                <c:pt idx="13">
                  <c:v>698.27777777777771</c:v>
                </c:pt>
                <c:pt idx="14">
                  <c:v>646.63888888888891</c:v>
                </c:pt>
                <c:pt idx="15">
                  <c:v>655.77777777777771</c:v>
                </c:pt>
                <c:pt idx="16">
                  <c:v>638.34722222222229</c:v>
                </c:pt>
                <c:pt idx="17">
                  <c:v>540.79166666666663</c:v>
                </c:pt>
                <c:pt idx="18">
                  <c:v>456.88888888888891</c:v>
                </c:pt>
                <c:pt idx="19">
                  <c:v>365.95833333333331</c:v>
                </c:pt>
                <c:pt idx="20">
                  <c:v>283.70833333333331</c:v>
                </c:pt>
                <c:pt idx="21">
                  <c:v>208.45833333333334</c:v>
                </c:pt>
                <c:pt idx="22">
                  <c:v>197.15277777777774</c:v>
                </c:pt>
                <c:pt idx="23">
                  <c:v>166.83333333333334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ATC1333_Northbound!$C$8:$C$31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ATC1333_Northbound!$J$8:$J$31</c:f>
              <c:numCache>
                <c:formatCode>0</c:formatCode>
                <c:ptCount val="24"/>
                <c:pt idx="0">
                  <c:v>116.8888888888889</c:v>
                </c:pt>
                <c:pt idx="1">
                  <c:v>65.152777777777786</c:v>
                </c:pt>
                <c:pt idx="2">
                  <c:v>44.875</c:v>
                </c:pt>
                <c:pt idx="3">
                  <c:v>39.347222222222221</c:v>
                </c:pt>
                <c:pt idx="4">
                  <c:v>32.763888888888893</c:v>
                </c:pt>
                <c:pt idx="5">
                  <c:v>33.625</c:v>
                </c:pt>
                <c:pt idx="6">
                  <c:v>57.652777777777779</c:v>
                </c:pt>
                <c:pt idx="7">
                  <c:v>98.680555555555543</c:v>
                </c:pt>
                <c:pt idx="8">
                  <c:v>182.69444444444443</c:v>
                </c:pt>
                <c:pt idx="9">
                  <c:v>332.79166666666669</c:v>
                </c:pt>
                <c:pt idx="10">
                  <c:v>532.06944444444446</c:v>
                </c:pt>
                <c:pt idx="11">
                  <c:v>612.875</c:v>
                </c:pt>
                <c:pt idx="12">
                  <c:v>663.29166666666663</c:v>
                </c:pt>
                <c:pt idx="13">
                  <c:v>679.51388888888891</c:v>
                </c:pt>
                <c:pt idx="14">
                  <c:v>674.22222222222229</c:v>
                </c:pt>
                <c:pt idx="15">
                  <c:v>628.75</c:v>
                </c:pt>
                <c:pt idx="16">
                  <c:v>611.75</c:v>
                </c:pt>
                <c:pt idx="17">
                  <c:v>479.79166666666669</c:v>
                </c:pt>
                <c:pt idx="18">
                  <c:v>420.44444444444451</c:v>
                </c:pt>
                <c:pt idx="19">
                  <c:v>352.04166666666669</c:v>
                </c:pt>
                <c:pt idx="20">
                  <c:v>296.59722222222223</c:v>
                </c:pt>
                <c:pt idx="21">
                  <c:v>184.56944444444443</c:v>
                </c:pt>
                <c:pt idx="22">
                  <c:v>128.41666666666666</c:v>
                </c:pt>
                <c:pt idx="23">
                  <c:v>70.319444444444443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487288"/>
        <c:axId val="657515120"/>
      </c:lineChart>
      <c:catAx>
        <c:axId val="657487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51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15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872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ATC1500_graphs!$G$83</c:f>
              <c:strCache>
                <c:ptCount val="1"/>
                <c:pt idx="0">
                  <c:v>NorthWest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ATC1500_graphs!$P$6:$V$6</c:f>
              <c:numCache>
                <c:formatCode>0</c:formatCode>
                <c:ptCount val="7"/>
                <c:pt idx="0">
                  <c:v>15915.555555555557</c:v>
                </c:pt>
                <c:pt idx="1">
                  <c:v>16220.319444444443</c:v>
                </c:pt>
                <c:pt idx="2">
                  <c:v>16534.355555555558</c:v>
                </c:pt>
                <c:pt idx="3">
                  <c:v>16704.588888888891</c:v>
                </c:pt>
                <c:pt idx="4">
                  <c:v>16747.291666666668</c:v>
                </c:pt>
                <c:pt idx="5">
                  <c:v>14252.861111111113</c:v>
                </c:pt>
                <c:pt idx="6">
                  <c:v>12048.784722222223</c:v>
                </c:pt>
              </c:numCache>
            </c:numRef>
          </c:val>
        </c:ser>
        <c:ser>
          <c:idx val="1"/>
          <c:order val="1"/>
          <c:tx>
            <c:strRef>
              <c:f>ATC1500_graphs!$I$83</c:f>
              <c:strCache>
                <c:ptCount val="1"/>
                <c:pt idx="0">
                  <c:v>SouthEast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ATC1500_graphs!$P$7:$V$7</c:f>
              <c:numCache>
                <c:formatCode>0</c:formatCode>
                <c:ptCount val="7"/>
                <c:pt idx="0">
                  <c:v>15632.916666666668</c:v>
                </c:pt>
                <c:pt idx="1">
                  <c:v>16083.694444444445</c:v>
                </c:pt>
                <c:pt idx="2">
                  <c:v>16316.134722222223</c:v>
                </c:pt>
                <c:pt idx="3">
                  <c:v>16536.68888888889</c:v>
                </c:pt>
                <c:pt idx="4">
                  <c:v>16721.268055555553</c:v>
                </c:pt>
                <c:pt idx="5">
                  <c:v>14016.416666666668</c:v>
                </c:pt>
                <c:pt idx="6">
                  <c:v>11739.479166666666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ATC1500_graphs!$P$5:$V$5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ATC1500_graphs!$P$8:$V$8</c:f>
              <c:numCache>
                <c:formatCode>0</c:formatCode>
                <c:ptCount val="7"/>
                <c:pt idx="0">
                  <c:v>31548.472222222226</c:v>
                </c:pt>
                <c:pt idx="1">
                  <c:v>32304.013888888891</c:v>
                </c:pt>
                <c:pt idx="2">
                  <c:v>32850.490277777782</c:v>
                </c:pt>
                <c:pt idx="3">
                  <c:v>33241.277777777781</c:v>
                </c:pt>
                <c:pt idx="4">
                  <c:v>33468.55972222222</c:v>
                </c:pt>
                <c:pt idx="5">
                  <c:v>28269.277777777781</c:v>
                </c:pt>
                <c:pt idx="6">
                  <c:v>23788.263888888891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7516688"/>
        <c:axId val="657517472"/>
      </c:barChart>
      <c:catAx>
        <c:axId val="65751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1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17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16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ATC1500_graphs!$P$9:$AA$9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ATC1500_graphs!$P$12:$AA$12</c:f>
              <c:numCache>
                <c:formatCode>0</c:formatCode>
                <c:ptCount val="12"/>
                <c:pt idx="0">
                  <c:v>33152.15</c:v>
                </c:pt>
                <c:pt idx="1">
                  <c:v>32707.066666666666</c:v>
                </c:pt>
                <c:pt idx="2">
                  <c:v>33376.400000000001</c:v>
                </c:pt>
                <c:pt idx="3">
                  <c:v>33931</c:v>
                </c:pt>
                <c:pt idx="4">
                  <c:v>33947</c:v>
                </c:pt>
                <c:pt idx="5">
                  <c:v>33438.399999999994</c:v>
                </c:pt>
                <c:pt idx="6">
                  <c:v>32927.866666666669</c:v>
                </c:pt>
                <c:pt idx="7">
                  <c:v>31242.903333333332</c:v>
                </c:pt>
                <c:pt idx="8">
                  <c:v>32831.300000000003</c:v>
                </c:pt>
                <c:pt idx="9">
                  <c:v>32338.35</c:v>
                </c:pt>
                <c:pt idx="10">
                  <c:v>31228.45</c:v>
                </c:pt>
                <c:pt idx="11">
                  <c:v>31069.866666666669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ATC1500_graphs!$P$10:$AA$10</c:f>
              <c:numCache>
                <c:formatCode>0</c:formatCode>
                <c:ptCount val="12"/>
                <c:pt idx="0">
                  <c:v>16534.083333333336</c:v>
                </c:pt>
                <c:pt idx="1">
                  <c:v>16253.533333333333</c:v>
                </c:pt>
                <c:pt idx="2">
                  <c:v>16799.166666666668</c:v>
                </c:pt>
                <c:pt idx="3">
                  <c:v>17119.899999999994</c:v>
                </c:pt>
                <c:pt idx="4">
                  <c:v>17185.049999999996</c:v>
                </c:pt>
                <c:pt idx="5">
                  <c:v>16828.133333333331</c:v>
                </c:pt>
                <c:pt idx="6">
                  <c:v>16536.933333333334</c:v>
                </c:pt>
                <c:pt idx="7">
                  <c:v>15962.449999999999</c:v>
                </c:pt>
                <c:pt idx="8">
                  <c:v>16667.899999999998</c:v>
                </c:pt>
                <c:pt idx="9">
                  <c:v>16323.799999999997</c:v>
                </c:pt>
                <c:pt idx="10">
                  <c:v>15448.05</c:v>
                </c:pt>
                <c:pt idx="11">
                  <c:v>15434.066666666668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ATC1500_graphs!$P$11:$AA$11</c:f>
              <c:numCache>
                <c:formatCode>0</c:formatCode>
                <c:ptCount val="12"/>
                <c:pt idx="0">
                  <c:v>16618.066666666666</c:v>
                </c:pt>
                <c:pt idx="1">
                  <c:v>16453.533333333333</c:v>
                </c:pt>
                <c:pt idx="2">
                  <c:v>16577.233333333334</c:v>
                </c:pt>
                <c:pt idx="3">
                  <c:v>16811.100000000002</c:v>
                </c:pt>
                <c:pt idx="4">
                  <c:v>16761.950000000004</c:v>
                </c:pt>
                <c:pt idx="5">
                  <c:v>16610.266666666666</c:v>
                </c:pt>
                <c:pt idx="6">
                  <c:v>16390.933333333331</c:v>
                </c:pt>
                <c:pt idx="7">
                  <c:v>15280.453333333333</c:v>
                </c:pt>
                <c:pt idx="8">
                  <c:v>16163.400000000001</c:v>
                </c:pt>
                <c:pt idx="9">
                  <c:v>16014.55</c:v>
                </c:pt>
                <c:pt idx="10">
                  <c:v>15780.400000000001</c:v>
                </c:pt>
                <c:pt idx="11">
                  <c:v>15635.800000000001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525312"/>
        <c:axId val="657525704"/>
      </c:lineChart>
      <c:catAx>
        <c:axId val="65752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25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5257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525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ATC1500_graphs!$P$13:$Y$13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ATC1500_graphs!$P$16:$Y$16</c:f>
              <c:numCache>
                <c:formatCode>General</c:formatCode>
                <c:ptCount val="10"/>
                <c:pt idx="5" formatCode="0">
                  <c:v>34524.278584400003</c:v>
                </c:pt>
                <c:pt idx="6" formatCode="0">
                  <c:v>33930.772194999998</c:v>
                </c:pt>
                <c:pt idx="7" formatCode="0">
                  <c:v>33405.452886599996</c:v>
                </c:pt>
                <c:pt idx="8" formatCode="0">
                  <c:v>32226.782748199999</c:v>
                </c:pt>
                <c:pt idx="9" formatCode="0">
                  <c:v>32682.562777777777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ATC1500_graphs!$G$83</c:f>
              <c:strCache>
                <c:ptCount val="1"/>
                <c:pt idx="0">
                  <c:v>NorthWest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ATC1500_graphs!$P$13:$Y$13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ATC1500_graphs!$P$14:$Y$14</c:f>
              <c:numCache>
                <c:formatCode>0</c:formatCode>
                <c:ptCount val="10"/>
                <c:pt idx="5">
                  <c:v>17790.1210976</c:v>
                </c:pt>
                <c:pt idx="6">
                  <c:v>17405.756653799999</c:v>
                </c:pt>
                <c:pt idx="7">
                  <c:v>17075.765818799999</c:v>
                </c:pt>
                <c:pt idx="8">
                  <c:v>16469.1149854</c:v>
                </c:pt>
                <c:pt idx="9">
                  <c:v>16424.42222222222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ATC1500_graphs!$I$83</c:f>
              <c:strCache>
                <c:ptCount val="1"/>
                <c:pt idx="0">
                  <c:v>SouthEast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ATC1500_graphs!$P$13:$Y$13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ATC1500_graphs!$P$15:$Y$15</c:f>
              <c:numCache>
                <c:formatCode>0</c:formatCode>
                <c:ptCount val="10"/>
                <c:pt idx="5">
                  <c:v>16734.157486800003</c:v>
                </c:pt>
                <c:pt idx="6">
                  <c:v>16525.015541199999</c:v>
                </c:pt>
                <c:pt idx="7" formatCode="General">
                  <c:v>16329.6870678</c:v>
                </c:pt>
                <c:pt idx="8" formatCode="General">
                  <c:v>15757.667762800002</c:v>
                </c:pt>
                <c:pt idx="9">
                  <c:v>16258.140555555558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478664"/>
        <c:axId val="657486896"/>
      </c:lineChart>
      <c:catAx>
        <c:axId val="657478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8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86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786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ATC1500_NorthWestbound!$C$8:$C$31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ATC1500_NorthWestbound!$L$8:$L$31</c:f>
              <c:numCache>
                <c:formatCode>0</c:formatCode>
                <c:ptCount val="24"/>
                <c:pt idx="0">
                  <c:v>104.36138888888891</c:v>
                </c:pt>
                <c:pt idx="1">
                  <c:v>62.134999999999991</c:v>
                </c:pt>
                <c:pt idx="2">
                  <c:v>46.211388888888891</c:v>
                </c:pt>
                <c:pt idx="3">
                  <c:v>53.821388888888883</c:v>
                </c:pt>
                <c:pt idx="4">
                  <c:v>104.95361111111113</c:v>
                </c:pt>
                <c:pt idx="5">
                  <c:v>288.78249999999997</c:v>
                </c:pt>
                <c:pt idx="6">
                  <c:v>796.34305555555557</c:v>
                </c:pt>
                <c:pt idx="7">
                  <c:v>1310.6202777777776</c:v>
                </c:pt>
                <c:pt idx="8">
                  <c:v>1109.7866666666666</c:v>
                </c:pt>
                <c:pt idx="9">
                  <c:v>1025.3325</c:v>
                </c:pt>
                <c:pt idx="10">
                  <c:v>958.32055555555564</c:v>
                </c:pt>
                <c:pt idx="11">
                  <c:v>970.20972222222213</c:v>
                </c:pt>
                <c:pt idx="12">
                  <c:v>989.08833333333337</c:v>
                </c:pt>
                <c:pt idx="13">
                  <c:v>968.29666666666651</c:v>
                </c:pt>
                <c:pt idx="14">
                  <c:v>1017.9583333333333</c:v>
                </c:pt>
                <c:pt idx="15">
                  <c:v>1095.9644444444443</c:v>
                </c:pt>
                <c:pt idx="16">
                  <c:v>1154.933888888889</c:v>
                </c:pt>
                <c:pt idx="17">
                  <c:v>1127.0583333333332</c:v>
                </c:pt>
                <c:pt idx="18">
                  <c:v>951.11249999999995</c:v>
                </c:pt>
                <c:pt idx="19">
                  <c:v>773.71305555555546</c:v>
                </c:pt>
                <c:pt idx="20">
                  <c:v>600.05444444444436</c:v>
                </c:pt>
                <c:pt idx="21">
                  <c:v>401.81222222222226</c:v>
                </c:pt>
                <c:pt idx="22">
                  <c:v>308.13444444444445</c:v>
                </c:pt>
                <c:pt idx="23">
                  <c:v>205.41750000000002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ATC1500_NorthWestbound!$C$8:$C$31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ATC1500_NorthWestbound!$I$8:$I$31</c:f>
              <c:numCache>
                <c:formatCode>0</c:formatCode>
                <c:ptCount val="24"/>
                <c:pt idx="0">
                  <c:v>222.0347222222222</c:v>
                </c:pt>
                <c:pt idx="1">
                  <c:v>152.9027777777778</c:v>
                </c:pt>
                <c:pt idx="2">
                  <c:v>112.86805555555554</c:v>
                </c:pt>
                <c:pt idx="3">
                  <c:v>97.208333333333329</c:v>
                </c:pt>
                <c:pt idx="4">
                  <c:v>89.305555555555557</c:v>
                </c:pt>
                <c:pt idx="5">
                  <c:v>127.21527777777779</c:v>
                </c:pt>
                <c:pt idx="6">
                  <c:v>232.21527777777774</c:v>
                </c:pt>
                <c:pt idx="7">
                  <c:v>459.31944444444457</c:v>
                </c:pt>
                <c:pt idx="8">
                  <c:v>735.27777777777783</c:v>
                </c:pt>
                <c:pt idx="9">
                  <c:v>934.15972222222229</c:v>
                </c:pt>
                <c:pt idx="10">
                  <c:v>999.97222222222229</c:v>
                </c:pt>
                <c:pt idx="11">
                  <c:v>1015.4027777777778</c:v>
                </c:pt>
                <c:pt idx="12">
                  <c:v>1042.6597222222224</c:v>
                </c:pt>
                <c:pt idx="13">
                  <c:v>1052.5208333333335</c:v>
                </c:pt>
                <c:pt idx="14">
                  <c:v>996.34027777777794</c:v>
                </c:pt>
                <c:pt idx="15">
                  <c:v>940.03472222222206</c:v>
                </c:pt>
                <c:pt idx="16">
                  <c:v>920.78472222222229</c:v>
                </c:pt>
                <c:pt idx="17">
                  <c:v>892.90277777777771</c:v>
                </c:pt>
                <c:pt idx="18">
                  <c:v>831.29861111111097</c:v>
                </c:pt>
                <c:pt idx="19">
                  <c:v>715.3263888888888</c:v>
                </c:pt>
                <c:pt idx="20">
                  <c:v>583.09722222222217</c:v>
                </c:pt>
                <c:pt idx="21">
                  <c:v>408.70833333333331</c:v>
                </c:pt>
                <c:pt idx="22">
                  <c:v>374.57638888888891</c:v>
                </c:pt>
                <c:pt idx="23">
                  <c:v>316.72916666666669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ATC1500_NorthWestbound!$C$8:$C$31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ATC1500_NorthWestbound!$J$8:$J$31</c:f>
              <c:numCache>
                <c:formatCode>0</c:formatCode>
                <c:ptCount val="24"/>
                <c:pt idx="0">
                  <c:v>269.23611111111109</c:v>
                </c:pt>
                <c:pt idx="1">
                  <c:v>182.00694444444446</c:v>
                </c:pt>
                <c:pt idx="2">
                  <c:v>129.92361111111111</c:v>
                </c:pt>
                <c:pt idx="3">
                  <c:v>117.7638888888889</c:v>
                </c:pt>
                <c:pt idx="4">
                  <c:v>85.3611111111111</c:v>
                </c:pt>
                <c:pt idx="5">
                  <c:v>83.5763888888889</c:v>
                </c:pt>
                <c:pt idx="6">
                  <c:v>145.68055555555557</c:v>
                </c:pt>
                <c:pt idx="7">
                  <c:v>268.70833333333331</c:v>
                </c:pt>
                <c:pt idx="8">
                  <c:v>355.34027777777777</c:v>
                </c:pt>
                <c:pt idx="9">
                  <c:v>581.88194444444446</c:v>
                </c:pt>
                <c:pt idx="10">
                  <c:v>798.68055555555554</c:v>
                </c:pt>
                <c:pt idx="11">
                  <c:v>929.25694444444446</c:v>
                </c:pt>
                <c:pt idx="12">
                  <c:v>972.31249999999989</c:v>
                </c:pt>
                <c:pt idx="13">
                  <c:v>957.99305555555566</c:v>
                </c:pt>
                <c:pt idx="14">
                  <c:v>931.64583333333314</c:v>
                </c:pt>
                <c:pt idx="15">
                  <c:v>910.11805555555566</c:v>
                </c:pt>
                <c:pt idx="16">
                  <c:v>898.74305555555554</c:v>
                </c:pt>
                <c:pt idx="17">
                  <c:v>777.68750000000011</c:v>
                </c:pt>
                <c:pt idx="18">
                  <c:v>720.44444444444446</c:v>
                </c:pt>
                <c:pt idx="19">
                  <c:v>644.75694444444446</c:v>
                </c:pt>
                <c:pt idx="20">
                  <c:v>539.96527777777771</c:v>
                </c:pt>
                <c:pt idx="21">
                  <c:v>332.61111111111114</c:v>
                </c:pt>
                <c:pt idx="22">
                  <c:v>245.46527777777783</c:v>
                </c:pt>
                <c:pt idx="23">
                  <c:v>169.625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763192"/>
        <c:axId val="585765936"/>
      </c:lineChart>
      <c:catAx>
        <c:axId val="585763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76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65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7631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ATC1500_SouthEastbound!$C$8:$C$31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ATC1500_SouthEastbound!$L$8:$L$31</c:f>
              <c:numCache>
                <c:formatCode>0</c:formatCode>
                <c:ptCount val="24"/>
                <c:pt idx="0">
                  <c:v>93.121111111111105</c:v>
                </c:pt>
                <c:pt idx="1">
                  <c:v>49.703611111111108</c:v>
                </c:pt>
                <c:pt idx="2">
                  <c:v>39.152222222222221</c:v>
                </c:pt>
                <c:pt idx="3">
                  <c:v>44.204444444444441</c:v>
                </c:pt>
                <c:pt idx="4">
                  <c:v>74.691666666666663</c:v>
                </c:pt>
                <c:pt idx="5">
                  <c:v>185.91222222222223</c:v>
                </c:pt>
                <c:pt idx="6">
                  <c:v>536.61694444444447</c:v>
                </c:pt>
                <c:pt idx="7">
                  <c:v>1078.5566666666666</c:v>
                </c:pt>
                <c:pt idx="8">
                  <c:v>1192.8136111111112</c:v>
                </c:pt>
                <c:pt idx="9">
                  <c:v>915.29444444444437</c:v>
                </c:pt>
                <c:pt idx="10">
                  <c:v>893.64611111111117</c:v>
                </c:pt>
                <c:pt idx="11">
                  <c:v>941.78055555555545</c:v>
                </c:pt>
                <c:pt idx="12">
                  <c:v>970.67611111111114</c:v>
                </c:pt>
                <c:pt idx="13">
                  <c:v>1015.4347222222223</c:v>
                </c:pt>
                <c:pt idx="14">
                  <c:v>1085.1991666666668</c:v>
                </c:pt>
                <c:pt idx="15">
                  <c:v>1122.8038888888891</c:v>
                </c:pt>
                <c:pt idx="16">
                  <c:v>1212.8811111111113</c:v>
                </c:pt>
                <c:pt idx="17">
                  <c:v>1220.9702777777779</c:v>
                </c:pt>
                <c:pt idx="18">
                  <c:v>1075.992777777778</c:v>
                </c:pt>
                <c:pt idx="19">
                  <c:v>874.57916666666677</c:v>
                </c:pt>
                <c:pt idx="20">
                  <c:v>605.00111111111119</c:v>
                </c:pt>
                <c:pt idx="21">
                  <c:v>456.61361111111108</c:v>
                </c:pt>
                <c:pt idx="22">
                  <c:v>353.92250000000001</c:v>
                </c:pt>
                <c:pt idx="23">
                  <c:v>218.57249999999993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ATC1500_SouthEastbound!$C$8:$C$31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ATC1500_SouthEastbound!$I$8:$I$31</c:f>
              <c:numCache>
                <c:formatCode>0</c:formatCode>
                <c:ptCount val="24"/>
                <c:pt idx="0">
                  <c:v>209.52083333333334</c:v>
                </c:pt>
                <c:pt idx="1">
                  <c:v>127.38194444444444</c:v>
                </c:pt>
                <c:pt idx="2">
                  <c:v>89.222222222222214</c:v>
                </c:pt>
                <c:pt idx="3">
                  <c:v>78.506944444444443</c:v>
                </c:pt>
                <c:pt idx="4">
                  <c:v>70.2986111111111</c:v>
                </c:pt>
                <c:pt idx="5">
                  <c:v>107.6875</c:v>
                </c:pt>
                <c:pt idx="6">
                  <c:v>234.15972222222217</c:v>
                </c:pt>
                <c:pt idx="7">
                  <c:v>402.60416666666669</c:v>
                </c:pt>
                <c:pt idx="8">
                  <c:v>571.4861111111112</c:v>
                </c:pt>
                <c:pt idx="9">
                  <c:v>754.36805555555554</c:v>
                </c:pt>
                <c:pt idx="10">
                  <c:v>914.16666666666663</c:v>
                </c:pt>
                <c:pt idx="11">
                  <c:v>1053</c:v>
                </c:pt>
                <c:pt idx="12">
                  <c:v>1079.4027777777776</c:v>
                </c:pt>
                <c:pt idx="13">
                  <c:v>1065.9513888888887</c:v>
                </c:pt>
                <c:pt idx="14">
                  <c:v>1032.7430555555557</c:v>
                </c:pt>
                <c:pt idx="15">
                  <c:v>985.85416666666686</c:v>
                </c:pt>
                <c:pt idx="16">
                  <c:v>979.38194444444446</c:v>
                </c:pt>
                <c:pt idx="17">
                  <c:v>978.22916666666663</c:v>
                </c:pt>
                <c:pt idx="18">
                  <c:v>835.59722222222229</c:v>
                </c:pt>
                <c:pt idx="19">
                  <c:v>731.25</c:v>
                </c:pt>
                <c:pt idx="20">
                  <c:v>547.44444444444446</c:v>
                </c:pt>
                <c:pt idx="21">
                  <c:v>435.70833333333343</c:v>
                </c:pt>
                <c:pt idx="22">
                  <c:v>394.4305555555556</c:v>
                </c:pt>
                <c:pt idx="23">
                  <c:v>338.02083333333331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ATC1500_SouthEastbound!$C$8:$C$31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ATC1500_SouthEastbound!$J$8:$J$31</c:f>
              <c:numCache>
                <c:formatCode>0</c:formatCode>
                <c:ptCount val="24"/>
                <c:pt idx="0">
                  <c:v>241.33333333333334</c:v>
                </c:pt>
                <c:pt idx="1">
                  <c:v>154.55555555555554</c:v>
                </c:pt>
                <c:pt idx="2">
                  <c:v>109.8611111111111</c:v>
                </c:pt>
                <c:pt idx="3">
                  <c:v>89.895833333333329</c:v>
                </c:pt>
                <c:pt idx="4">
                  <c:v>63.229166666666664</c:v>
                </c:pt>
                <c:pt idx="5">
                  <c:v>73.5625</c:v>
                </c:pt>
                <c:pt idx="6">
                  <c:v>171.70833333333334</c:v>
                </c:pt>
                <c:pt idx="7">
                  <c:v>260.14583333333331</c:v>
                </c:pt>
                <c:pt idx="8">
                  <c:v>313.29861111111109</c:v>
                </c:pt>
                <c:pt idx="9">
                  <c:v>497.70138888888886</c:v>
                </c:pt>
                <c:pt idx="10">
                  <c:v>738.98611111111097</c:v>
                </c:pt>
                <c:pt idx="11">
                  <c:v>882.86805555555554</c:v>
                </c:pt>
                <c:pt idx="12">
                  <c:v>995.58333333333337</c:v>
                </c:pt>
                <c:pt idx="13">
                  <c:v>1014</c:v>
                </c:pt>
                <c:pt idx="14">
                  <c:v>979.97222222222217</c:v>
                </c:pt>
                <c:pt idx="15">
                  <c:v>943.1875</c:v>
                </c:pt>
                <c:pt idx="16">
                  <c:v>896.65277777777771</c:v>
                </c:pt>
                <c:pt idx="17">
                  <c:v>771.70138888888903</c:v>
                </c:pt>
                <c:pt idx="18">
                  <c:v>692.06944444444446</c:v>
                </c:pt>
                <c:pt idx="19">
                  <c:v>645.24305555555554</c:v>
                </c:pt>
                <c:pt idx="20">
                  <c:v>464.97916666666674</c:v>
                </c:pt>
                <c:pt idx="21">
                  <c:v>338.95138888888886</c:v>
                </c:pt>
                <c:pt idx="22">
                  <c:v>242.04861111111109</c:v>
                </c:pt>
                <c:pt idx="23">
                  <c:v>157.94444444444446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769464"/>
        <c:axId val="585766720"/>
      </c:lineChart>
      <c:catAx>
        <c:axId val="585769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76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66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7694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ACC2207_graphs!$P$5:$V$5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ACC2207_graphs!$P$8:$V$8</c:f>
              <c:numCache>
                <c:formatCode>0</c:formatCode>
                <c:ptCount val="7"/>
                <c:pt idx="0">
                  <c:v>69.493055555555557</c:v>
                </c:pt>
                <c:pt idx="1">
                  <c:v>68.444444444444443</c:v>
                </c:pt>
                <c:pt idx="2">
                  <c:v>64.998611111111103</c:v>
                </c:pt>
                <c:pt idx="3">
                  <c:v>65.387499999999989</c:v>
                </c:pt>
                <c:pt idx="4">
                  <c:v>63.248611111111103</c:v>
                </c:pt>
                <c:pt idx="5">
                  <c:v>35.826388888888893</c:v>
                </c:pt>
                <c:pt idx="6">
                  <c:v>23.701388888888886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5766328"/>
        <c:axId val="585767112"/>
      </c:barChart>
      <c:catAx>
        <c:axId val="585766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67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67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663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ACC2207_graphs!$P$9:$AA$9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ACC2207_graphs!$P$12:$AA$12</c:f>
              <c:numCache>
                <c:formatCode>0</c:formatCode>
                <c:ptCount val="12"/>
                <c:pt idx="0">
                  <c:v>56.349999999999994</c:v>
                </c:pt>
                <c:pt idx="1">
                  <c:v>56.333333333333329</c:v>
                </c:pt>
                <c:pt idx="2">
                  <c:v>58.099999999999994</c:v>
                </c:pt>
                <c:pt idx="3">
                  <c:v>64.73333333333332</c:v>
                </c:pt>
                <c:pt idx="4">
                  <c:v>66.099999999999994</c:v>
                </c:pt>
                <c:pt idx="5">
                  <c:v>78.466666666666669</c:v>
                </c:pt>
                <c:pt idx="6">
                  <c:v>76.466666666666683</c:v>
                </c:pt>
                <c:pt idx="7">
                  <c:v>70.573333333333338</c:v>
                </c:pt>
                <c:pt idx="8">
                  <c:v>76.8</c:v>
                </c:pt>
                <c:pt idx="9">
                  <c:v>68.599999999999994</c:v>
                </c:pt>
                <c:pt idx="10">
                  <c:v>68.05</c:v>
                </c:pt>
                <c:pt idx="11">
                  <c:v>55.2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760056"/>
        <c:axId val="585763976"/>
      </c:lineChart>
      <c:catAx>
        <c:axId val="5857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63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63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600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ACC2207_graphs!$P$13:$Y$13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ACC2207_graphs!$P$16:$Y$16</c:f>
              <c:numCache>
                <c:formatCode>0</c:formatCode>
                <c:ptCount val="10"/>
                <c:pt idx="1">
                  <c:v>60.3</c:v>
                </c:pt>
                <c:pt idx="2">
                  <c:v>64.970833333333331</c:v>
                </c:pt>
                <c:pt idx="3">
                  <c:v>55.325000000000003</c:v>
                </c:pt>
                <c:pt idx="4">
                  <c:v>73.368809523809517</c:v>
                </c:pt>
                <c:pt idx="5">
                  <c:v>73.307037037037034</c:v>
                </c:pt>
                <c:pt idx="6">
                  <c:v>98.652500000000003</c:v>
                </c:pt>
                <c:pt idx="7">
                  <c:v>149.23095238095237</c:v>
                </c:pt>
                <c:pt idx="8">
                  <c:v>65.965000000000003</c:v>
                </c:pt>
                <c:pt idx="9">
                  <c:v>66.314444444444447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770248"/>
        <c:axId val="585763584"/>
      </c:lineChart>
      <c:catAx>
        <c:axId val="58577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6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635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702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ACC2207_Bothdirections!$C$8:$C$31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ACC2207_Bothdirections!$L$8:$L$31</c:f>
              <c:numCache>
                <c:formatCode>0</c:formatCode>
                <c:ptCount val="24"/>
                <c:pt idx="0">
                  <c:v>0.35055555555555556</c:v>
                </c:pt>
                <c:pt idx="1">
                  <c:v>0.22361111111111107</c:v>
                </c:pt>
                <c:pt idx="2">
                  <c:v>0.10388888888888888</c:v>
                </c:pt>
                <c:pt idx="3">
                  <c:v>0.11222222222222222</c:v>
                </c:pt>
                <c:pt idx="4">
                  <c:v>0.33916666666666667</c:v>
                </c:pt>
                <c:pt idx="5">
                  <c:v>0.76472222222222219</c:v>
                </c:pt>
                <c:pt idx="6">
                  <c:v>4.2024999999999997</c:v>
                </c:pt>
                <c:pt idx="7">
                  <c:v>7.1575000000000006</c:v>
                </c:pt>
                <c:pt idx="8">
                  <c:v>6.7572222222222225</c:v>
                </c:pt>
                <c:pt idx="9">
                  <c:v>3.2905555555555557</c:v>
                </c:pt>
                <c:pt idx="10">
                  <c:v>2.5141666666666667</c:v>
                </c:pt>
                <c:pt idx="11">
                  <c:v>2.216388888888889</c:v>
                </c:pt>
                <c:pt idx="12">
                  <c:v>2.5941666666666667</c:v>
                </c:pt>
                <c:pt idx="13">
                  <c:v>2.2994444444444442</c:v>
                </c:pt>
                <c:pt idx="14">
                  <c:v>2.9280555555555559</c:v>
                </c:pt>
                <c:pt idx="15">
                  <c:v>3.8722222222222213</c:v>
                </c:pt>
                <c:pt idx="16">
                  <c:v>6.908611111111111</c:v>
                </c:pt>
                <c:pt idx="17">
                  <c:v>7.4386111111111122</c:v>
                </c:pt>
                <c:pt idx="18">
                  <c:v>4.6988888888888898</c:v>
                </c:pt>
                <c:pt idx="19">
                  <c:v>2.5447222222222221</c:v>
                </c:pt>
                <c:pt idx="20">
                  <c:v>1.6763888888888889</c:v>
                </c:pt>
                <c:pt idx="21">
                  <c:v>1.2761111111111112</c:v>
                </c:pt>
                <c:pt idx="22">
                  <c:v>1.3502777777777779</c:v>
                </c:pt>
                <c:pt idx="23">
                  <c:v>0.69444444444444442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ACC2207_Bothdirections!$C$8:$C$31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ACC2207_Bothdirections!$I$8:$I$31</c:f>
              <c:numCache>
                <c:formatCode>0</c:formatCode>
                <c:ptCount val="24"/>
                <c:pt idx="0">
                  <c:v>0.25694444444444442</c:v>
                </c:pt>
                <c:pt idx="1">
                  <c:v>0.10416666666666667</c:v>
                </c:pt>
                <c:pt idx="2">
                  <c:v>0.1111111111111111</c:v>
                </c:pt>
                <c:pt idx="3">
                  <c:v>9.0277777777777776E-2</c:v>
                </c:pt>
                <c:pt idx="4">
                  <c:v>0.45833333333333326</c:v>
                </c:pt>
                <c:pt idx="5">
                  <c:v>0.60416666666666663</c:v>
                </c:pt>
                <c:pt idx="6">
                  <c:v>1.0208333333333335</c:v>
                </c:pt>
                <c:pt idx="7">
                  <c:v>2.2152777777777781</c:v>
                </c:pt>
                <c:pt idx="8">
                  <c:v>2.041666666666667</c:v>
                </c:pt>
                <c:pt idx="9">
                  <c:v>1.8263888888888888</c:v>
                </c:pt>
                <c:pt idx="10">
                  <c:v>2.4236111111111112</c:v>
                </c:pt>
                <c:pt idx="11">
                  <c:v>2.6527777777777777</c:v>
                </c:pt>
                <c:pt idx="12">
                  <c:v>2.9652777777777777</c:v>
                </c:pt>
                <c:pt idx="13">
                  <c:v>2.0486111111111112</c:v>
                </c:pt>
                <c:pt idx="14">
                  <c:v>3.2638888888888893</c:v>
                </c:pt>
                <c:pt idx="15">
                  <c:v>2.7638888888888893</c:v>
                </c:pt>
                <c:pt idx="16">
                  <c:v>2.5763888888888888</c:v>
                </c:pt>
                <c:pt idx="17">
                  <c:v>2.1527777777777777</c:v>
                </c:pt>
                <c:pt idx="18">
                  <c:v>1.1666666666666665</c:v>
                </c:pt>
                <c:pt idx="19">
                  <c:v>1.6736111111111112</c:v>
                </c:pt>
                <c:pt idx="20">
                  <c:v>1.0347222222222221</c:v>
                </c:pt>
                <c:pt idx="21">
                  <c:v>1.1319444444444444</c:v>
                </c:pt>
                <c:pt idx="22">
                  <c:v>0.70833333333333337</c:v>
                </c:pt>
                <c:pt idx="23">
                  <c:v>0.53472222222222221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ACC2207_Bothdirections!$C$8:$C$31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ACC2207_Bothdirections!$J$8:$J$31</c:f>
              <c:numCache>
                <c:formatCode>0</c:formatCode>
                <c:ptCount val="24"/>
                <c:pt idx="0">
                  <c:v>0.52083333333333326</c:v>
                </c:pt>
                <c:pt idx="1">
                  <c:v>0.17361111111111113</c:v>
                </c:pt>
                <c:pt idx="2">
                  <c:v>0.1875</c:v>
                </c:pt>
                <c:pt idx="3">
                  <c:v>5.5555555555555552E-2</c:v>
                </c:pt>
                <c:pt idx="4">
                  <c:v>0.19444444444444445</c:v>
                </c:pt>
                <c:pt idx="5">
                  <c:v>0.20833333333333334</c:v>
                </c:pt>
                <c:pt idx="6">
                  <c:v>0.16666666666666666</c:v>
                </c:pt>
                <c:pt idx="7">
                  <c:v>0.45833333333333326</c:v>
                </c:pt>
                <c:pt idx="8">
                  <c:v>0.72222222222222232</c:v>
                </c:pt>
                <c:pt idx="9">
                  <c:v>1.0972222222222223</c:v>
                </c:pt>
                <c:pt idx="10">
                  <c:v>1.2777777777777777</c:v>
                </c:pt>
                <c:pt idx="11">
                  <c:v>2.2847222222222223</c:v>
                </c:pt>
                <c:pt idx="12">
                  <c:v>2.5138888888888888</c:v>
                </c:pt>
                <c:pt idx="13">
                  <c:v>1.8958333333333335</c:v>
                </c:pt>
                <c:pt idx="14">
                  <c:v>1.5833333333333335</c:v>
                </c:pt>
                <c:pt idx="15">
                  <c:v>1.9236111111111112</c:v>
                </c:pt>
                <c:pt idx="16">
                  <c:v>1.8333333333333335</c:v>
                </c:pt>
                <c:pt idx="17">
                  <c:v>1.1319444444444444</c:v>
                </c:pt>
                <c:pt idx="18">
                  <c:v>1.0486111111111109</c:v>
                </c:pt>
                <c:pt idx="19">
                  <c:v>1.2430555555555554</c:v>
                </c:pt>
                <c:pt idx="20">
                  <c:v>0.88888888888888906</c:v>
                </c:pt>
                <c:pt idx="21">
                  <c:v>1.0902777777777777</c:v>
                </c:pt>
                <c:pt idx="22">
                  <c:v>0.70833333333333326</c:v>
                </c:pt>
                <c:pt idx="23">
                  <c:v>0.49305555555555547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771032"/>
        <c:axId val="585769072"/>
      </c:lineChart>
      <c:catAx>
        <c:axId val="585771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76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69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7710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ATC1015_graphs!$G$83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ATC1015_graphs!$P$6:$V$6</c:f>
              <c:numCache>
                <c:formatCode>0</c:formatCode>
                <c:ptCount val="7"/>
                <c:pt idx="0">
                  <c:v>8197.2152777777774</c:v>
                </c:pt>
                <c:pt idx="1">
                  <c:v>8263.3958333333321</c:v>
                </c:pt>
                <c:pt idx="2">
                  <c:v>8395.177777777777</c:v>
                </c:pt>
                <c:pt idx="3">
                  <c:v>8624.6125000000011</c:v>
                </c:pt>
                <c:pt idx="4">
                  <c:v>8922.2791666666653</c:v>
                </c:pt>
                <c:pt idx="5">
                  <c:v>8190.5694444444462</c:v>
                </c:pt>
                <c:pt idx="6">
                  <c:v>6892.9027777777792</c:v>
                </c:pt>
              </c:numCache>
            </c:numRef>
          </c:val>
        </c:ser>
        <c:ser>
          <c:idx val="1"/>
          <c:order val="1"/>
          <c:tx>
            <c:strRef>
              <c:f>ATC1015_graphs!$I$83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ATC1015_graphs!$P$7:$V$7</c:f>
              <c:numCache>
                <c:formatCode>0</c:formatCode>
                <c:ptCount val="7"/>
                <c:pt idx="0">
                  <c:v>7147.6388888888869</c:v>
                </c:pt>
                <c:pt idx="1">
                  <c:v>7309.0138888888887</c:v>
                </c:pt>
                <c:pt idx="2">
                  <c:v>7440.6611111111106</c:v>
                </c:pt>
                <c:pt idx="3">
                  <c:v>7503.0097222222212</c:v>
                </c:pt>
                <c:pt idx="4">
                  <c:v>7651.2833333333338</c:v>
                </c:pt>
                <c:pt idx="5">
                  <c:v>6905.583333333333</c:v>
                </c:pt>
                <c:pt idx="6">
                  <c:v>5811.3819444444443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ATC1015_graphs!$P$5:$V$5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ATC1015_graphs!$P$8:$V$8</c:f>
              <c:numCache>
                <c:formatCode>0</c:formatCode>
                <c:ptCount val="7"/>
                <c:pt idx="0">
                  <c:v>15344.854166666664</c:v>
                </c:pt>
                <c:pt idx="1">
                  <c:v>15572.409722222221</c:v>
                </c:pt>
                <c:pt idx="2">
                  <c:v>15835.838888888888</c:v>
                </c:pt>
                <c:pt idx="3">
                  <c:v>16127.622222222222</c:v>
                </c:pt>
                <c:pt idx="4">
                  <c:v>16573.5625</c:v>
                </c:pt>
                <c:pt idx="5">
                  <c:v>15096.152777777779</c:v>
                </c:pt>
                <c:pt idx="6">
                  <c:v>12704.284722222223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7462592"/>
        <c:axId val="657470824"/>
      </c:barChart>
      <c:catAx>
        <c:axId val="65746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7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70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625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v>Direction 1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ACC2208_graphs!$P$5:$V$5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ACC2208_graphs!$P$6:$V$6</c:f>
              <c:numCache>
                <c:formatCode>0</c:formatCode>
                <c:ptCount val="7"/>
                <c:pt idx="0">
                  <c:v>44.94444444444445</c:v>
                </c:pt>
                <c:pt idx="1">
                  <c:v>47.722222222222221</c:v>
                </c:pt>
                <c:pt idx="2">
                  <c:v>48.30833333333333</c:v>
                </c:pt>
                <c:pt idx="3">
                  <c:v>49.180555555555557</c:v>
                </c:pt>
                <c:pt idx="4">
                  <c:v>41.00138888888889</c:v>
                </c:pt>
                <c:pt idx="5">
                  <c:v>44.30555555555555</c:v>
                </c:pt>
                <c:pt idx="6">
                  <c:v>58.930555555555557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5758880"/>
        <c:axId val="585760448"/>
      </c:barChart>
      <c:catAx>
        <c:axId val="58575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6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60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588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2018</a:t>
            </a:r>
            <a:r>
              <a:rPr lang="en-GB" baseline="0"/>
              <a:t> </a:t>
            </a:r>
            <a:r>
              <a:rPr lang="en-GB"/>
              <a:t>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0"/>
          <c:order val="0"/>
          <c:tx>
            <c:v>direction 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cat>
            <c:strRef>
              <c:f>ACC2208_graphs!$P$9:$AA$9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ACC2208_graphs!$P$10:$AA$10</c:f>
              <c:numCache>
                <c:formatCode>0</c:formatCode>
                <c:ptCount val="12"/>
                <c:pt idx="0">
                  <c:v>40.333333333333336</c:v>
                </c:pt>
                <c:pt idx="1">
                  <c:v>30.599999999999998</c:v>
                </c:pt>
                <c:pt idx="2">
                  <c:v>37.200000000000003</c:v>
                </c:pt>
                <c:pt idx="3">
                  <c:v>52.56666666666667</c:v>
                </c:pt>
                <c:pt idx="4">
                  <c:v>61.349999999999994</c:v>
                </c:pt>
                <c:pt idx="5">
                  <c:v>63.999999999999993</c:v>
                </c:pt>
                <c:pt idx="6">
                  <c:v>67.066666666666663</c:v>
                </c:pt>
                <c:pt idx="7">
                  <c:v>49.093333333333327</c:v>
                </c:pt>
                <c:pt idx="8">
                  <c:v>42.349999999999987</c:v>
                </c:pt>
                <c:pt idx="9">
                  <c:v>42.25</c:v>
                </c:pt>
                <c:pt idx="10">
                  <c:v>37.5</c:v>
                </c:pt>
                <c:pt idx="11">
                  <c:v>30.466666666666669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764760"/>
        <c:axId val="585765544"/>
      </c:lineChart>
      <c:catAx>
        <c:axId val="585764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65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65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647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0"/>
          <c:order val="0"/>
          <c:tx>
            <c:v>direction1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ACC2208_graphs!$P$13:$Y$13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ACC2208_graphs!$P$14:$Y$14</c:f>
              <c:numCache>
                <c:formatCode>0</c:formatCode>
                <c:ptCount val="10"/>
                <c:pt idx="2">
                  <c:v>89</c:v>
                </c:pt>
                <c:pt idx="4">
                  <c:v>61.88805555555556</c:v>
                </c:pt>
                <c:pt idx="5">
                  <c:v>61.350000000000009</c:v>
                </c:pt>
                <c:pt idx="6">
                  <c:v>56.891666666666666</c:v>
                </c:pt>
                <c:pt idx="7">
                  <c:v>50.827500000000008</c:v>
                </c:pt>
                <c:pt idx="8">
                  <c:v>45.789259259259268</c:v>
                </c:pt>
                <c:pt idx="9">
                  <c:v>46.231388888888894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769856"/>
        <c:axId val="585759272"/>
      </c:lineChart>
      <c:catAx>
        <c:axId val="5857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5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592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698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ACC2208_Southbound!$C$8:$C$31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ACC2208_Southbound!$L$8:$L$31</c:f>
              <c:numCache>
                <c:formatCode>0</c:formatCode>
                <c:ptCount val="24"/>
                <c:pt idx="0">
                  <c:v>4.6388888888888882E-2</c:v>
                </c:pt>
                <c:pt idx="1">
                  <c:v>1.8055555555555554E-2</c:v>
                </c:pt>
                <c:pt idx="2">
                  <c:v>5.5555555555555549E-3</c:v>
                </c:pt>
                <c:pt idx="3">
                  <c:v>9.7222222222222206E-3</c:v>
                </c:pt>
                <c:pt idx="4">
                  <c:v>0.71305555555555555</c:v>
                </c:pt>
                <c:pt idx="5">
                  <c:v>2.4333333333333331</c:v>
                </c:pt>
                <c:pt idx="6">
                  <c:v>3.9699999999999998</c:v>
                </c:pt>
                <c:pt idx="7">
                  <c:v>4.9258333333333333</c:v>
                </c:pt>
                <c:pt idx="8">
                  <c:v>2.35</c:v>
                </c:pt>
                <c:pt idx="9">
                  <c:v>2.069722222222222</c:v>
                </c:pt>
                <c:pt idx="10">
                  <c:v>1.7375</c:v>
                </c:pt>
                <c:pt idx="11">
                  <c:v>2.0730555555555554</c:v>
                </c:pt>
                <c:pt idx="12">
                  <c:v>1.9461111111111111</c:v>
                </c:pt>
                <c:pt idx="13">
                  <c:v>1.7772222222222223</c:v>
                </c:pt>
                <c:pt idx="14">
                  <c:v>2.4972222222222222</c:v>
                </c:pt>
                <c:pt idx="15">
                  <c:v>1.6266666666666665</c:v>
                </c:pt>
                <c:pt idx="16">
                  <c:v>3.9727777777777775</c:v>
                </c:pt>
                <c:pt idx="17">
                  <c:v>4.9788888888888891</c:v>
                </c:pt>
                <c:pt idx="18">
                  <c:v>3.5558333333333336</c:v>
                </c:pt>
                <c:pt idx="19">
                  <c:v>1.9644444444444442</c:v>
                </c:pt>
                <c:pt idx="20">
                  <c:v>1.3586111111111112</c:v>
                </c:pt>
                <c:pt idx="21">
                  <c:v>1.2558333333333334</c:v>
                </c:pt>
                <c:pt idx="22">
                  <c:v>0.67472222222222222</c:v>
                </c:pt>
                <c:pt idx="23">
                  <c:v>0.27083333333333331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ACC2208_Southbound!$C$8:$C$31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ACC2208_Southbound!$I$8:$I$31</c:f>
              <c:numCache>
                <c:formatCode>0</c:formatCode>
                <c:ptCount val="24"/>
                <c:pt idx="0">
                  <c:v>0.47916666666666669</c:v>
                </c:pt>
                <c:pt idx="1">
                  <c:v>4.1666666666666664E-2</c:v>
                </c:pt>
                <c:pt idx="2">
                  <c:v>0</c:v>
                </c:pt>
                <c:pt idx="3">
                  <c:v>0</c:v>
                </c:pt>
                <c:pt idx="4">
                  <c:v>0.11805555555555554</c:v>
                </c:pt>
                <c:pt idx="5">
                  <c:v>0.57638888888888884</c:v>
                </c:pt>
                <c:pt idx="6">
                  <c:v>3.0486111111111112</c:v>
                </c:pt>
                <c:pt idx="7">
                  <c:v>2.4375</c:v>
                </c:pt>
                <c:pt idx="8">
                  <c:v>3.3541666666666665</c:v>
                </c:pt>
                <c:pt idx="9">
                  <c:v>6.770833333333333</c:v>
                </c:pt>
                <c:pt idx="10">
                  <c:v>3.8958333333333339</c:v>
                </c:pt>
                <c:pt idx="11">
                  <c:v>4.1180555555555554</c:v>
                </c:pt>
                <c:pt idx="12">
                  <c:v>2.6944444444444442</c:v>
                </c:pt>
                <c:pt idx="13">
                  <c:v>2.1388888888888888</c:v>
                </c:pt>
                <c:pt idx="14">
                  <c:v>3.0902777777777772</c:v>
                </c:pt>
                <c:pt idx="15">
                  <c:v>2.8888888888888888</c:v>
                </c:pt>
                <c:pt idx="16">
                  <c:v>3.0763888888888888</c:v>
                </c:pt>
                <c:pt idx="17">
                  <c:v>1.4722222222222223</c:v>
                </c:pt>
                <c:pt idx="18">
                  <c:v>1.4722222222222221</c:v>
                </c:pt>
                <c:pt idx="19">
                  <c:v>1.0486111111111112</c:v>
                </c:pt>
                <c:pt idx="20">
                  <c:v>0.73611111111111116</c:v>
                </c:pt>
                <c:pt idx="21">
                  <c:v>0.38194444444444442</c:v>
                </c:pt>
                <c:pt idx="22">
                  <c:v>0.40277777777777773</c:v>
                </c:pt>
                <c:pt idx="23">
                  <c:v>6.25E-2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ACC2208_Southbound!$C$8:$C$31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ACC2208_Southbound!$J$8:$J$31</c:f>
              <c:numCache>
                <c:formatCode>0</c:formatCode>
                <c:ptCount val="24"/>
                <c:pt idx="0">
                  <c:v>2.0833333333333332E-2</c:v>
                </c:pt>
                <c:pt idx="1">
                  <c:v>2.7777777777777776E-2</c:v>
                </c:pt>
                <c:pt idx="2">
                  <c:v>2.0833333333333332E-2</c:v>
                </c:pt>
                <c:pt idx="3">
                  <c:v>0</c:v>
                </c:pt>
                <c:pt idx="4">
                  <c:v>0.31944444444444442</c:v>
                </c:pt>
                <c:pt idx="5">
                  <c:v>0.34722222222222215</c:v>
                </c:pt>
                <c:pt idx="6">
                  <c:v>1.1944444444444444</c:v>
                </c:pt>
                <c:pt idx="7">
                  <c:v>4.7013888888888884</c:v>
                </c:pt>
                <c:pt idx="8">
                  <c:v>7.5138888888888884</c:v>
                </c:pt>
                <c:pt idx="9">
                  <c:v>12.180555555555555</c:v>
                </c:pt>
                <c:pt idx="10">
                  <c:v>5.1319444444444455</c:v>
                </c:pt>
                <c:pt idx="11">
                  <c:v>4.2847222222222214</c:v>
                </c:pt>
                <c:pt idx="12">
                  <c:v>4.4652777777777777</c:v>
                </c:pt>
                <c:pt idx="13">
                  <c:v>3.8680555555555558</c:v>
                </c:pt>
                <c:pt idx="14">
                  <c:v>2.8472222222222219</c:v>
                </c:pt>
                <c:pt idx="15">
                  <c:v>2.7222222222222228</c:v>
                </c:pt>
                <c:pt idx="16">
                  <c:v>2.5555555555555558</c:v>
                </c:pt>
                <c:pt idx="17">
                  <c:v>1.6736111111111109</c:v>
                </c:pt>
                <c:pt idx="18">
                  <c:v>1.6666666666666667</c:v>
                </c:pt>
                <c:pt idx="19">
                  <c:v>0.81944444444444453</c:v>
                </c:pt>
                <c:pt idx="20">
                  <c:v>0.65972222222222221</c:v>
                </c:pt>
                <c:pt idx="21">
                  <c:v>1.3541666666666667</c:v>
                </c:pt>
                <c:pt idx="22">
                  <c:v>0.44444444444444442</c:v>
                </c:pt>
                <c:pt idx="23">
                  <c:v>0.1111111111111111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774168"/>
        <c:axId val="585773776"/>
      </c:lineChart>
      <c:catAx>
        <c:axId val="585774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77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7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7741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ACC2210_graphs!$P$5:$V$5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ACC2210_graphs!$P$8:$V$8</c:f>
              <c:numCache>
                <c:formatCode>0</c:formatCode>
                <c:ptCount val="7"/>
                <c:pt idx="0">
                  <c:v>104.0625</c:v>
                </c:pt>
                <c:pt idx="1">
                  <c:v>97.9375</c:v>
                </c:pt>
                <c:pt idx="2">
                  <c:v>100.85555555555555</c:v>
                </c:pt>
                <c:pt idx="3">
                  <c:v>95.97083333333336</c:v>
                </c:pt>
                <c:pt idx="4">
                  <c:v>84.666666666666657</c:v>
                </c:pt>
                <c:pt idx="5">
                  <c:v>137.20138888888891</c:v>
                </c:pt>
                <c:pt idx="6">
                  <c:v>178.52083333333331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5775344"/>
        <c:axId val="585778088"/>
      </c:barChart>
      <c:catAx>
        <c:axId val="58577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78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78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75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ACC2210_graphs!$P$9:$AA$9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ACC2210_graphs!$P$12:$AA$12</c:f>
              <c:numCache>
                <c:formatCode>0</c:formatCode>
                <c:ptCount val="12"/>
                <c:pt idx="0">
                  <c:v>47.516666666666666</c:v>
                </c:pt>
                <c:pt idx="1">
                  <c:v>56.866666666666674</c:v>
                </c:pt>
                <c:pt idx="2">
                  <c:v>52.82</c:v>
                </c:pt>
                <c:pt idx="3">
                  <c:v>103.03333333333333</c:v>
                </c:pt>
                <c:pt idx="4">
                  <c:v>134.86666666666667</c:v>
                </c:pt>
                <c:pt idx="5">
                  <c:v>148.93333333333334</c:v>
                </c:pt>
                <c:pt idx="6">
                  <c:v>164.20000000000005</c:v>
                </c:pt>
                <c:pt idx="7">
                  <c:v>145.99666666666667</c:v>
                </c:pt>
                <c:pt idx="8">
                  <c:v>104.05000000000001</c:v>
                </c:pt>
                <c:pt idx="9">
                  <c:v>91.350000000000009</c:v>
                </c:pt>
                <c:pt idx="10">
                  <c:v>69.45</c:v>
                </c:pt>
                <c:pt idx="11">
                  <c:v>41.3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774560"/>
        <c:axId val="585774952"/>
      </c:lineChart>
      <c:catAx>
        <c:axId val="58577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74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74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74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ACC2210_graphs!$P$13:$Y$13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ACC2210_graphs!$P$16:$Y$16</c:f>
              <c:numCache>
                <c:formatCode>0</c:formatCode>
                <c:ptCount val="10"/>
                <c:pt idx="1">
                  <c:v>71.7</c:v>
                </c:pt>
                <c:pt idx="2">
                  <c:v>88.694722222222225</c:v>
                </c:pt>
                <c:pt idx="3">
                  <c:v>65.753333333333302</c:v>
                </c:pt>
                <c:pt idx="4">
                  <c:v>107.03380952380951</c:v>
                </c:pt>
                <c:pt idx="5">
                  <c:v>88.569325396825377</c:v>
                </c:pt>
                <c:pt idx="6">
                  <c:v>89.429393939393947</c:v>
                </c:pt>
                <c:pt idx="7">
                  <c:v>92.35055555555553</c:v>
                </c:pt>
                <c:pt idx="8">
                  <c:v>84.93972222222223</c:v>
                </c:pt>
                <c:pt idx="9">
                  <c:v>96.698611111111106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772992"/>
        <c:axId val="585771424"/>
      </c:lineChart>
      <c:catAx>
        <c:axId val="58577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7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714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729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ACC2210_Bothdirections!$C$8:$C$31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ACC2210_Bothdirections!$L$8:$L$31</c:f>
              <c:numCache>
                <c:formatCode>0</c:formatCode>
                <c:ptCount val="24"/>
                <c:pt idx="0">
                  <c:v>5.1666666666666659E-2</c:v>
                </c:pt>
                <c:pt idx="1">
                  <c:v>1.3888888888888886E-2</c:v>
                </c:pt>
                <c:pt idx="2">
                  <c:v>9.7222222222222206E-3</c:v>
                </c:pt>
                <c:pt idx="3">
                  <c:v>0</c:v>
                </c:pt>
                <c:pt idx="4">
                  <c:v>4.1666666666666666E-3</c:v>
                </c:pt>
                <c:pt idx="5">
                  <c:v>0.15749999999999997</c:v>
                </c:pt>
                <c:pt idx="6">
                  <c:v>3.2486111111111109</c:v>
                </c:pt>
                <c:pt idx="7">
                  <c:v>6.1924999999999999</c:v>
                </c:pt>
                <c:pt idx="8">
                  <c:v>7.3708333333333345</c:v>
                </c:pt>
                <c:pt idx="9">
                  <c:v>4.6630555555555553</c:v>
                </c:pt>
                <c:pt idx="10">
                  <c:v>6.6819444444444445</c:v>
                </c:pt>
                <c:pt idx="11">
                  <c:v>7.1347222222222211</c:v>
                </c:pt>
                <c:pt idx="12">
                  <c:v>5.7994444444444442</c:v>
                </c:pt>
                <c:pt idx="13">
                  <c:v>6.0655555555555551</c:v>
                </c:pt>
                <c:pt idx="14">
                  <c:v>7.0916666666666659</c:v>
                </c:pt>
                <c:pt idx="15">
                  <c:v>9.2027777777777793</c:v>
                </c:pt>
                <c:pt idx="16">
                  <c:v>6.6608333333333336</c:v>
                </c:pt>
                <c:pt idx="17">
                  <c:v>8.2561111111111121</c:v>
                </c:pt>
                <c:pt idx="18">
                  <c:v>7.5019444444444447</c:v>
                </c:pt>
                <c:pt idx="19">
                  <c:v>5.0575000000000001</c:v>
                </c:pt>
                <c:pt idx="20">
                  <c:v>3.1908333333333334</c:v>
                </c:pt>
                <c:pt idx="21">
                  <c:v>1.6822222222222223</c:v>
                </c:pt>
                <c:pt idx="22">
                  <c:v>0.56888888888888878</c:v>
                </c:pt>
                <c:pt idx="23">
                  <c:v>9.2222222222222205E-2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ACC2210_Bothdirections!$C$8:$C$31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ACC2210_Bothdirections!$I$8:$I$31</c:f>
              <c:numCache>
                <c:formatCode>0</c:formatCode>
                <c:ptCount val="24"/>
                <c:pt idx="0">
                  <c:v>0.15277777777777776</c:v>
                </c:pt>
                <c:pt idx="1">
                  <c:v>4.8611111111111105E-2</c:v>
                </c:pt>
                <c:pt idx="2">
                  <c:v>4.8611111111111105E-2</c:v>
                </c:pt>
                <c:pt idx="3">
                  <c:v>2.0833333333333332E-2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1.2777777777777777</c:v>
                </c:pt>
                <c:pt idx="7">
                  <c:v>3.041666666666667</c:v>
                </c:pt>
                <c:pt idx="8">
                  <c:v>4.6666666666666661</c:v>
                </c:pt>
                <c:pt idx="9">
                  <c:v>7.8472222222222232</c:v>
                </c:pt>
                <c:pt idx="10">
                  <c:v>11.840277777777779</c:v>
                </c:pt>
                <c:pt idx="11">
                  <c:v>14.569444444444445</c:v>
                </c:pt>
                <c:pt idx="12">
                  <c:v>13.527777777777777</c:v>
                </c:pt>
                <c:pt idx="13">
                  <c:v>15.368055555555554</c:v>
                </c:pt>
                <c:pt idx="14">
                  <c:v>15.444444444444445</c:v>
                </c:pt>
                <c:pt idx="15">
                  <c:v>16.159722222222221</c:v>
                </c:pt>
                <c:pt idx="16">
                  <c:v>12.958333333333334</c:v>
                </c:pt>
                <c:pt idx="17">
                  <c:v>9.4236111111111107</c:v>
                </c:pt>
                <c:pt idx="18">
                  <c:v>4.4305555555555554</c:v>
                </c:pt>
                <c:pt idx="19">
                  <c:v>3.4375</c:v>
                </c:pt>
                <c:pt idx="20">
                  <c:v>1.7013888888888888</c:v>
                </c:pt>
                <c:pt idx="21">
                  <c:v>0.86805555555555558</c:v>
                </c:pt>
                <c:pt idx="22">
                  <c:v>0.31944444444444448</c:v>
                </c:pt>
                <c:pt idx="23">
                  <c:v>2.0833333333333332E-2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ACC2210_Bothdirections!$C$8:$C$31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ACC2210_Bothdirections!$J$8:$J$31</c:f>
              <c:numCache>
                <c:formatCode>0</c:formatCode>
                <c:ptCount val="24"/>
                <c:pt idx="0">
                  <c:v>6.9444444444444434E-2</c:v>
                </c:pt>
                <c:pt idx="1">
                  <c:v>4.8611111111111105E-2</c:v>
                </c:pt>
                <c:pt idx="2">
                  <c:v>2.7777777777777776E-2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7.6388888888888881E-2</c:v>
                </c:pt>
                <c:pt idx="6">
                  <c:v>0.8125</c:v>
                </c:pt>
                <c:pt idx="7">
                  <c:v>2.8472222222222223</c:v>
                </c:pt>
                <c:pt idx="8">
                  <c:v>6</c:v>
                </c:pt>
                <c:pt idx="9">
                  <c:v>13.854166666666666</c:v>
                </c:pt>
                <c:pt idx="10">
                  <c:v>20.19444444444445</c:v>
                </c:pt>
                <c:pt idx="11">
                  <c:v>21.6875</c:v>
                </c:pt>
                <c:pt idx="12">
                  <c:v>20.152777777777779</c:v>
                </c:pt>
                <c:pt idx="13">
                  <c:v>20.375</c:v>
                </c:pt>
                <c:pt idx="14">
                  <c:v>20.895833333333332</c:v>
                </c:pt>
                <c:pt idx="15">
                  <c:v>17.729166666666664</c:v>
                </c:pt>
                <c:pt idx="16">
                  <c:v>14.243055555555557</c:v>
                </c:pt>
                <c:pt idx="17">
                  <c:v>8.3333333333333339</c:v>
                </c:pt>
                <c:pt idx="18">
                  <c:v>4.7222222222222223</c:v>
                </c:pt>
                <c:pt idx="19">
                  <c:v>3.5347222222222219</c:v>
                </c:pt>
                <c:pt idx="20">
                  <c:v>1.6458333333333335</c:v>
                </c:pt>
                <c:pt idx="21">
                  <c:v>0.90972222222222221</c:v>
                </c:pt>
                <c:pt idx="22">
                  <c:v>0.20138888888888892</c:v>
                </c:pt>
                <c:pt idx="23">
                  <c:v>0.1111111111111111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777304"/>
        <c:axId val="585748296"/>
      </c:lineChart>
      <c:catAx>
        <c:axId val="585777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748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48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7773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v>Direction 1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ACC2255_graphs!$P$5:$V$5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ACC2255_graphs!$P$6:$V$6</c:f>
              <c:numCache>
                <c:formatCode>0</c:formatCode>
                <c:ptCount val="7"/>
                <c:pt idx="0">
                  <c:v>15.416666666666668</c:v>
                </c:pt>
                <c:pt idx="1">
                  <c:v>12.374999999999996</c:v>
                </c:pt>
                <c:pt idx="2">
                  <c:v>12.347222222222223</c:v>
                </c:pt>
                <c:pt idx="3">
                  <c:v>16.058333333333337</c:v>
                </c:pt>
                <c:pt idx="4">
                  <c:v>15.569444444444445</c:v>
                </c:pt>
                <c:pt idx="5">
                  <c:v>12.624999999999998</c:v>
                </c:pt>
                <c:pt idx="6">
                  <c:v>8.25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5772600"/>
        <c:axId val="585776520"/>
      </c:barChart>
      <c:catAx>
        <c:axId val="585772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76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76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726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2018</a:t>
            </a:r>
            <a:r>
              <a:rPr lang="en-GB" baseline="0"/>
              <a:t> </a:t>
            </a:r>
            <a:r>
              <a:rPr lang="en-GB"/>
              <a:t>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0"/>
          <c:order val="0"/>
          <c:tx>
            <c:v>direction 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cat>
            <c:strRef>
              <c:f>ACC2255_graphs!$P$9:$AA$9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ACC2255_graphs!$P$10:$AA$10</c:f>
              <c:numCache>
                <c:formatCode>0</c:formatCode>
                <c:ptCount val="12"/>
                <c:pt idx="0">
                  <c:v>11.666666666666666</c:v>
                </c:pt>
                <c:pt idx="1">
                  <c:v>13.999999999999998</c:v>
                </c:pt>
                <c:pt idx="2">
                  <c:v>11.47</c:v>
                </c:pt>
                <c:pt idx="3">
                  <c:v>13.333333333333332</c:v>
                </c:pt>
                <c:pt idx="4">
                  <c:v>17.049999999999997</c:v>
                </c:pt>
                <c:pt idx="5">
                  <c:v>18.600000000000001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771816"/>
        <c:axId val="585773384"/>
      </c:lineChart>
      <c:catAx>
        <c:axId val="585771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73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73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718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ATC1015_graphs!$P$9:$AA$9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ATC1015_graphs!$P$12:$AA$12</c:f>
              <c:numCache>
                <c:formatCode>0</c:formatCode>
                <c:ptCount val="12"/>
                <c:pt idx="0">
                  <c:v>15754.616666666669</c:v>
                </c:pt>
                <c:pt idx="1">
                  <c:v>15631.033333333333</c:v>
                </c:pt>
                <c:pt idx="2">
                  <c:v>16044.883333333335</c:v>
                </c:pt>
                <c:pt idx="3">
                  <c:v>16056.466666666664</c:v>
                </c:pt>
                <c:pt idx="4">
                  <c:v>16168.6</c:v>
                </c:pt>
                <c:pt idx="5">
                  <c:v>16224.366666666665</c:v>
                </c:pt>
                <c:pt idx="6">
                  <c:v>15972.433333333332</c:v>
                </c:pt>
                <c:pt idx="7">
                  <c:v>15304.239999999998</c:v>
                </c:pt>
                <c:pt idx="8">
                  <c:v>15910.699999999999</c:v>
                </c:pt>
                <c:pt idx="9">
                  <c:v>15765.5</c:v>
                </c:pt>
                <c:pt idx="10">
                  <c:v>15939.149999999998</c:v>
                </c:pt>
                <c:pt idx="11">
                  <c:v>15918.3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ATC1015_graphs!$P$10:$AA$10</c:f>
              <c:numCache>
                <c:formatCode>0</c:formatCode>
                <c:ptCount val="12"/>
                <c:pt idx="0">
                  <c:v>8350.7166666666672</c:v>
                </c:pt>
                <c:pt idx="1">
                  <c:v>8330.3666666666668</c:v>
                </c:pt>
                <c:pt idx="2">
                  <c:v>8627.0833333333358</c:v>
                </c:pt>
                <c:pt idx="3">
                  <c:v>8595.4333333333307</c:v>
                </c:pt>
                <c:pt idx="4">
                  <c:v>8620.2333333333336</c:v>
                </c:pt>
                <c:pt idx="5">
                  <c:v>8688.7333333333336</c:v>
                </c:pt>
                <c:pt idx="6">
                  <c:v>8520.4666666666653</c:v>
                </c:pt>
                <c:pt idx="7">
                  <c:v>8254.6999999999989</c:v>
                </c:pt>
                <c:pt idx="8">
                  <c:v>8553.6833333333325</c:v>
                </c:pt>
                <c:pt idx="9">
                  <c:v>8391.0166666666646</c:v>
                </c:pt>
                <c:pt idx="10">
                  <c:v>8494.7999999999993</c:v>
                </c:pt>
                <c:pt idx="11">
                  <c:v>8339.2000000000007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ATC1015_graphs!$P$11:$AA$11</c:f>
              <c:numCache>
                <c:formatCode>0</c:formatCode>
                <c:ptCount val="12"/>
                <c:pt idx="0">
                  <c:v>7403.9000000000005</c:v>
                </c:pt>
                <c:pt idx="1">
                  <c:v>7300.666666666667</c:v>
                </c:pt>
                <c:pt idx="2">
                  <c:v>7417.7999999999993</c:v>
                </c:pt>
                <c:pt idx="3">
                  <c:v>7461.0333333333338</c:v>
                </c:pt>
                <c:pt idx="4">
                  <c:v>7548.3666666666668</c:v>
                </c:pt>
                <c:pt idx="5">
                  <c:v>7535.6333333333323</c:v>
                </c:pt>
                <c:pt idx="6">
                  <c:v>7451.9666666666672</c:v>
                </c:pt>
                <c:pt idx="7">
                  <c:v>7049.5399999999991</c:v>
                </c:pt>
                <c:pt idx="8">
                  <c:v>7357.0166666666664</c:v>
                </c:pt>
                <c:pt idx="9">
                  <c:v>7374.4833333333345</c:v>
                </c:pt>
                <c:pt idx="10">
                  <c:v>7444.3499999999995</c:v>
                </c:pt>
                <c:pt idx="11">
                  <c:v>7579.0999999999995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471608"/>
        <c:axId val="657464944"/>
      </c:lineChart>
      <c:catAx>
        <c:axId val="657471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6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64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716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0"/>
          <c:order val="0"/>
          <c:tx>
            <c:v>direction1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ACC2255_graphs!$P$13:$Y$13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ACC2255_graphs!$P$14:$Y$14</c:f>
              <c:numCache>
                <c:formatCode>0</c:formatCode>
                <c:ptCount val="10"/>
                <c:pt idx="1">
                  <c:v>55</c:v>
                </c:pt>
                <c:pt idx="2">
                  <c:v>46.427499999999995</c:v>
                </c:pt>
                <c:pt idx="3">
                  <c:v>44.894285714285715</c:v>
                </c:pt>
                <c:pt idx="4">
                  <c:v>40.926190476190477</c:v>
                </c:pt>
                <c:pt idx="5">
                  <c:v>43.269444444444446</c:v>
                </c:pt>
                <c:pt idx="6">
                  <c:v>41.522222222222219</c:v>
                </c:pt>
                <c:pt idx="7">
                  <c:v>43.527777777777779</c:v>
                </c:pt>
                <c:pt idx="8">
                  <c:v>37.916666666666679</c:v>
                </c:pt>
                <c:pt idx="9">
                  <c:v>14.353333333333333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750648"/>
        <c:axId val="585752216"/>
      </c:lineChart>
      <c:catAx>
        <c:axId val="585750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52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52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50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ACC2255_Southbound!$C$8:$C$31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ACC2255_Southbound!$L$8:$L$31</c:f>
              <c:numCache>
                <c:formatCode>0</c:formatCode>
                <c:ptCount val="24"/>
                <c:pt idx="0">
                  <c:v>8.3333333333333329E-2</c:v>
                </c:pt>
                <c:pt idx="1">
                  <c:v>7.0555555555555566E-2</c:v>
                </c:pt>
                <c:pt idx="2">
                  <c:v>1.111111111111111E-2</c:v>
                </c:pt>
                <c:pt idx="3">
                  <c:v>2.5000000000000001E-2</c:v>
                </c:pt>
                <c:pt idx="4">
                  <c:v>4.1111111111111112E-2</c:v>
                </c:pt>
                <c:pt idx="5">
                  <c:v>6.055555555555555E-2</c:v>
                </c:pt>
                <c:pt idx="6">
                  <c:v>0.10388888888888889</c:v>
                </c:pt>
                <c:pt idx="7">
                  <c:v>0.28722222222222221</c:v>
                </c:pt>
                <c:pt idx="8">
                  <c:v>0.88333333333333319</c:v>
                </c:pt>
                <c:pt idx="9">
                  <c:v>0.9933333333333334</c:v>
                </c:pt>
                <c:pt idx="10">
                  <c:v>0.73166666666666669</c:v>
                </c:pt>
                <c:pt idx="11">
                  <c:v>1.1955555555555555</c:v>
                </c:pt>
                <c:pt idx="12">
                  <c:v>1.4227777777777779</c:v>
                </c:pt>
                <c:pt idx="13">
                  <c:v>1.1405555555555555</c:v>
                </c:pt>
                <c:pt idx="14">
                  <c:v>1.3849999999999998</c:v>
                </c:pt>
                <c:pt idx="15">
                  <c:v>1.2177777777777776</c:v>
                </c:pt>
                <c:pt idx="16">
                  <c:v>1.2044444444444444</c:v>
                </c:pt>
                <c:pt idx="17">
                  <c:v>0.89111111111111119</c:v>
                </c:pt>
                <c:pt idx="18">
                  <c:v>0.5544444444444443</c:v>
                </c:pt>
                <c:pt idx="19">
                  <c:v>0.72499999999999998</c:v>
                </c:pt>
                <c:pt idx="20">
                  <c:v>0.48722222222222228</c:v>
                </c:pt>
                <c:pt idx="21">
                  <c:v>0.33999999999999997</c:v>
                </c:pt>
                <c:pt idx="22">
                  <c:v>0.33444444444444443</c:v>
                </c:pt>
                <c:pt idx="23">
                  <c:v>0.16388888888888889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ACC2255_Southbound!$C$8:$C$31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ACC2255_Southbound!$I$8:$I$31</c:f>
              <c:numCache>
                <c:formatCode>0</c:formatCode>
                <c:ptCount val="24"/>
                <c:pt idx="0">
                  <c:v>0.16666666666666666</c:v>
                </c:pt>
                <c:pt idx="1">
                  <c:v>0.22222222222222221</c:v>
                </c:pt>
                <c:pt idx="2">
                  <c:v>8.3333333333333329E-2</c:v>
                </c:pt>
                <c:pt idx="3">
                  <c:v>8.3333333333333329E-2</c:v>
                </c:pt>
                <c:pt idx="4">
                  <c:v>8.3333333333333329E-2</c:v>
                </c:pt>
                <c:pt idx="5">
                  <c:v>4.1666666666666664E-2</c:v>
                </c:pt>
                <c:pt idx="6">
                  <c:v>5.5555555555555552E-2</c:v>
                </c:pt>
                <c:pt idx="7">
                  <c:v>0.13888888888888887</c:v>
                </c:pt>
                <c:pt idx="8">
                  <c:v>0.22222222222222221</c:v>
                </c:pt>
                <c:pt idx="9">
                  <c:v>0.375</c:v>
                </c:pt>
                <c:pt idx="10">
                  <c:v>0.76388888888888884</c:v>
                </c:pt>
                <c:pt idx="11">
                  <c:v>1.4861111111111109</c:v>
                </c:pt>
                <c:pt idx="12">
                  <c:v>1.8055555555555556</c:v>
                </c:pt>
                <c:pt idx="13">
                  <c:v>1.3611111111111109</c:v>
                </c:pt>
                <c:pt idx="14">
                  <c:v>1.5138888888888891</c:v>
                </c:pt>
                <c:pt idx="15">
                  <c:v>0.73611111111111105</c:v>
                </c:pt>
                <c:pt idx="16">
                  <c:v>0.76388888888888884</c:v>
                </c:pt>
                <c:pt idx="17">
                  <c:v>0.93055555555555547</c:v>
                </c:pt>
                <c:pt idx="18">
                  <c:v>0.30555555555555552</c:v>
                </c:pt>
                <c:pt idx="19">
                  <c:v>0.34722222222222215</c:v>
                </c:pt>
                <c:pt idx="20">
                  <c:v>0.55555555555555547</c:v>
                </c:pt>
                <c:pt idx="21">
                  <c:v>0.13888888888888887</c:v>
                </c:pt>
                <c:pt idx="22">
                  <c:v>0.3611111111111111</c:v>
                </c:pt>
                <c:pt idx="23">
                  <c:v>8.3333333333333329E-2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ACC2255_Southbound!$C$8:$C$31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ACC2255_Southbound!$J$8:$J$31</c:f>
              <c:numCache>
                <c:formatCode>0</c:formatCode>
                <c:ptCount val="24"/>
                <c:pt idx="0">
                  <c:v>0.16666666666666666</c:v>
                </c:pt>
                <c:pt idx="1">
                  <c:v>5.5555555555555552E-2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5.5555555555555552E-2</c:v>
                </c:pt>
                <c:pt idx="8">
                  <c:v>0</c:v>
                </c:pt>
                <c:pt idx="9">
                  <c:v>0.33333333333333331</c:v>
                </c:pt>
                <c:pt idx="10">
                  <c:v>0.19444444444444442</c:v>
                </c:pt>
                <c:pt idx="11">
                  <c:v>0.5</c:v>
                </c:pt>
                <c:pt idx="12">
                  <c:v>1.2222222222222221</c:v>
                </c:pt>
                <c:pt idx="13">
                  <c:v>1.1944444444444444</c:v>
                </c:pt>
                <c:pt idx="14">
                  <c:v>0.88888888888888895</c:v>
                </c:pt>
                <c:pt idx="15">
                  <c:v>0.22222222222222221</c:v>
                </c:pt>
                <c:pt idx="16">
                  <c:v>1.2222222222222221</c:v>
                </c:pt>
                <c:pt idx="17">
                  <c:v>0.77777777777777768</c:v>
                </c:pt>
                <c:pt idx="18">
                  <c:v>0.72222222222222232</c:v>
                </c:pt>
                <c:pt idx="19">
                  <c:v>0.22222222222222221</c:v>
                </c:pt>
                <c:pt idx="20">
                  <c:v>0.22222222222222221</c:v>
                </c:pt>
                <c:pt idx="21">
                  <c:v>0</c:v>
                </c:pt>
                <c:pt idx="22">
                  <c:v>0.19444444444444442</c:v>
                </c:pt>
                <c:pt idx="23">
                  <c:v>5.5555555555555552E-2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758096"/>
        <c:axId val="585749080"/>
      </c:lineChart>
      <c:catAx>
        <c:axId val="58575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749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49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7580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ACC2405_graphs!$P$5:$V$5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ACC2405_graphs!$P$8:$V$8</c:f>
              <c:numCache>
                <c:formatCode>0</c:formatCode>
                <c:ptCount val="7"/>
                <c:pt idx="0">
                  <c:v>38.8125</c:v>
                </c:pt>
                <c:pt idx="1">
                  <c:v>36.305555555555557</c:v>
                </c:pt>
                <c:pt idx="2">
                  <c:v>39.37777777777778</c:v>
                </c:pt>
                <c:pt idx="3">
                  <c:v>34.395833333333329</c:v>
                </c:pt>
                <c:pt idx="4">
                  <c:v>31.630555555555549</c:v>
                </c:pt>
                <c:pt idx="5">
                  <c:v>35.422348484848484</c:v>
                </c:pt>
                <c:pt idx="6">
                  <c:v>45.069444444444443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5755352"/>
        <c:axId val="585754568"/>
      </c:barChart>
      <c:catAx>
        <c:axId val="585755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5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54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553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ACC2405_graphs!$P$9:$AA$9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ACC2405_graphs!$P$12:$AA$12</c:f>
              <c:numCache>
                <c:formatCode>0</c:formatCode>
                <c:ptCount val="12"/>
                <c:pt idx="0">
                  <c:v>14.533333333333335</c:v>
                </c:pt>
                <c:pt idx="1">
                  <c:v>17.2</c:v>
                </c:pt>
                <c:pt idx="2">
                  <c:v>22.016666666666666</c:v>
                </c:pt>
                <c:pt idx="3">
                  <c:v>33.200000000000003</c:v>
                </c:pt>
                <c:pt idx="4">
                  <c:v>52.550000000000011</c:v>
                </c:pt>
                <c:pt idx="5">
                  <c:v>52.733333333333334</c:v>
                </c:pt>
                <c:pt idx="6">
                  <c:v>55.200000000000017</c:v>
                </c:pt>
                <c:pt idx="7">
                  <c:v>52.720000000000006</c:v>
                </c:pt>
                <c:pt idx="8">
                  <c:v>43.350000000000009</c:v>
                </c:pt>
                <c:pt idx="9">
                  <c:v>43.05</c:v>
                </c:pt>
                <c:pt idx="10">
                  <c:v>27.633333333333336</c:v>
                </c:pt>
                <c:pt idx="11">
                  <c:v>19.066666666666663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753392"/>
        <c:axId val="585756136"/>
      </c:lineChart>
      <c:catAx>
        <c:axId val="58575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56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56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533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ACC2405_graphs!$P$13:$Y$13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ACC2405_graphs!$P$16:$Y$16</c:f>
              <c:numCache>
                <c:formatCode>General</c:formatCode>
                <c:ptCount val="10"/>
                <c:pt idx="3" formatCode="0">
                  <c:v>22.68333333333333</c:v>
                </c:pt>
                <c:pt idx="4" formatCode="0">
                  <c:v>29.359999999999996</c:v>
                </c:pt>
                <c:pt idx="5" formatCode="0">
                  <c:v>25.562579365079365</c:v>
                </c:pt>
                <c:pt idx="6" formatCode="0">
                  <c:v>27.011944444444445</c:v>
                </c:pt>
                <c:pt idx="7" formatCode="0">
                  <c:v>26.569444444444443</c:v>
                </c:pt>
                <c:pt idx="8" formatCode="0">
                  <c:v>28.887803030303033</c:v>
                </c:pt>
                <c:pt idx="9" formatCode="0">
                  <c:v>36.104444444444439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746728"/>
        <c:axId val="585755744"/>
      </c:lineChart>
      <c:catAx>
        <c:axId val="585746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5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557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467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ACC2405_Bothdirections!$C$8:$C$31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ACC2405_Bothdirections!$L$8:$L$31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6.3333333333333325E-2</c:v>
                </c:pt>
                <c:pt idx="6">
                  <c:v>0.51027777777777772</c:v>
                </c:pt>
                <c:pt idx="7">
                  <c:v>4.2302777777777774</c:v>
                </c:pt>
                <c:pt idx="8">
                  <c:v>3.6330555555555555</c:v>
                </c:pt>
                <c:pt idx="9">
                  <c:v>1.2577777777777777</c:v>
                </c:pt>
                <c:pt idx="10">
                  <c:v>1.5511111111111113</c:v>
                </c:pt>
                <c:pt idx="11">
                  <c:v>1.4741666666666666</c:v>
                </c:pt>
                <c:pt idx="12">
                  <c:v>1.4961111111111109</c:v>
                </c:pt>
                <c:pt idx="13">
                  <c:v>2.2702777777777774</c:v>
                </c:pt>
                <c:pt idx="14">
                  <c:v>1.7386111111111109</c:v>
                </c:pt>
                <c:pt idx="15">
                  <c:v>1.7408333333333335</c:v>
                </c:pt>
                <c:pt idx="16">
                  <c:v>2.6619444444444444</c:v>
                </c:pt>
                <c:pt idx="17">
                  <c:v>5.108888888888889</c:v>
                </c:pt>
                <c:pt idx="18">
                  <c:v>4.1663888888888883</c:v>
                </c:pt>
                <c:pt idx="19">
                  <c:v>2.2694444444444444</c:v>
                </c:pt>
                <c:pt idx="20">
                  <c:v>1.1416666666666668</c:v>
                </c:pt>
                <c:pt idx="21">
                  <c:v>0.6694444444444444</c:v>
                </c:pt>
                <c:pt idx="22">
                  <c:v>7.7777777777777779E-2</c:v>
                </c:pt>
                <c:pt idx="23">
                  <c:v>4.3055555555555548E-2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ACC2405_Bothdirections!$C$8:$C$31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ACC2405_Bothdirections!$I$8:$I$31</c:f>
              <c:numCache>
                <c:formatCode>0</c:formatCode>
                <c:ptCount val="24"/>
                <c:pt idx="0">
                  <c:v>2.0833333333333332E-2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2.7777777777777776E-2</c:v>
                </c:pt>
                <c:pt idx="6">
                  <c:v>0.35858585858585856</c:v>
                </c:pt>
                <c:pt idx="7">
                  <c:v>0.84785353535353536</c:v>
                </c:pt>
                <c:pt idx="8">
                  <c:v>1.7588383838383839</c:v>
                </c:pt>
                <c:pt idx="9">
                  <c:v>4.349747474747474</c:v>
                </c:pt>
                <c:pt idx="10">
                  <c:v>3.7651515151515156</c:v>
                </c:pt>
                <c:pt idx="11">
                  <c:v>4.1786616161616159</c:v>
                </c:pt>
                <c:pt idx="12">
                  <c:v>3.0303030303030303</c:v>
                </c:pt>
                <c:pt idx="13">
                  <c:v>3.1180555555555554</c:v>
                </c:pt>
                <c:pt idx="14">
                  <c:v>3.7487373737373737</c:v>
                </c:pt>
                <c:pt idx="15">
                  <c:v>2.8592171717171713</c:v>
                </c:pt>
                <c:pt idx="16">
                  <c:v>2.8655303030303028</c:v>
                </c:pt>
                <c:pt idx="17">
                  <c:v>2.091540404040404</c:v>
                </c:pt>
                <c:pt idx="18">
                  <c:v>1.1079545454545454</c:v>
                </c:pt>
                <c:pt idx="19">
                  <c:v>0.66856060606060608</c:v>
                </c:pt>
                <c:pt idx="20">
                  <c:v>0.25631313131313127</c:v>
                </c:pt>
                <c:pt idx="21">
                  <c:v>0.31313131313131315</c:v>
                </c:pt>
                <c:pt idx="22">
                  <c:v>0</c:v>
                </c:pt>
                <c:pt idx="23">
                  <c:v>5.5555555555555552E-2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ACC2405_Bothdirections!$C$8:$C$31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ACC2405_Bothdirections!$J$8:$J$31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9.722222222222221E-2</c:v>
                </c:pt>
                <c:pt idx="7">
                  <c:v>1.0138888888888888</c:v>
                </c:pt>
                <c:pt idx="8">
                  <c:v>2.395833333333333</c:v>
                </c:pt>
                <c:pt idx="9">
                  <c:v>5.479166666666667</c:v>
                </c:pt>
                <c:pt idx="10">
                  <c:v>4.4722222222222223</c:v>
                </c:pt>
                <c:pt idx="11">
                  <c:v>4.8680555555555554</c:v>
                </c:pt>
                <c:pt idx="12">
                  <c:v>5.333333333333333</c:v>
                </c:pt>
                <c:pt idx="13">
                  <c:v>4.25</c:v>
                </c:pt>
                <c:pt idx="14">
                  <c:v>4.7708333333333339</c:v>
                </c:pt>
                <c:pt idx="15">
                  <c:v>4.4375</c:v>
                </c:pt>
                <c:pt idx="16">
                  <c:v>2.7291666666666665</c:v>
                </c:pt>
                <c:pt idx="17">
                  <c:v>2.3888888888888893</c:v>
                </c:pt>
                <c:pt idx="18">
                  <c:v>1.1319444444444444</c:v>
                </c:pt>
                <c:pt idx="19">
                  <c:v>0.75694444444444442</c:v>
                </c:pt>
                <c:pt idx="20">
                  <c:v>0.60416666666666674</c:v>
                </c:pt>
                <c:pt idx="21">
                  <c:v>0.21527777777777779</c:v>
                </c:pt>
                <c:pt idx="22">
                  <c:v>0.12499999999999999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747904"/>
        <c:axId val="585758488"/>
      </c:lineChart>
      <c:catAx>
        <c:axId val="58574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758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58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7479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ACC2411_graphs!$P$5:$V$5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ACC2411_graphs!$P$8:$V$8</c:f>
              <c:numCache>
                <c:formatCode>0</c:formatCode>
                <c:ptCount val="7"/>
                <c:pt idx="0">
                  <c:v>24.951388888888889</c:v>
                </c:pt>
                <c:pt idx="1">
                  <c:v>26.518308080808076</c:v>
                </c:pt>
                <c:pt idx="2">
                  <c:v>26.50138888888889</c:v>
                </c:pt>
                <c:pt idx="3">
                  <c:v>26.315277777777773</c:v>
                </c:pt>
                <c:pt idx="4">
                  <c:v>23.855555555555554</c:v>
                </c:pt>
                <c:pt idx="5">
                  <c:v>27.541666666666664</c:v>
                </c:pt>
                <c:pt idx="6">
                  <c:v>30.715277777777779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5747512"/>
        <c:axId val="585753784"/>
      </c:barChart>
      <c:catAx>
        <c:axId val="585747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53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53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475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ACC2411_graphs!$P$9:$AA$9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ACC2411_graphs!$P$12:$AA$12</c:f>
              <c:numCache>
                <c:formatCode>0</c:formatCode>
                <c:ptCount val="12"/>
                <c:pt idx="0">
                  <c:v>8.9166666666666661</c:v>
                </c:pt>
                <c:pt idx="1">
                  <c:v>11.349999999999998</c:v>
                </c:pt>
                <c:pt idx="2">
                  <c:v>12.303333333333331</c:v>
                </c:pt>
                <c:pt idx="3">
                  <c:v>23.800000000000004</c:v>
                </c:pt>
                <c:pt idx="4">
                  <c:v>39.549999999999997</c:v>
                </c:pt>
                <c:pt idx="5">
                  <c:v>46.599999999999994</c:v>
                </c:pt>
                <c:pt idx="6">
                  <c:v>43.266666666666659</c:v>
                </c:pt>
                <c:pt idx="7">
                  <c:v>38.859999999999992</c:v>
                </c:pt>
                <c:pt idx="8">
                  <c:v>31.6</c:v>
                </c:pt>
                <c:pt idx="9">
                  <c:v>25.650000000000002</c:v>
                </c:pt>
                <c:pt idx="10">
                  <c:v>14.433333333333335</c:v>
                </c:pt>
                <c:pt idx="11">
                  <c:v>9.8999999999999986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757312"/>
        <c:axId val="585746336"/>
      </c:lineChart>
      <c:catAx>
        <c:axId val="5857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4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46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57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ACC2411_graphs!$P$13:$Y$13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ACC2411_graphs!$P$16:$Y$16</c:f>
              <c:numCache>
                <c:formatCode>General</c:formatCode>
                <c:ptCount val="10"/>
                <c:pt idx="5" formatCode="0">
                  <c:v>18.555</c:v>
                </c:pt>
                <c:pt idx="6" formatCode="0">
                  <c:v>16.64827272727273</c:v>
                </c:pt>
                <c:pt idx="7" formatCode="0">
                  <c:v>23.735833333333336</c:v>
                </c:pt>
                <c:pt idx="8" formatCode="0">
                  <c:v>22.15722222222222</c:v>
                </c:pt>
                <c:pt idx="9" formatCode="0">
                  <c:v>25.628383838383833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751040"/>
        <c:axId val="585750256"/>
      </c:lineChart>
      <c:catAx>
        <c:axId val="58575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5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7502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7510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ACC2411_Bothdirections!$C$8:$C$31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ACC2411_Bothdirections!$L$8:$L$31</c:f>
              <c:numCache>
                <c:formatCode>0</c:formatCode>
                <c:ptCount val="24"/>
                <c:pt idx="0">
                  <c:v>4.8611111111111105E-2</c:v>
                </c:pt>
                <c:pt idx="1">
                  <c:v>5.0555555555555555E-2</c:v>
                </c:pt>
                <c:pt idx="2">
                  <c:v>1.5277777777777776E-2</c:v>
                </c:pt>
                <c:pt idx="3">
                  <c:v>2.5555555555555554E-2</c:v>
                </c:pt>
                <c:pt idx="4">
                  <c:v>0.22638888888888889</c:v>
                </c:pt>
                <c:pt idx="5">
                  <c:v>0.26643939393939398</c:v>
                </c:pt>
                <c:pt idx="6">
                  <c:v>0.72310606060606042</c:v>
                </c:pt>
                <c:pt idx="7">
                  <c:v>1.2323989898989898</c:v>
                </c:pt>
                <c:pt idx="8">
                  <c:v>0.98373737373737369</c:v>
                </c:pt>
                <c:pt idx="9">
                  <c:v>1.8919696969696971</c:v>
                </c:pt>
                <c:pt idx="10">
                  <c:v>1.2621969696969697</c:v>
                </c:pt>
                <c:pt idx="11">
                  <c:v>1.5823232323232324</c:v>
                </c:pt>
                <c:pt idx="12">
                  <c:v>1.5021717171717173</c:v>
                </c:pt>
                <c:pt idx="13">
                  <c:v>1.3753030303030302</c:v>
                </c:pt>
                <c:pt idx="14">
                  <c:v>1.7592424242424243</c:v>
                </c:pt>
                <c:pt idx="15">
                  <c:v>1.957651515151515</c:v>
                </c:pt>
                <c:pt idx="16">
                  <c:v>2.1782323232323231</c:v>
                </c:pt>
                <c:pt idx="17">
                  <c:v>3.2886616161616162</c:v>
                </c:pt>
                <c:pt idx="18">
                  <c:v>1.9894949494949496</c:v>
                </c:pt>
                <c:pt idx="19">
                  <c:v>1.4585353535353536</c:v>
                </c:pt>
                <c:pt idx="20">
                  <c:v>0.84626262626262627</c:v>
                </c:pt>
                <c:pt idx="21">
                  <c:v>0.60037878787878796</c:v>
                </c:pt>
                <c:pt idx="22">
                  <c:v>0.23444444444444446</c:v>
                </c:pt>
                <c:pt idx="23">
                  <c:v>0.12944444444444442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ACC2411_Bothdirections!$C$8:$C$31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ACC2411_Bothdirections!$I$8:$I$31</c:f>
              <c:numCache>
                <c:formatCode>0</c:formatCode>
                <c:ptCount val="24"/>
                <c:pt idx="0">
                  <c:v>9.722222222222221E-2</c:v>
                </c:pt>
                <c:pt idx="1">
                  <c:v>0.1111111111111111</c:v>
                </c:pt>
                <c:pt idx="2">
                  <c:v>0</c:v>
                </c:pt>
                <c:pt idx="3">
                  <c:v>2.7777777777777776E-2</c:v>
                </c:pt>
                <c:pt idx="4">
                  <c:v>0.16666666666666666</c:v>
                </c:pt>
                <c:pt idx="5">
                  <c:v>2.0833333333333332E-2</c:v>
                </c:pt>
                <c:pt idx="6">
                  <c:v>0.20138888888888884</c:v>
                </c:pt>
                <c:pt idx="7">
                  <c:v>0.63194444444444442</c:v>
                </c:pt>
                <c:pt idx="8">
                  <c:v>0.93055555555555558</c:v>
                </c:pt>
                <c:pt idx="9">
                  <c:v>1.4236111111111112</c:v>
                </c:pt>
                <c:pt idx="10">
                  <c:v>1.9722222222222221</c:v>
                </c:pt>
                <c:pt idx="11">
                  <c:v>3.1597222222222223</c:v>
                </c:pt>
                <c:pt idx="12">
                  <c:v>3.1041666666666665</c:v>
                </c:pt>
                <c:pt idx="13">
                  <c:v>3.25</c:v>
                </c:pt>
                <c:pt idx="14">
                  <c:v>2.7013888888888888</c:v>
                </c:pt>
                <c:pt idx="15">
                  <c:v>2.5486111111111112</c:v>
                </c:pt>
                <c:pt idx="16">
                  <c:v>2.1458333333333335</c:v>
                </c:pt>
                <c:pt idx="17">
                  <c:v>1.3888888888888888</c:v>
                </c:pt>
                <c:pt idx="18">
                  <c:v>1.1736111111111112</c:v>
                </c:pt>
                <c:pt idx="19">
                  <c:v>0.97916666666666652</c:v>
                </c:pt>
                <c:pt idx="20">
                  <c:v>0.85416666666666663</c:v>
                </c:pt>
                <c:pt idx="21">
                  <c:v>0.36805555555555558</c:v>
                </c:pt>
                <c:pt idx="22">
                  <c:v>0.125</c:v>
                </c:pt>
                <c:pt idx="23">
                  <c:v>0.15972222222222221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ACC2411_Bothdirections!$C$8:$C$31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ACC2411_Bothdirections!$J$8:$J$31</c:f>
              <c:numCache>
                <c:formatCode>0</c:formatCode>
                <c:ptCount val="24"/>
                <c:pt idx="0">
                  <c:v>0</c:v>
                </c:pt>
                <c:pt idx="1">
                  <c:v>2.7777777777777776E-2</c:v>
                </c:pt>
                <c:pt idx="2">
                  <c:v>2.7777777777777776E-2</c:v>
                </c:pt>
                <c:pt idx="3">
                  <c:v>2.7777777777777776E-2</c:v>
                </c:pt>
                <c:pt idx="4">
                  <c:v>2.7777777777777776E-2</c:v>
                </c:pt>
                <c:pt idx="5">
                  <c:v>4.8611111111111105E-2</c:v>
                </c:pt>
                <c:pt idx="6">
                  <c:v>9.0277777777777762E-2</c:v>
                </c:pt>
                <c:pt idx="7">
                  <c:v>0.67361111111111116</c:v>
                </c:pt>
                <c:pt idx="8">
                  <c:v>1.6041666666666665</c:v>
                </c:pt>
                <c:pt idx="9">
                  <c:v>2.5208333333333335</c:v>
                </c:pt>
                <c:pt idx="10">
                  <c:v>2.3680555555555554</c:v>
                </c:pt>
                <c:pt idx="11">
                  <c:v>3.2569444444444442</c:v>
                </c:pt>
                <c:pt idx="12">
                  <c:v>4.4722222222222223</c:v>
                </c:pt>
                <c:pt idx="13">
                  <c:v>3.5486111111111116</c:v>
                </c:pt>
                <c:pt idx="14">
                  <c:v>2.8958333333333335</c:v>
                </c:pt>
                <c:pt idx="15">
                  <c:v>2.4652777777777777</c:v>
                </c:pt>
                <c:pt idx="16">
                  <c:v>1.9097222222222223</c:v>
                </c:pt>
                <c:pt idx="17">
                  <c:v>1.3472222222222223</c:v>
                </c:pt>
                <c:pt idx="18">
                  <c:v>1.4305555555555554</c:v>
                </c:pt>
                <c:pt idx="19">
                  <c:v>0.81944444444444442</c:v>
                </c:pt>
                <c:pt idx="20">
                  <c:v>0.63888888888888884</c:v>
                </c:pt>
                <c:pt idx="21">
                  <c:v>0.36805555555555552</c:v>
                </c:pt>
                <c:pt idx="22">
                  <c:v>9.722222222222221E-2</c:v>
                </c:pt>
                <c:pt idx="23">
                  <c:v>4.8611111111111105E-2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300240"/>
        <c:axId val="584303376"/>
      </c:lineChart>
      <c:catAx>
        <c:axId val="58430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30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303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3002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ATC1015_graphs!$P$13:$Y$13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ATC1015_graphs!$P$16:$Y$16</c:f>
              <c:numCache>
                <c:formatCode>General</c:formatCode>
                <c:ptCount val="10"/>
                <c:pt idx="1">
                  <c:v>16654.005548993242</c:v>
                </c:pt>
                <c:pt idx="2" formatCode="0">
                  <c:v>16178.957550739591</c:v>
                </c:pt>
                <c:pt idx="3" formatCode="0">
                  <c:v>16397.744696599999</c:v>
                </c:pt>
                <c:pt idx="4" formatCode="0">
                  <c:v>16061.000248799999</c:v>
                </c:pt>
                <c:pt idx="5" formatCode="0">
                  <c:v>16333.745811000001</c:v>
                </c:pt>
                <c:pt idx="6" formatCode="0">
                  <c:v>16118.5913612</c:v>
                </c:pt>
                <c:pt idx="7" formatCode="0">
                  <c:v>15868.453028399999</c:v>
                </c:pt>
                <c:pt idx="8" formatCode="0">
                  <c:v>15192.784693199999</c:v>
                </c:pt>
                <c:pt idx="9" formatCode="0">
                  <c:v>15890.857500000002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ATC1015_graphs!$G$83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ATC1015_graphs!$P$13:$Y$13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ATC1015_graphs!$P$14:$Y$14</c:f>
              <c:numCache>
                <c:formatCode>0</c:formatCode>
                <c:ptCount val="10"/>
                <c:pt idx="1">
                  <c:v>8825.9908470685441</c:v>
                </c:pt>
                <c:pt idx="2">
                  <c:v>8557.1958357810036</c:v>
                </c:pt>
                <c:pt idx="3">
                  <c:v>8769.9427656000007</c:v>
                </c:pt>
                <c:pt idx="4">
                  <c:v>8542.8247081999998</c:v>
                </c:pt>
                <c:pt idx="5">
                  <c:v>8672.526100000001</c:v>
                </c:pt>
                <c:pt idx="6">
                  <c:v>8546.6869308000005</c:v>
                </c:pt>
                <c:pt idx="7">
                  <c:v>8472.0699863999998</c:v>
                </c:pt>
                <c:pt idx="8">
                  <c:v>8084.5355416000002</c:v>
                </c:pt>
                <c:pt idx="9">
                  <c:v>8480.5361111111124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ATC1015_graphs!$I$83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ATC1015_graphs!$P$13:$Y$13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ATC1015_graphs!$P$15:$Y$15</c:f>
              <c:numCache>
                <c:formatCode>0</c:formatCode>
                <c:ptCount val="10"/>
                <c:pt idx="1">
                  <c:v>7828.0147019246979</c:v>
                </c:pt>
                <c:pt idx="2">
                  <c:v>7621.7617149585876</c:v>
                </c:pt>
                <c:pt idx="3">
                  <c:v>7627.801931</c:v>
                </c:pt>
                <c:pt idx="4">
                  <c:v>7518.1755405999993</c:v>
                </c:pt>
                <c:pt idx="5">
                  <c:v>7661.2197109999997</c:v>
                </c:pt>
                <c:pt idx="6">
                  <c:v>7571.904430399999</c:v>
                </c:pt>
                <c:pt idx="7">
                  <c:v>7396.3830419999995</c:v>
                </c:pt>
                <c:pt idx="8">
                  <c:v>7108.2491515999991</c:v>
                </c:pt>
                <c:pt idx="9">
                  <c:v>7410.3213888888895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466904"/>
        <c:axId val="657467296"/>
      </c:lineChart>
      <c:catAx>
        <c:axId val="657466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6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672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574669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ACC2434_graphs!$P$5:$V$5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ACC2434_graphs!$P$8:$V$8</c:f>
              <c:numCache>
                <c:formatCode>0</c:formatCode>
                <c:ptCount val="7"/>
                <c:pt idx="0">
                  <c:v>166.52777777777777</c:v>
                </c:pt>
                <c:pt idx="1">
                  <c:v>171.35416666666669</c:v>
                </c:pt>
                <c:pt idx="2">
                  <c:v>176.74027777777781</c:v>
                </c:pt>
                <c:pt idx="3">
                  <c:v>166.45972222222221</c:v>
                </c:pt>
                <c:pt idx="4">
                  <c:v>143.47083333333333</c:v>
                </c:pt>
                <c:pt idx="5">
                  <c:v>134.96527777777777</c:v>
                </c:pt>
                <c:pt idx="6">
                  <c:v>161.21527777777777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300632"/>
        <c:axId val="584301416"/>
      </c:barChart>
      <c:catAx>
        <c:axId val="584300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301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301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3006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ACC2434_graphs!$P$9:$AA$9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ACC2434_graphs!$P$12:$AA$12</c:f>
              <c:numCache>
                <c:formatCode>0</c:formatCode>
                <c:ptCount val="12"/>
                <c:pt idx="0">
                  <c:v>91.399999999999977</c:v>
                </c:pt>
                <c:pt idx="1">
                  <c:v>102.53333333333333</c:v>
                </c:pt>
                <c:pt idx="2">
                  <c:v>116.34</c:v>
                </c:pt>
                <c:pt idx="3">
                  <c:v>186.40000000000003</c:v>
                </c:pt>
                <c:pt idx="4">
                  <c:v>233.40000000000003</c:v>
                </c:pt>
                <c:pt idx="5">
                  <c:v>261.73333333333335</c:v>
                </c:pt>
                <c:pt idx="6">
                  <c:v>260.26666666666665</c:v>
                </c:pt>
                <c:pt idx="7">
                  <c:v>216.15333333333334</c:v>
                </c:pt>
                <c:pt idx="8">
                  <c:v>170.05</c:v>
                </c:pt>
                <c:pt idx="9">
                  <c:v>146.75</c:v>
                </c:pt>
                <c:pt idx="10">
                  <c:v>110.36666666666667</c:v>
                </c:pt>
                <c:pt idx="11">
                  <c:v>83.533333333333346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310432"/>
        <c:axId val="584298280"/>
      </c:lineChart>
      <c:catAx>
        <c:axId val="58431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98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298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3104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ACC2434_graphs!$P$13:$Y$13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ACC2434_graphs!$P$16:$Y$16</c:f>
              <c:numCache>
                <c:formatCode>General</c:formatCode>
                <c:ptCount val="10"/>
                <c:pt idx="7" formatCode="0">
                  <c:v>152.26955555555557</c:v>
                </c:pt>
                <c:pt idx="8" formatCode="0">
                  <c:v>140.2825</c:v>
                </c:pt>
                <c:pt idx="9" formatCode="0">
                  <c:v>164.91055555555559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302592"/>
        <c:axId val="584303768"/>
      </c:lineChart>
      <c:catAx>
        <c:axId val="58430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303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3037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3025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ACC2434_Bothdirections!$C$8:$C$31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ACC2434_Bothdirections!$L$8:$L$31</c:f>
              <c:numCache>
                <c:formatCode>0</c:formatCode>
                <c:ptCount val="24"/>
                <c:pt idx="0">
                  <c:v>7.5277777777777777E-2</c:v>
                </c:pt>
                <c:pt idx="1">
                  <c:v>2.9166666666666664E-2</c:v>
                </c:pt>
                <c:pt idx="2">
                  <c:v>5.0555555555555555E-2</c:v>
                </c:pt>
                <c:pt idx="3">
                  <c:v>4.7222222222222221E-2</c:v>
                </c:pt>
                <c:pt idx="4">
                  <c:v>6.666666666666668E-2</c:v>
                </c:pt>
                <c:pt idx="5">
                  <c:v>0.21222222222222223</c:v>
                </c:pt>
                <c:pt idx="6">
                  <c:v>3.9158333333333331</c:v>
                </c:pt>
                <c:pt idx="7">
                  <c:v>15.345277777777778</c:v>
                </c:pt>
                <c:pt idx="8">
                  <c:v>18.857222222222219</c:v>
                </c:pt>
                <c:pt idx="9">
                  <c:v>7.7377777777777776</c:v>
                </c:pt>
                <c:pt idx="10">
                  <c:v>7.0141666666666662</c:v>
                </c:pt>
                <c:pt idx="11">
                  <c:v>7.9127777777777766</c:v>
                </c:pt>
                <c:pt idx="12">
                  <c:v>7.7275000000000009</c:v>
                </c:pt>
                <c:pt idx="13">
                  <c:v>7.8936111111111105</c:v>
                </c:pt>
                <c:pt idx="14">
                  <c:v>9.5730555555555572</c:v>
                </c:pt>
                <c:pt idx="15">
                  <c:v>11.110277777777778</c:v>
                </c:pt>
                <c:pt idx="16">
                  <c:v>16.005833333333335</c:v>
                </c:pt>
                <c:pt idx="17">
                  <c:v>22.604722222222225</c:v>
                </c:pt>
                <c:pt idx="18">
                  <c:v>13.875277777777779</c:v>
                </c:pt>
                <c:pt idx="19">
                  <c:v>7.639722222222221</c:v>
                </c:pt>
                <c:pt idx="20">
                  <c:v>4.5147222222222227</c:v>
                </c:pt>
                <c:pt idx="21">
                  <c:v>1.7647222222222223</c:v>
                </c:pt>
                <c:pt idx="22">
                  <c:v>0.66888888888888887</c:v>
                </c:pt>
                <c:pt idx="23">
                  <c:v>0.2680555555555556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ACC2434_Bothdirections!$C$8:$C$31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ACC2434_Bothdirections!$I$8:$I$31</c:f>
              <c:numCache>
                <c:formatCode>0</c:formatCode>
                <c:ptCount val="24"/>
                <c:pt idx="0">
                  <c:v>8.3333333333333329E-2</c:v>
                </c:pt>
                <c:pt idx="1">
                  <c:v>0.1111111111111111</c:v>
                </c:pt>
                <c:pt idx="2">
                  <c:v>0</c:v>
                </c:pt>
                <c:pt idx="3">
                  <c:v>0</c:v>
                </c:pt>
                <c:pt idx="4">
                  <c:v>4.1666666666666664E-2</c:v>
                </c:pt>
                <c:pt idx="5">
                  <c:v>8.3333333333333329E-2</c:v>
                </c:pt>
                <c:pt idx="6">
                  <c:v>0.95833333333333337</c:v>
                </c:pt>
                <c:pt idx="7">
                  <c:v>3.041666666666667</c:v>
                </c:pt>
                <c:pt idx="8">
                  <c:v>6.1388888888888893</c:v>
                </c:pt>
                <c:pt idx="9">
                  <c:v>8.2847222222222232</c:v>
                </c:pt>
                <c:pt idx="10">
                  <c:v>11.479166666666666</c:v>
                </c:pt>
                <c:pt idx="11">
                  <c:v>12.104166666666668</c:v>
                </c:pt>
                <c:pt idx="12">
                  <c:v>12.222222222222221</c:v>
                </c:pt>
                <c:pt idx="13">
                  <c:v>13.423611111111111</c:v>
                </c:pt>
                <c:pt idx="14">
                  <c:v>16.763888888888889</c:v>
                </c:pt>
                <c:pt idx="15">
                  <c:v>13.895833333333332</c:v>
                </c:pt>
                <c:pt idx="16">
                  <c:v>11.388888888888889</c:v>
                </c:pt>
                <c:pt idx="17">
                  <c:v>8.1388888888888893</c:v>
                </c:pt>
                <c:pt idx="18">
                  <c:v>7.0694444444444446</c:v>
                </c:pt>
                <c:pt idx="19">
                  <c:v>5.3611111111111116</c:v>
                </c:pt>
                <c:pt idx="20">
                  <c:v>2.5486111111111107</c:v>
                </c:pt>
                <c:pt idx="21">
                  <c:v>1.0972222222222223</c:v>
                </c:pt>
                <c:pt idx="22">
                  <c:v>0.55555555555555547</c:v>
                </c:pt>
                <c:pt idx="23">
                  <c:v>0.1736111111111111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ACC2434_Bothdirections!$C$8:$C$31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ACC2434_Bothdirections!$J$8:$J$31</c:f>
              <c:numCache>
                <c:formatCode>0</c:formatCode>
                <c:ptCount val="24"/>
                <c:pt idx="0">
                  <c:v>4.1666666666666664E-2</c:v>
                </c:pt>
                <c:pt idx="1">
                  <c:v>8.3333333333333329E-2</c:v>
                </c:pt>
                <c:pt idx="2">
                  <c:v>0</c:v>
                </c:pt>
                <c:pt idx="3">
                  <c:v>6.25E-2</c:v>
                </c:pt>
                <c:pt idx="4">
                  <c:v>0.10416666666666666</c:v>
                </c:pt>
                <c:pt idx="5">
                  <c:v>9.722222222222221E-2</c:v>
                </c:pt>
                <c:pt idx="6">
                  <c:v>0.79166666666666674</c:v>
                </c:pt>
                <c:pt idx="7">
                  <c:v>3.3819444444444442</c:v>
                </c:pt>
                <c:pt idx="8">
                  <c:v>7.4444444444444446</c:v>
                </c:pt>
                <c:pt idx="9">
                  <c:v>12.006944444444446</c:v>
                </c:pt>
                <c:pt idx="10">
                  <c:v>14.284722222222223</c:v>
                </c:pt>
                <c:pt idx="11">
                  <c:v>17.034722222222221</c:v>
                </c:pt>
                <c:pt idx="12">
                  <c:v>16.236111111111111</c:v>
                </c:pt>
                <c:pt idx="13">
                  <c:v>15.659722222222225</c:v>
                </c:pt>
                <c:pt idx="14">
                  <c:v>17.423611111111111</c:v>
                </c:pt>
                <c:pt idx="15">
                  <c:v>16.263888888888889</c:v>
                </c:pt>
                <c:pt idx="16">
                  <c:v>12.840277777777779</c:v>
                </c:pt>
                <c:pt idx="17">
                  <c:v>9.0902777777777768</c:v>
                </c:pt>
                <c:pt idx="18">
                  <c:v>7.125</c:v>
                </c:pt>
                <c:pt idx="19">
                  <c:v>5.895833333333333</c:v>
                </c:pt>
                <c:pt idx="20">
                  <c:v>3.2638888888888884</c:v>
                </c:pt>
                <c:pt idx="21">
                  <c:v>1.4791666666666665</c:v>
                </c:pt>
                <c:pt idx="22">
                  <c:v>0.50694444444444442</c:v>
                </c:pt>
                <c:pt idx="23">
                  <c:v>9.722222222222221E-2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308864"/>
        <c:axId val="584309256"/>
      </c:lineChart>
      <c:catAx>
        <c:axId val="58430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309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309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3088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Pedestrian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APC2434_graphs!$P$5:$V$5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APC2434_graphs!$P$8:$V$8</c:f>
              <c:numCache>
                <c:formatCode>0</c:formatCode>
                <c:ptCount val="7"/>
                <c:pt idx="0">
                  <c:v>244.86111111111109</c:v>
                </c:pt>
                <c:pt idx="1">
                  <c:v>229.1875</c:v>
                </c:pt>
                <c:pt idx="2">
                  <c:v>230.16527777777776</c:v>
                </c:pt>
                <c:pt idx="3">
                  <c:v>225.15972222222223</c:v>
                </c:pt>
                <c:pt idx="4">
                  <c:v>209.4375</c:v>
                </c:pt>
                <c:pt idx="5">
                  <c:v>269.46527777777771</c:v>
                </c:pt>
                <c:pt idx="6">
                  <c:v>357.45833333333326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294360"/>
        <c:axId val="584297104"/>
      </c:barChart>
      <c:catAx>
        <c:axId val="584294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9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297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943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Pedestrian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APC2434_graphs!$P$9:$AA$9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APC2434_graphs!$P$12:$AA$12</c:f>
              <c:numCache>
                <c:formatCode>0</c:formatCode>
                <c:ptCount val="12"/>
                <c:pt idx="0">
                  <c:v>193.9666666666667</c:v>
                </c:pt>
                <c:pt idx="1">
                  <c:v>223.46666666666667</c:v>
                </c:pt>
                <c:pt idx="2">
                  <c:v>213.97</c:v>
                </c:pt>
                <c:pt idx="3">
                  <c:v>268.16666666666669</c:v>
                </c:pt>
                <c:pt idx="4">
                  <c:v>342.24999999999994</c:v>
                </c:pt>
                <c:pt idx="5">
                  <c:v>289.19999999999993</c:v>
                </c:pt>
                <c:pt idx="6">
                  <c:v>266.13333333333333</c:v>
                </c:pt>
                <c:pt idx="7">
                  <c:v>267.31</c:v>
                </c:pt>
                <c:pt idx="8">
                  <c:v>206.8</c:v>
                </c:pt>
                <c:pt idx="9">
                  <c:v>213.20000000000002</c:v>
                </c:pt>
                <c:pt idx="10">
                  <c:v>139.88333333333338</c:v>
                </c:pt>
                <c:pt idx="11">
                  <c:v>108.80000000000001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292008"/>
        <c:axId val="584297888"/>
      </c:lineChart>
      <c:catAx>
        <c:axId val="584292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9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297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920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Pedestrian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APC2434_graphs!$P$13:$Y$13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APC2434_graphs!$P$16:$Y$16</c:f>
              <c:numCache>
                <c:formatCode>General</c:formatCode>
                <c:ptCount val="10"/>
                <c:pt idx="7" formatCode="0">
                  <c:v>240.67544444444448</c:v>
                </c:pt>
                <c:pt idx="8" formatCode="0">
                  <c:v>231.34972222222223</c:v>
                </c:pt>
                <c:pt idx="9" formatCode="0">
                  <c:v>227.76222222222225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290048"/>
        <c:axId val="584297496"/>
      </c:lineChart>
      <c:catAx>
        <c:axId val="58429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97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297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900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Pedestrian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APC2434_Bothdirections!$C$8:$C$31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APC2434_Bothdirections!$L$8:$L$31</c:f>
              <c:numCache>
                <c:formatCode>0</c:formatCode>
                <c:ptCount val="24"/>
                <c:pt idx="0">
                  <c:v>0.20555555555555555</c:v>
                </c:pt>
                <c:pt idx="1">
                  <c:v>6.7222222222222211E-2</c:v>
                </c:pt>
                <c:pt idx="2">
                  <c:v>6.9722222222222213E-2</c:v>
                </c:pt>
                <c:pt idx="3">
                  <c:v>5.3888888888888889E-2</c:v>
                </c:pt>
                <c:pt idx="4">
                  <c:v>9.3055555555555544E-2</c:v>
                </c:pt>
                <c:pt idx="5">
                  <c:v>2.9591666666666665</c:v>
                </c:pt>
                <c:pt idx="6">
                  <c:v>2.6794444444444445</c:v>
                </c:pt>
                <c:pt idx="7">
                  <c:v>7.075277777777778</c:v>
                </c:pt>
                <c:pt idx="8">
                  <c:v>10.552777777777777</c:v>
                </c:pt>
                <c:pt idx="9">
                  <c:v>15.061388888888889</c:v>
                </c:pt>
                <c:pt idx="10">
                  <c:v>18.678888888888888</c:v>
                </c:pt>
                <c:pt idx="11">
                  <c:v>18.761111111111113</c:v>
                </c:pt>
                <c:pt idx="12">
                  <c:v>25.894444444444446</c:v>
                </c:pt>
                <c:pt idx="13">
                  <c:v>29.935833333333335</c:v>
                </c:pt>
                <c:pt idx="14">
                  <c:v>17.545277777777777</c:v>
                </c:pt>
                <c:pt idx="15">
                  <c:v>14.35</c:v>
                </c:pt>
                <c:pt idx="16">
                  <c:v>13.581944444444446</c:v>
                </c:pt>
                <c:pt idx="17">
                  <c:v>14.440555555555553</c:v>
                </c:pt>
                <c:pt idx="18">
                  <c:v>14.938888888888888</c:v>
                </c:pt>
                <c:pt idx="19">
                  <c:v>11.050555555555556</c:v>
                </c:pt>
                <c:pt idx="20">
                  <c:v>6.2130555555555551</c:v>
                </c:pt>
                <c:pt idx="21">
                  <c:v>2.5713888888888889</c:v>
                </c:pt>
                <c:pt idx="22">
                  <c:v>0.64722222222222225</c:v>
                </c:pt>
                <c:pt idx="23">
                  <c:v>0.33555555555555561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APC2434_Bothdirections!$C$8:$C$31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APC2434_Bothdirections!$I$8:$I$31</c:f>
              <c:numCache>
                <c:formatCode>0</c:formatCode>
                <c:ptCount val="24"/>
                <c:pt idx="0">
                  <c:v>0.20833333333333331</c:v>
                </c:pt>
                <c:pt idx="1">
                  <c:v>6.9444444444444448E-2</c:v>
                </c:pt>
                <c:pt idx="2">
                  <c:v>2.0833333333333332E-2</c:v>
                </c:pt>
                <c:pt idx="3">
                  <c:v>2.0833333333333332E-2</c:v>
                </c:pt>
                <c:pt idx="4">
                  <c:v>0.21527777777777779</c:v>
                </c:pt>
                <c:pt idx="5">
                  <c:v>2.0277777777777777</c:v>
                </c:pt>
                <c:pt idx="6">
                  <c:v>2.2083333333333335</c:v>
                </c:pt>
                <c:pt idx="7">
                  <c:v>7.7152777777777777</c:v>
                </c:pt>
                <c:pt idx="8">
                  <c:v>18.277777777777779</c:v>
                </c:pt>
                <c:pt idx="9">
                  <c:v>24.256944444444443</c:v>
                </c:pt>
                <c:pt idx="10">
                  <c:v>34.569444444444443</c:v>
                </c:pt>
                <c:pt idx="11">
                  <c:v>29.625</c:v>
                </c:pt>
                <c:pt idx="12">
                  <c:v>23.527777777777779</c:v>
                </c:pt>
                <c:pt idx="13">
                  <c:v>20.590277777777779</c:v>
                </c:pt>
                <c:pt idx="14">
                  <c:v>25.222222222222221</c:v>
                </c:pt>
                <c:pt idx="15">
                  <c:v>24.784722222222225</c:v>
                </c:pt>
                <c:pt idx="16">
                  <c:v>20.006944444444446</c:v>
                </c:pt>
                <c:pt idx="17">
                  <c:v>13.0625</c:v>
                </c:pt>
                <c:pt idx="18">
                  <c:v>9.3888888888888893</c:v>
                </c:pt>
                <c:pt idx="19">
                  <c:v>6.3194444444444446</c:v>
                </c:pt>
                <c:pt idx="20">
                  <c:v>4.5416666666666661</c:v>
                </c:pt>
                <c:pt idx="21">
                  <c:v>1.8333333333333333</c:v>
                </c:pt>
                <c:pt idx="22">
                  <c:v>0.76388888888888884</c:v>
                </c:pt>
                <c:pt idx="23">
                  <c:v>0.20833333333333331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APC2434_Bothdirections!$C$8:$C$31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APC2434_Bothdirections!$J$8:$J$31</c:f>
              <c:numCache>
                <c:formatCode>0</c:formatCode>
                <c:ptCount val="24"/>
                <c:pt idx="0">
                  <c:v>0.23611111111111108</c:v>
                </c:pt>
                <c:pt idx="1">
                  <c:v>0.11805555555555554</c:v>
                </c:pt>
                <c:pt idx="2">
                  <c:v>0.1111111111111111</c:v>
                </c:pt>
                <c:pt idx="3">
                  <c:v>8.3333333333333329E-2</c:v>
                </c:pt>
                <c:pt idx="4">
                  <c:v>0.16666666666666663</c:v>
                </c:pt>
                <c:pt idx="5">
                  <c:v>2.1875</c:v>
                </c:pt>
                <c:pt idx="6">
                  <c:v>2.1597222222222223</c:v>
                </c:pt>
                <c:pt idx="7">
                  <c:v>6.1944444444444446</c:v>
                </c:pt>
                <c:pt idx="8">
                  <c:v>17.152777777777779</c:v>
                </c:pt>
                <c:pt idx="9">
                  <c:v>31.534722222222229</c:v>
                </c:pt>
                <c:pt idx="10">
                  <c:v>40.472222222222221</c:v>
                </c:pt>
                <c:pt idx="11">
                  <c:v>43.951388888888886</c:v>
                </c:pt>
                <c:pt idx="12">
                  <c:v>40.673611111111107</c:v>
                </c:pt>
                <c:pt idx="13">
                  <c:v>35.736111111111114</c:v>
                </c:pt>
                <c:pt idx="14">
                  <c:v>34.722222222222214</c:v>
                </c:pt>
                <c:pt idx="15">
                  <c:v>33.048611111111114</c:v>
                </c:pt>
                <c:pt idx="16">
                  <c:v>23.916666666666664</c:v>
                </c:pt>
                <c:pt idx="17">
                  <c:v>16.5625</c:v>
                </c:pt>
                <c:pt idx="18">
                  <c:v>11.569444444444443</c:v>
                </c:pt>
                <c:pt idx="19">
                  <c:v>8.1458333333333339</c:v>
                </c:pt>
                <c:pt idx="20">
                  <c:v>5.3055555555555554</c:v>
                </c:pt>
                <c:pt idx="21">
                  <c:v>2.6111111111111116</c:v>
                </c:pt>
                <c:pt idx="22">
                  <c:v>0.66666666666666663</c:v>
                </c:pt>
                <c:pt idx="23">
                  <c:v>0.13194444444444442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064288"/>
        <c:axId val="379062720"/>
      </c:lineChart>
      <c:catAx>
        <c:axId val="37906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9062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062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90642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ATC1015_Northbound!$C$8:$C$31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ATC1015_Northbound!$L$8:$L$31</c:f>
              <c:numCache>
                <c:formatCode>0</c:formatCode>
                <c:ptCount val="24"/>
                <c:pt idx="0">
                  <c:v>110.68916666666667</c:v>
                </c:pt>
                <c:pt idx="1">
                  <c:v>60.189722222222223</c:v>
                </c:pt>
                <c:pt idx="2">
                  <c:v>37.193055555555546</c:v>
                </c:pt>
                <c:pt idx="3">
                  <c:v>32.100277777777777</c:v>
                </c:pt>
                <c:pt idx="4">
                  <c:v>47.123888888888885</c:v>
                </c:pt>
                <c:pt idx="5">
                  <c:v>106.77972222222222</c:v>
                </c:pt>
                <c:pt idx="6">
                  <c:v>386.21805555555557</c:v>
                </c:pt>
                <c:pt idx="7">
                  <c:v>509.69805555555547</c:v>
                </c:pt>
                <c:pt idx="8">
                  <c:v>493.27527777777777</c:v>
                </c:pt>
                <c:pt idx="9">
                  <c:v>520.18472222222215</c:v>
                </c:pt>
                <c:pt idx="10">
                  <c:v>486.95722222222219</c:v>
                </c:pt>
                <c:pt idx="11">
                  <c:v>498.55694444444441</c:v>
                </c:pt>
                <c:pt idx="12">
                  <c:v>517.31694444444452</c:v>
                </c:pt>
                <c:pt idx="13">
                  <c:v>508.50861111111107</c:v>
                </c:pt>
                <c:pt idx="14">
                  <c:v>510.18138888888888</c:v>
                </c:pt>
                <c:pt idx="15">
                  <c:v>547.39250000000004</c:v>
                </c:pt>
                <c:pt idx="16">
                  <c:v>527.73138888888889</c:v>
                </c:pt>
                <c:pt idx="17">
                  <c:v>554.07888888888886</c:v>
                </c:pt>
                <c:pt idx="18">
                  <c:v>531.98166666666657</c:v>
                </c:pt>
                <c:pt idx="19">
                  <c:v>451.63138888888886</c:v>
                </c:pt>
                <c:pt idx="20">
                  <c:v>358.84305555555557</c:v>
                </c:pt>
                <c:pt idx="21">
                  <c:v>268.42805555555555</c:v>
                </c:pt>
                <c:pt idx="22">
                  <c:v>229.00833333333335</c:v>
                </c:pt>
                <c:pt idx="23">
                  <c:v>186.4677777777778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ATC1015_Northbound!$C$8:$C$31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ATC1015_Northbound!$I$8:$I$31</c:f>
              <c:numCache>
                <c:formatCode>0</c:formatCode>
                <c:ptCount val="24"/>
                <c:pt idx="0">
                  <c:v>214.04861111111109</c:v>
                </c:pt>
                <c:pt idx="1">
                  <c:v>158.61111111111111</c:v>
                </c:pt>
                <c:pt idx="2">
                  <c:v>118.09027777777777</c:v>
                </c:pt>
                <c:pt idx="3">
                  <c:v>92.9861111111111</c:v>
                </c:pt>
                <c:pt idx="4">
                  <c:v>82.736111111111114</c:v>
                </c:pt>
                <c:pt idx="5">
                  <c:v>81.402777777777786</c:v>
                </c:pt>
                <c:pt idx="6">
                  <c:v>140.54166666666666</c:v>
                </c:pt>
                <c:pt idx="7">
                  <c:v>187.4097222222222</c:v>
                </c:pt>
                <c:pt idx="8">
                  <c:v>324.9444444444444</c:v>
                </c:pt>
                <c:pt idx="9">
                  <c:v>417.0694444444444</c:v>
                </c:pt>
                <c:pt idx="10">
                  <c:v>475</c:v>
                </c:pt>
                <c:pt idx="11">
                  <c:v>534.07638888888903</c:v>
                </c:pt>
                <c:pt idx="12">
                  <c:v>571.9236111111112</c:v>
                </c:pt>
                <c:pt idx="13">
                  <c:v>564.51388888888903</c:v>
                </c:pt>
                <c:pt idx="14">
                  <c:v>529.9513888888888</c:v>
                </c:pt>
                <c:pt idx="15">
                  <c:v>508.9375</c:v>
                </c:pt>
                <c:pt idx="16">
                  <c:v>498.53472222222223</c:v>
                </c:pt>
                <c:pt idx="17">
                  <c:v>515.88888888888891</c:v>
                </c:pt>
                <c:pt idx="18">
                  <c:v>525.34027777777783</c:v>
                </c:pt>
                <c:pt idx="19">
                  <c:v>429.28472222222217</c:v>
                </c:pt>
                <c:pt idx="20">
                  <c:v>371.6319444444444</c:v>
                </c:pt>
                <c:pt idx="21">
                  <c:v>293.65277777777783</c:v>
                </c:pt>
                <c:pt idx="22">
                  <c:v>282.45833333333331</c:v>
                </c:pt>
                <c:pt idx="23">
                  <c:v>271.53472222222223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ATC1015_Northbound!$C$8:$C$31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ATC1015_Northbound!$J$8:$J$31</c:f>
              <c:numCache>
                <c:formatCode>0</c:formatCode>
                <c:ptCount val="24"/>
                <c:pt idx="0">
                  <c:v>235.45833333333329</c:v>
                </c:pt>
                <c:pt idx="1">
                  <c:v>193.22916666666666</c:v>
                </c:pt>
                <c:pt idx="2">
                  <c:v>153.31944444444446</c:v>
                </c:pt>
                <c:pt idx="3">
                  <c:v>113.80555555555556</c:v>
                </c:pt>
                <c:pt idx="4">
                  <c:v>95.972222222222214</c:v>
                </c:pt>
                <c:pt idx="5">
                  <c:v>69.354166666666671</c:v>
                </c:pt>
                <c:pt idx="6">
                  <c:v>105.52777777777779</c:v>
                </c:pt>
                <c:pt idx="7">
                  <c:v>124.94444444444447</c:v>
                </c:pt>
                <c:pt idx="8">
                  <c:v>183.89583333333334</c:v>
                </c:pt>
                <c:pt idx="9">
                  <c:v>279.59027777777783</c:v>
                </c:pt>
                <c:pt idx="10">
                  <c:v>396.74305555555549</c:v>
                </c:pt>
                <c:pt idx="11">
                  <c:v>445.93055555555549</c:v>
                </c:pt>
                <c:pt idx="12">
                  <c:v>503.07638888888886</c:v>
                </c:pt>
                <c:pt idx="13">
                  <c:v>505.21527777777777</c:v>
                </c:pt>
                <c:pt idx="14">
                  <c:v>514.2013888888888</c:v>
                </c:pt>
                <c:pt idx="15">
                  <c:v>492.1319444444444</c:v>
                </c:pt>
                <c:pt idx="16">
                  <c:v>427.4930555555556</c:v>
                </c:pt>
                <c:pt idx="17">
                  <c:v>404.15972222222223</c:v>
                </c:pt>
                <c:pt idx="18">
                  <c:v>408.22916666666657</c:v>
                </c:pt>
                <c:pt idx="19">
                  <c:v>343.90972222222223</c:v>
                </c:pt>
                <c:pt idx="20">
                  <c:v>300.75</c:v>
                </c:pt>
                <c:pt idx="21">
                  <c:v>239.47222222222226</c:v>
                </c:pt>
                <c:pt idx="22">
                  <c:v>197.86805555555554</c:v>
                </c:pt>
                <c:pt idx="23">
                  <c:v>158.625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473960"/>
        <c:axId val="657484936"/>
      </c:lineChart>
      <c:catAx>
        <c:axId val="657473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8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484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74739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63500</xdr:colOff>
      <xdr:row>37</xdr:row>
      <xdr:rowOff>165986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2144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3981450" y="9867900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3981450" y="9867900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3981450" y="9867900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3981450" y="9867900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3981450" y="9867900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3981450" y="9867900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3981450" y="9867900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3981450" y="9867900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PC/outfile243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s"/>
      <sheetName val="both"/>
      <sheetName val="direction1"/>
      <sheetName val="direction2"/>
      <sheetName val="both1"/>
      <sheetName val="data_direction1"/>
      <sheetName val="data_direction2"/>
    </sheetNames>
    <sheetDataSet>
      <sheetData sheetId="0">
        <row r="5">
          <cell r="P5" t="str">
            <v>Mon</v>
          </cell>
          <cell r="Q5" t="str">
            <v>Tues</v>
          </cell>
          <cell r="R5" t="str">
            <v>Wed</v>
          </cell>
          <cell r="S5" t="str">
            <v>Thurs</v>
          </cell>
          <cell r="T5" t="str">
            <v>Fri</v>
          </cell>
          <cell r="U5" t="str">
            <v>Sat</v>
          </cell>
          <cell r="V5" t="str">
            <v>Sun</v>
          </cell>
        </row>
        <row r="8">
          <cell r="P8">
            <v>244.86111111111109</v>
          </cell>
          <cell r="Q8">
            <v>229.1875</v>
          </cell>
          <cell r="R8">
            <v>230.16527777777776</v>
          </cell>
          <cell r="S8">
            <v>225.15972222222223</v>
          </cell>
          <cell r="T8">
            <v>209.4375</v>
          </cell>
          <cell r="U8">
            <v>269.46527777777771</v>
          </cell>
          <cell r="V8">
            <v>357.45833333333326</v>
          </cell>
        </row>
        <row r="9">
          <cell r="P9" t="str">
            <v>Jan</v>
          </cell>
          <cell r="Q9" t="str">
            <v>Feb</v>
          </cell>
          <cell r="R9" t="str">
            <v>Mar</v>
          </cell>
          <cell r="S9" t="str">
            <v>Apr</v>
          </cell>
          <cell r="T9" t="str">
            <v>May</v>
          </cell>
          <cell r="U9" t="str">
            <v>June</v>
          </cell>
          <cell r="V9" t="str">
            <v>July</v>
          </cell>
          <cell r="W9" t="str">
            <v>Aug</v>
          </cell>
          <cell r="X9" t="str">
            <v>Sept</v>
          </cell>
          <cell r="Y9" t="str">
            <v>Oct</v>
          </cell>
          <cell r="Z9" t="str">
            <v>Nov</v>
          </cell>
          <cell r="AA9" t="str">
            <v>Dec</v>
          </cell>
        </row>
        <row r="12">
          <cell r="P12">
            <v>193.9666666666667</v>
          </cell>
          <cell r="Q12">
            <v>223.46666666666667</v>
          </cell>
          <cell r="R12">
            <v>213.97</v>
          </cell>
          <cell r="S12">
            <v>268.16666666666669</v>
          </cell>
          <cell r="T12">
            <v>342.24999999999994</v>
          </cell>
          <cell r="U12">
            <v>289.19999999999993</v>
          </cell>
          <cell r="V12">
            <v>266.13333333333333</v>
          </cell>
          <cell r="W12">
            <v>267.31</v>
          </cell>
          <cell r="X12">
            <v>206.8</v>
          </cell>
          <cell r="Y12">
            <v>213.20000000000002</v>
          </cell>
          <cell r="Z12">
            <v>139.88333333333338</v>
          </cell>
          <cell r="AA12">
            <v>108.80000000000001</v>
          </cell>
        </row>
        <row r="13">
          <cell r="P13">
            <v>2009</v>
          </cell>
          <cell r="Q13">
            <v>2010</v>
          </cell>
          <cell r="R13">
            <v>2011</v>
          </cell>
          <cell r="S13">
            <v>2012</v>
          </cell>
          <cell r="T13">
            <v>2013</v>
          </cell>
          <cell r="U13">
            <v>2014</v>
          </cell>
          <cell r="V13">
            <v>2015</v>
          </cell>
          <cell r="W13">
            <v>2016</v>
          </cell>
          <cell r="X13">
            <v>2017</v>
          </cell>
          <cell r="Y13">
            <v>2018</v>
          </cell>
        </row>
        <row r="16">
          <cell r="W16">
            <v>240.67544444444448</v>
          </cell>
          <cell r="X16">
            <v>231.34972222222223</v>
          </cell>
          <cell r="Y16">
            <v>227.76222222222225</v>
          </cell>
        </row>
      </sheetData>
      <sheetData sheetId="1">
        <row r="8">
          <cell r="C8">
            <v>0</v>
          </cell>
          <cell r="I8">
            <v>0.20833333333333331</v>
          </cell>
          <cell r="J8">
            <v>0.23611111111111108</v>
          </cell>
          <cell r="L8">
            <v>0.20555555555555555</v>
          </cell>
        </row>
        <row r="9">
          <cell r="C9">
            <v>1</v>
          </cell>
          <cell r="I9">
            <v>6.9444444444444448E-2</v>
          </cell>
          <cell r="J9">
            <v>0.11805555555555554</v>
          </cell>
          <cell r="L9">
            <v>6.7222222222222211E-2</v>
          </cell>
        </row>
        <row r="10">
          <cell r="C10">
            <v>2</v>
          </cell>
          <cell r="I10">
            <v>2.0833333333333332E-2</v>
          </cell>
          <cell r="J10">
            <v>0.1111111111111111</v>
          </cell>
          <cell r="L10">
            <v>6.9722222222222213E-2</v>
          </cell>
        </row>
        <row r="11">
          <cell r="C11">
            <v>3</v>
          </cell>
          <cell r="I11">
            <v>2.0833333333333332E-2</v>
          </cell>
          <cell r="J11">
            <v>8.3333333333333329E-2</v>
          </cell>
          <cell r="L11">
            <v>5.3888888888888889E-2</v>
          </cell>
        </row>
        <row r="12">
          <cell r="C12">
            <v>4</v>
          </cell>
          <cell r="I12">
            <v>0.21527777777777779</v>
          </cell>
          <cell r="J12">
            <v>0.16666666666666663</v>
          </cell>
          <cell r="L12">
            <v>9.3055555555555544E-2</v>
          </cell>
        </row>
        <row r="13">
          <cell r="C13">
            <v>5</v>
          </cell>
          <cell r="I13">
            <v>2.0277777777777777</v>
          </cell>
          <cell r="J13">
            <v>2.1875</v>
          </cell>
          <cell r="L13">
            <v>2.9591666666666665</v>
          </cell>
        </row>
        <row r="14">
          <cell r="C14">
            <v>6</v>
          </cell>
          <cell r="I14">
            <v>2.2083333333333335</v>
          </cell>
          <cell r="J14">
            <v>2.1597222222222223</v>
          </cell>
          <cell r="L14">
            <v>2.6794444444444445</v>
          </cell>
        </row>
        <row r="15">
          <cell r="C15">
            <v>7</v>
          </cell>
          <cell r="I15">
            <v>7.7152777777777777</v>
          </cell>
          <cell r="J15">
            <v>6.1944444444444446</v>
          </cell>
          <cell r="L15">
            <v>7.075277777777778</v>
          </cell>
        </row>
        <row r="16">
          <cell r="C16">
            <v>8</v>
          </cell>
          <cell r="I16">
            <v>18.277777777777779</v>
          </cell>
          <cell r="J16">
            <v>17.152777777777779</v>
          </cell>
          <cell r="L16">
            <v>10.552777777777777</v>
          </cell>
        </row>
        <row r="17">
          <cell r="C17">
            <v>9</v>
          </cell>
          <cell r="I17">
            <v>24.256944444444443</v>
          </cell>
          <cell r="J17">
            <v>31.534722222222229</v>
          </cell>
          <cell r="L17">
            <v>15.061388888888889</v>
          </cell>
        </row>
        <row r="18">
          <cell r="C18">
            <v>10</v>
          </cell>
          <cell r="I18">
            <v>34.569444444444443</v>
          </cell>
          <cell r="J18">
            <v>40.472222222222221</v>
          </cell>
          <cell r="L18">
            <v>18.678888888888888</v>
          </cell>
        </row>
        <row r="19">
          <cell r="C19">
            <v>11</v>
          </cell>
          <cell r="I19">
            <v>29.625</v>
          </cell>
          <cell r="J19">
            <v>43.951388888888886</v>
          </cell>
          <cell r="L19">
            <v>18.761111111111113</v>
          </cell>
        </row>
        <row r="20">
          <cell r="C20">
            <v>12</v>
          </cell>
          <cell r="I20">
            <v>23.527777777777779</v>
          </cell>
          <cell r="J20">
            <v>40.673611111111107</v>
          </cell>
          <cell r="L20">
            <v>25.894444444444446</v>
          </cell>
        </row>
        <row r="21">
          <cell r="C21">
            <v>13</v>
          </cell>
          <cell r="I21">
            <v>20.590277777777779</v>
          </cell>
          <cell r="J21">
            <v>35.736111111111114</v>
          </cell>
          <cell r="L21">
            <v>29.935833333333335</v>
          </cell>
        </row>
        <row r="22">
          <cell r="C22">
            <v>14</v>
          </cell>
          <cell r="I22">
            <v>25.222222222222221</v>
          </cell>
          <cell r="J22">
            <v>34.722222222222214</v>
          </cell>
          <cell r="L22">
            <v>17.545277777777777</v>
          </cell>
        </row>
        <row r="23">
          <cell r="C23">
            <v>15</v>
          </cell>
          <cell r="I23">
            <v>24.784722222222225</v>
          </cell>
          <cell r="J23">
            <v>33.048611111111114</v>
          </cell>
          <cell r="L23">
            <v>14.35</v>
          </cell>
        </row>
        <row r="24">
          <cell r="C24">
            <v>16</v>
          </cell>
          <cell r="I24">
            <v>20.006944444444446</v>
          </cell>
          <cell r="J24">
            <v>23.916666666666664</v>
          </cell>
          <cell r="L24">
            <v>13.581944444444446</v>
          </cell>
        </row>
        <row r="25">
          <cell r="C25">
            <v>17</v>
          </cell>
          <cell r="I25">
            <v>13.0625</v>
          </cell>
          <cell r="J25">
            <v>16.5625</v>
          </cell>
          <cell r="L25">
            <v>14.440555555555553</v>
          </cell>
        </row>
        <row r="26">
          <cell r="C26">
            <v>18</v>
          </cell>
          <cell r="I26">
            <v>9.3888888888888893</v>
          </cell>
          <cell r="J26">
            <v>11.569444444444443</v>
          </cell>
          <cell r="L26">
            <v>14.938888888888888</v>
          </cell>
        </row>
        <row r="27">
          <cell r="C27">
            <v>19</v>
          </cell>
          <cell r="I27">
            <v>6.3194444444444446</v>
          </cell>
          <cell r="J27">
            <v>8.1458333333333339</v>
          </cell>
          <cell r="L27">
            <v>11.050555555555556</v>
          </cell>
        </row>
        <row r="28">
          <cell r="C28">
            <v>20</v>
          </cell>
          <cell r="I28">
            <v>4.5416666666666661</v>
          </cell>
          <cell r="J28">
            <v>5.3055555555555554</v>
          </cell>
          <cell r="L28">
            <v>6.2130555555555551</v>
          </cell>
        </row>
        <row r="29">
          <cell r="C29">
            <v>21</v>
          </cell>
          <cell r="I29">
            <v>1.8333333333333333</v>
          </cell>
          <cell r="J29">
            <v>2.6111111111111116</v>
          </cell>
          <cell r="L29">
            <v>2.5713888888888889</v>
          </cell>
        </row>
        <row r="30">
          <cell r="C30">
            <v>22</v>
          </cell>
          <cell r="I30">
            <v>0.76388888888888884</v>
          </cell>
          <cell r="J30">
            <v>0.66666666666666663</v>
          </cell>
          <cell r="L30">
            <v>0.64722222222222225</v>
          </cell>
        </row>
        <row r="31">
          <cell r="C31">
            <v>23</v>
          </cell>
          <cell r="I31">
            <v>0.20833333333333331</v>
          </cell>
          <cell r="J31">
            <v>0.13194444444444442</v>
          </cell>
          <cell r="L31">
            <v>0.33555555555555561</v>
          </cell>
        </row>
      </sheetData>
      <sheetData sheetId="2">
        <row r="8">
          <cell r="D8">
            <v>0.2986111111111111</v>
          </cell>
          <cell r="E8">
            <v>6.25E-2</v>
          </cell>
          <cell r="F8">
            <v>3.7499999999999999E-2</v>
          </cell>
          <cell r="G8">
            <v>0.18194444444444444</v>
          </cell>
          <cell r="H8">
            <v>0.13472222222222222</v>
          </cell>
          <cell r="I8">
            <v>0.15277777777777776</v>
          </cell>
          <cell r="J8">
            <v>0.17361111111111108</v>
          </cell>
        </row>
        <row r="9">
          <cell r="D9">
            <v>5.5555555555555552E-2</v>
          </cell>
          <cell r="E9">
            <v>0</v>
          </cell>
          <cell r="F9">
            <v>6.9444444444444434E-2</v>
          </cell>
          <cell r="G9">
            <v>4.4444444444444446E-2</v>
          </cell>
          <cell r="H9">
            <v>0</v>
          </cell>
          <cell r="I9">
            <v>4.1666666666666664E-2</v>
          </cell>
          <cell r="J9">
            <v>0</v>
          </cell>
        </row>
        <row r="10">
          <cell r="D10">
            <v>0</v>
          </cell>
          <cell r="E10">
            <v>2.0833333333333332E-2</v>
          </cell>
          <cell r="F10">
            <v>0</v>
          </cell>
          <cell r="G10">
            <v>4.1666666666666664E-2</v>
          </cell>
          <cell r="H10">
            <v>2.7777777777777776E-2</v>
          </cell>
          <cell r="I10">
            <v>0</v>
          </cell>
          <cell r="J10">
            <v>5.5555555555555552E-2</v>
          </cell>
        </row>
        <row r="11">
          <cell r="D11">
            <v>2.7777777777777776E-2</v>
          </cell>
          <cell r="E11">
            <v>2.7777777777777776E-2</v>
          </cell>
          <cell r="F11">
            <v>2.0833333333333332E-2</v>
          </cell>
          <cell r="G11">
            <v>0.10416666666666667</v>
          </cell>
          <cell r="H11">
            <v>3.3333333333333333E-2</v>
          </cell>
          <cell r="I11">
            <v>0</v>
          </cell>
          <cell r="J11">
            <v>8.3333333333333329E-2</v>
          </cell>
        </row>
        <row r="12">
          <cell r="D12">
            <v>2.0833333333333332E-2</v>
          </cell>
          <cell r="E12">
            <v>6.9444444444444434E-2</v>
          </cell>
          <cell r="F12">
            <v>4.8611111111111105E-2</v>
          </cell>
          <cell r="G12">
            <v>2.7777777777777776E-2</v>
          </cell>
          <cell r="H12">
            <v>5.5555555555555552E-2</v>
          </cell>
          <cell r="I12">
            <v>0.1111111111111111</v>
          </cell>
          <cell r="J12">
            <v>9.722222222222221E-2</v>
          </cell>
        </row>
        <row r="13">
          <cell r="D13">
            <v>1.3888888888888891</v>
          </cell>
          <cell r="E13">
            <v>0.85416666666666663</v>
          </cell>
          <cell r="F13">
            <v>1.0680555555555558</v>
          </cell>
          <cell r="G13">
            <v>0.86805555555555547</v>
          </cell>
          <cell r="H13">
            <v>0.8222222222222223</v>
          </cell>
          <cell r="I13">
            <v>0.6875</v>
          </cell>
          <cell r="J13">
            <v>0.88888888888888895</v>
          </cell>
        </row>
        <row r="14">
          <cell r="D14">
            <v>0.71527777777777779</v>
          </cell>
          <cell r="E14">
            <v>0.98611111111111116</v>
          </cell>
          <cell r="F14">
            <v>1.4361111111111109</v>
          </cell>
          <cell r="G14">
            <v>1.1222222222222222</v>
          </cell>
          <cell r="H14">
            <v>1.0708333333333333</v>
          </cell>
          <cell r="I14">
            <v>0.77777777777777801</v>
          </cell>
          <cell r="J14">
            <v>0.52777777777777779</v>
          </cell>
        </row>
        <row r="15">
          <cell r="D15">
            <v>2.8194444444444446</v>
          </cell>
          <cell r="E15">
            <v>3.5069444444444446</v>
          </cell>
          <cell r="F15">
            <v>3.4541666666666662</v>
          </cell>
          <cell r="G15">
            <v>4.177777777777778</v>
          </cell>
          <cell r="H15">
            <v>3.4888888888888889</v>
          </cell>
          <cell r="I15">
            <v>3.0555555555555554</v>
          </cell>
          <cell r="J15">
            <v>2.2638888888888893</v>
          </cell>
        </row>
        <row r="16">
          <cell r="D16">
            <v>5.8125000000000009</v>
          </cell>
          <cell r="E16">
            <v>6.8125000000000009</v>
          </cell>
          <cell r="F16">
            <v>5.4416666666666664</v>
          </cell>
          <cell r="G16">
            <v>6.166666666666667</v>
          </cell>
          <cell r="H16">
            <v>5.2472222222222218</v>
          </cell>
          <cell r="I16">
            <v>6.9861111111111107</v>
          </cell>
          <cell r="J16">
            <v>7.9375000000000009</v>
          </cell>
        </row>
        <row r="17">
          <cell r="D17">
            <v>7.2500000000000009</v>
          </cell>
          <cell r="E17">
            <v>6.7777777777777777</v>
          </cell>
          <cell r="F17">
            <v>6.3097222222222209</v>
          </cell>
          <cell r="G17">
            <v>7.2166666666666677</v>
          </cell>
          <cell r="H17">
            <v>6.7833333333333323</v>
          </cell>
          <cell r="I17">
            <v>11.013888888888888</v>
          </cell>
          <cell r="J17">
            <v>14.34027777777778</v>
          </cell>
        </row>
        <row r="18">
          <cell r="D18">
            <v>9.7499999999999982</v>
          </cell>
          <cell r="E18">
            <v>9.6805555555555554</v>
          </cell>
          <cell r="F18">
            <v>9.2611111111111111</v>
          </cell>
          <cell r="G18">
            <v>9.1527777777777768</v>
          </cell>
          <cell r="H18">
            <v>9.7666666666666675</v>
          </cell>
          <cell r="I18">
            <v>16.895833333333332</v>
          </cell>
          <cell r="J18">
            <v>17.604166666666668</v>
          </cell>
        </row>
        <row r="19">
          <cell r="D19">
            <v>9.3750000000000018</v>
          </cell>
          <cell r="E19">
            <v>8.1458333333333339</v>
          </cell>
          <cell r="F19">
            <v>8.6291666666666682</v>
          </cell>
          <cell r="G19">
            <v>8.6527777777777786</v>
          </cell>
          <cell r="H19">
            <v>8.6513888888888903</v>
          </cell>
          <cell r="I19">
            <v>13.444444444444445</v>
          </cell>
          <cell r="J19">
            <v>20.416666666666668</v>
          </cell>
        </row>
        <row r="20">
          <cell r="D20">
            <v>13.319444444444443</v>
          </cell>
          <cell r="E20">
            <v>11.097222222222221</v>
          </cell>
          <cell r="F20">
            <v>11.244444444444445</v>
          </cell>
          <cell r="G20">
            <v>11.668055555555554</v>
          </cell>
          <cell r="H20">
            <v>10.97638888888889</v>
          </cell>
          <cell r="I20">
            <v>10.236111111111112</v>
          </cell>
          <cell r="J20">
            <v>18.534722222222221</v>
          </cell>
        </row>
        <row r="21">
          <cell r="D21">
            <v>17.277777777777779</v>
          </cell>
          <cell r="E21">
            <v>14.381944444444445</v>
          </cell>
          <cell r="F21">
            <v>13.152777777777779</v>
          </cell>
          <cell r="G21">
            <v>13.740277777777777</v>
          </cell>
          <cell r="H21">
            <v>13.750000000000002</v>
          </cell>
          <cell r="I21">
            <v>9.1180555555555554</v>
          </cell>
          <cell r="J21">
            <v>15.180555555555555</v>
          </cell>
        </row>
        <row r="22">
          <cell r="D22">
            <v>9.0763888888888893</v>
          </cell>
          <cell r="E22">
            <v>8.9097222222222232</v>
          </cell>
          <cell r="F22">
            <v>8.9222222222222225</v>
          </cell>
          <cell r="G22">
            <v>9.4444444444444446</v>
          </cell>
          <cell r="H22">
            <v>7.4430555555555555</v>
          </cell>
          <cell r="I22">
            <v>11.138888888888888</v>
          </cell>
          <cell r="J22">
            <v>16.791666666666664</v>
          </cell>
        </row>
        <row r="23">
          <cell r="D23">
            <v>6.6597222222222205</v>
          </cell>
          <cell r="E23">
            <v>6.2430555555555562</v>
          </cell>
          <cell r="F23">
            <v>6.3624999999999998</v>
          </cell>
          <cell r="G23">
            <v>7.0347222222222214</v>
          </cell>
          <cell r="H23">
            <v>5.9458333333333329</v>
          </cell>
          <cell r="I23">
            <v>12.076388888888891</v>
          </cell>
          <cell r="J23">
            <v>15.91666666666667</v>
          </cell>
        </row>
        <row r="24">
          <cell r="D24">
            <v>6.479166666666667</v>
          </cell>
          <cell r="E24">
            <v>6.2638888888888893</v>
          </cell>
          <cell r="F24">
            <v>6.761111111111112</v>
          </cell>
          <cell r="G24">
            <v>6.4888888888888898</v>
          </cell>
          <cell r="H24">
            <v>6.009722222222222</v>
          </cell>
          <cell r="I24">
            <v>10.680555555555557</v>
          </cell>
          <cell r="J24">
            <v>11.805555555555555</v>
          </cell>
        </row>
        <row r="25">
          <cell r="D25">
            <v>7.083333333333333</v>
          </cell>
          <cell r="E25">
            <v>7.166666666666667</v>
          </cell>
          <cell r="F25">
            <v>6.3152777777777764</v>
          </cell>
          <cell r="G25">
            <v>6.051388888888888</v>
          </cell>
          <cell r="H25">
            <v>4.8319444444444448</v>
          </cell>
          <cell r="I25">
            <v>6.8819444444444455</v>
          </cell>
          <cell r="J25">
            <v>8.5625</v>
          </cell>
        </row>
        <row r="26">
          <cell r="D26">
            <v>7.5069444444444438</v>
          </cell>
          <cell r="E26">
            <v>7.2638888888888884</v>
          </cell>
          <cell r="F26">
            <v>8.4930555555555554</v>
          </cell>
          <cell r="G26">
            <v>7.1444444444444448</v>
          </cell>
          <cell r="H26">
            <v>5.2347222222222225</v>
          </cell>
          <cell r="I26">
            <v>4.7152777777777777</v>
          </cell>
          <cell r="J26">
            <v>6.2430555555555545</v>
          </cell>
        </row>
        <row r="27">
          <cell r="D27">
            <v>7.4375</v>
          </cell>
          <cell r="E27">
            <v>6.0277777777777777</v>
          </cell>
          <cell r="F27">
            <v>6.0666666666666664</v>
          </cell>
          <cell r="G27">
            <v>4.9805555555555552</v>
          </cell>
          <cell r="H27">
            <v>3.4305555555555558</v>
          </cell>
          <cell r="I27">
            <v>3.7291666666666665</v>
          </cell>
          <cell r="J27">
            <v>3.8888888888888888</v>
          </cell>
        </row>
        <row r="28">
          <cell r="D28">
            <v>3.375</v>
          </cell>
          <cell r="E28">
            <v>3.1666666666666661</v>
          </cell>
          <cell r="F28">
            <v>3.4555555555555553</v>
          </cell>
          <cell r="G28">
            <v>3.0097222222222224</v>
          </cell>
          <cell r="H28">
            <v>2.3944444444444444</v>
          </cell>
          <cell r="I28">
            <v>2.6458333333333335</v>
          </cell>
          <cell r="J28">
            <v>3.1319444444444446</v>
          </cell>
        </row>
        <row r="29">
          <cell r="D29">
            <v>1.4374999999999998</v>
          </cell>
          <cell r="E29">
            <v>1.2152777777777777</v>
          </cell>
          <cell r="F29">
            <v>1.4541666666666666</v>
          </cell>
          <cell r="G29">
            <v>1.4208333333333334</v>
          </cell>
          <cell r="H29">
            <v>2.0972222222222223</v>
          </cell>
          <cell r="I29">
            <v>1.0555555555555556</v>
          </cell>
          <cell r="J29">
            <v>1.5625000000000002</v>
          </cell>
        </row>
        <row r="30">
          <cell r="D30">
            <v>0.43749999999999994</v>
          </cell>
          <cell r="E30">
            <v>0.33333333333333331</v>
          </cell>
          <cell r="F30">
            <v>0.13888888888888887</v>
          </cell>
          <cell r="G30">
            <v>0.41944444444444445</v>
          </cell>
          <cell r="H30">
            <v>0.50277777777777777</v>
          </cell>
          <cell r="I30">
            <v>0.3611111111111111</v>
          </cell>
          <cell r="J30">
            <v>0.49305555555555558</v>
          </cell>
        </row>
        <row r="31">
          <cell r="D31">
            <v>2.7777777777777776E-2</v>
          </cell>
          <cell r="E31">
            <v>0.1111111111111111</v>
          </cell>
          <cell r="F31">
            <v>0.27777777777777779</v>
          </cell>
          <cell r="G31">
            <v>0.28333333333333338</v>
          </cell>
          <cell r="H31">
            <v>0.125</v>
          </cell>
          <cell r="I31">
            <v>0.15972222222222221</v>
          </cell>
          <cell r="J31">
            <v>5.5555555555555552E-2</v>
          </cell>
        </row>
        <row r="37">
          <cell r="L37">
            <v>108.68888888888891</v>
          </cell>
        </row>
        <row r="43">
          <cell r="C43">
            <v>88.816666666666677</v>
          </cell>
          <cell r="D43">
            <v>102.26666666666668</v>
          </cell>
          <cell r="E43">
            <v>94.62</v>
          </cell>
          <cell r="F43">
            <v>118.86666666666666</v>
          </cell>
          <cell r="G43">
            <v>141.99999999999997</v>
          </cell>
          <cell r="H43">
            <v>111.39999999999999</v>
          </cell>
          <cell r="I43">
            <v>102.53333333333335</v>
          </cell>
          <cell r="J43">
            <v>106.67666666666666</v>
          </cell>
          <cell r="K43">
            <v>85.5</v>
          </cell>
          <cell r="L43">
            <v>96.35</v>
          </cell>
          <cell r="M43">
            <v>56.883333333333333</v>
          </cell>
          <cell r="N43">
            <v>41.466666666666676</v>
          </cell>
        </row>
        <row r="44">
          <cell r="C44">
            <v>92.533333333333331</v>
          </cell>
          <cell r="D44">
            <v>105.73333333333336</v>
          </cell>
          <cell r="E44">
            <v>99.86999999999999</v>
          </cell>
          <cell r="F44">
            <v>134.43333333333334</v>
          </cell>
          <cell r="G44">
            <v>168.74999999999994</v>
          </cell>
          <cell r="H44">
            <v>141.1333333333333</v>
          </cell>
          <cell r="I44">
            <v>130.26666666666665</v>
          </cell>
          <cell r="J44">
            <v>131.0633333333333</v>
          </cell>
          <cell r="K44">
            <v>97.200000000000031</v>
          </cell>
          <cell r="L44">
            <v>100.44999999999999</v>
          </cell>
          <cell r="M44">
            <v>59.566666666666677</v>
          </cell>
          <cell r="N44">
            <v>43.26666666666668</v>
          </cell>
        </row>
        <row r="47">
          <cell r="C47">
            <v>111.5</v>
          </cell>
          <cell r="D47">
            <v>108</v>
          </cell>
          <cell r="E47">
            <v>105.25</v>
          </cell>
          <cell r="F47">
            <v>186</v>
          </cell>
          <cell r="G47">
            <v>203</v>
          </cell>
          <cell r="H47">
            <v>124.00000000000001</v>
          </cell>
          <cell r="I47">
            <v>97</v>
          </cell>
          <cell r="J47">
            <v>128.75</v>
          </cell>
          <cell r="K47">
            <v>92.75</v>
          </cell>
          <cell r="L47">
            <v>95.666666666666671</v>
          </cell>
          <cell r="M47">
            <v>90.999999999999986</v>
          </cell>
          <cell r="N47">
            <v>52</v>
          </cell>
        </row>
        <row r="48">
          <cell r="C48">
            <v>114.5</v>
          </cell>
          <cell r="D48">
            <v>111</v>
          </cell>
          <cell r="E48">
            <v>108.5</v>
          </cell>
          <cell r="F48">
            <v>204.5</v>
          </cell>
          <cell r="G48">
            <v>224.66666666666663</v>
          </cell>
          <cell r="H48">
            <v>146</v>
          </cell>
          <cell r="I48">
            <v>117.5</v>
          </cell>
          <cell r="J48">
            <v>143.25</v>
          </cell>
          <cell r="K48">
            <v>99</v>
          </cell>
          <cell r="L48">
            <v>97.333333333333329</v>
          </cell>
          <cell r="M48">
            <v>92.333333333333314</v>
          </cell>
          <cell r="N48">
            <v>53</v>
          </cell>
        </row>
        <row r="51">
          <cell r="C51">
            <v>159.25</v>
          </cell>
          <cell r="D51">
            <v>187</v>
          </cell>
          <cell r="E51">
            <v>143.99999999999997</v>
          </cell>
          <cell r="F51">
            <v>174</v>
          </cell>
          <cell r="G51">
            <v>250.66666666666666</v>
          </cell>
          <cell r="H51">
            <v>198</v>
          </cell>
          <cell r="I51">
            <v>120.66666666666664</v>
          </cell>
          <cell r="J51">
            <v>102.75</v>
          </cell>
          <cell r="K51">
            <v>163.5</v>
          </cell>
          <cell r="L51">
            <v>135.66666666666666</v>
          </cell>
          <cell r="M51">
            <v>110.66666666666667</v>
          </cell>
          <cell r="N51">
            <v>121</v>
          </cell>
        </row>
        <row r="52">
          <cell r="C52">
            <v>161.75</v>
          </cell>
          <cell r="D52">
            <v>190</v>
          </cell>
          <cell r="E52">
            <v>146.66666666666663</v>
          </cell>
          <cell r="F52">
            <v>188.5</v>
          </cell>
          <cell r="G52">
            <v>275.99999999999994</v>
          </cell>
          <cell r="H52">
            <v>221.5</v>
          </cell>
          <cell r="I52">
            <v>148.99999999999997</v>
          </cell>
          <cell r="J52">
            <v>120.75</v>
          </cell>
          <cell r="K52">
            <v>170.5</v>
          </cell>
          <cell r="L52">
            <v>139</v>
          </cell>
          <cell r="M52">
            <v>111.33333333333334</v>
          </cell>
          <cell r="N52">
            <v>123.66666666666666</v>
          </cell>
        </row>
      </sheetData>
      <sheetData sheetId="3">
        <row r="8">
          <cell r="D8">
            <v>8.3333333333333329E-2</v>
          </cell>
          <cell r="E8">
            <v>2.0833333333333332E-2</v>
          </cell>
          <cell r="F8">
            <v>3.7499999999999999E-2</v>
          </cell>
          <cell r="G8">
            <v>8.7500000000000008E-2</v>
          </cell>
          <cell r="H8">
            <v>8.3333333333333329E-2</v>
          </cell>
          <cell r="I8">
            <v>5.5555555555555552E-2</v>
          </cell>
          <cell r="J8">
            <v>6.25E-2</v>
          </cell>
        </row>
        <row r="9">
          <cell r="D9">
            <v>0.10416666666666667</v>
          </cell>
          <cell r="E9">
            <v>0</v>
          </cell>
          <cell r="F9">
            <v>2.0833333333333332E-2</v>
          </cell>
          <cell r="G9">
            <v>2.0833333333333332E-2</v>
          </cell>
          <cell r="H9">
            <v>2.0833333333333332E-2</v>
          </cell>
          <cell r="I9">
            <v>2.7777777777777776E-2</v>
          </cell>
          <cell r="J9">
            <v>0.11805555555555554</v>
          </cell>
        </row>
        <row r="10">
          <cell r="D10">
            <v>0.10416666666666667</v>
          </cell>
          <cell r="E10">
            <v>6.25E-2</v>
          </cell>
          <cell r="F10">
            <v>7.0833333333333331E-2</v>
          </cell>
          <cell r="G10">
            <v>0</v>
          </cell>
          <cell r="H10">
            <v>2.0833333333333332E-2</v>
          </cell>
          <cell r="I10">
            <v>2.0833333333333332E-2</v>
          </cell>
          <cell r="J10">
            <v>5.5555555555555552E-2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5.5555555555555552E-2</v>
          </cell>
          <cell r="I11">
            <v>2.0833333333333332E-2</v>
          </cell>
          <cell r="J11">
            <v>0</v>
          </cell>
        </row>
        <row r="12">
          <cell r="D12">
            <v>4.1666666666666664E-2</v>
          </cell>
          <cell r="E12">
            <v>7.6388888888888881E-2</v>
          </cell>
          <cell r="F12">
            <v>6.9444444444444434E-2</v>
          </cell>
          <cell r="G12">
            <v>2.7777777777777776E-2</v>
          </cell>
          <cell r="H12">
            <v>2.7777777777777776E-2</v>
          </cell>
          <cell r="I12">
            <v>0.10416666666666667</v>
          </cell>
          <cell r="J12">
            <v>6.9444444444444434E-2</v>
          </cell>
        </row>
        <row r="13">
          <cell r="D13">
            <v>2.3958333333333335</v>
          </cell>
          <cell r="E13">
            <v>1.6041666666666663</v>
          </cell>
          <cell r="F13">
            <v>2.2152777777777777</v>
          </cell>
          <cell r="G13">
            <v>1.7180555555555552</v>
          </cell>
          <cell r="H13">
            <v>1.8611111111111109</v>
          </cell>
          <cell r="I13">
            <v>1.3402777777777777</v>
          </cell>
          <cell r="J13">
            <v>1.2986111111111112</v>
          </cell>
        </row>
        <row r="14">
          <cell r="D14">
            <v>1.4722222222222221</v>
          </cell>
          <cell r="E14">
            <v>1.8402777777777777</v>
          </cell>
          <cell r="F14">
            <v>1.7666666666666666</v>
          </cell>
          <cell r="G14">
            <v>1.4555555555555555</v>
          </cell>
          <cell r="H14">
            <v>1.5319444444444443</v>
          </cell>
          <cell r="I14">
            <v>1.4305555555555554</v>
          </cell>
          <cell r="J14">
            <v>1.6319444444444446</v>
          </cell>
        </row>
        <row r="15">
          <cell r="D15">
            <v>3.2222222222222219</v>
          </cell>
          <cell r="E15">
            <v>3.6805555555555554</v>
          </cell>
          <cell r="F15">
            <v>4.4513888888888893</v>
          </cell>
          <cell r="G15">
            <v>3.6291666666666664</v>
          </cell>
          <cell r="H15">
            <v>2.9458333333333333</v>
          </cell>
          <cell r="I15">
            <v>4.6597222222222223</v>
          </cell>
          <cell r="J15">
            <v>3.9305555555555558</v>
          </cell>
        </row>
        <row r="16">
          <cell r="D16">
            <v>5.2569444444444438</v>
          </cell>
          <cell r="E16">
            <v>4.6180555555555554</v>
          </cell>
          <cell r="F16">
            <v>4.4611111111111112</v>
          </cell>
          <cell r="G16">
            <v>4.333333333333333</v>
          </cell>
          <cell r="H16">
            <v>4.6138888888888889</v>
          </cell>
          <cell r="I16">
            <v>11.291666666666666</v>
          </cell>
          <cell r="J16">
            <v>9.2152777777777768</v>
          </cell>
        </row>
        <row r="17">
          <cell r="D17">
            <v>8.3333333333333339</v>
          </cell>
          <cell r="E17">
            <v>8.3958333333333339</v>
          </cell>
          <cell r="F17">
            <v>7.5152777777777784</v>
          </cell>
          <cell r="G17">
            <v>8.1263888888888882</v>
          </cell>
          <cell r="H17">
            <v>8.5986111111111114</v>
          </cell>
          <cell r="I17">
            <v>13.243055555555557</v>
          </cell>
          <cell r="J17">
            <v>17.194444444444446</v>
          </cell>
        </row>
        <row r="18">
          <cell r="D18">
            <v>10.534722222222223</v>
          </cell>
          <cell r="E18">
            <v>8.4513888888888893</v>
          </cell>
          <cell r="F18">
            <v>8.0722222222222211</v>
          </cell>
          <cell r="G18">
            <v>9.2291666666666661</v>
          </cell>
          <cell r="H18">
            <v>9.4958333333333336</v>
          </cell>
          <cell r="I18">
            <v>17.673611111111111</v>
          </cell>
          <cell r="J18">
            <v>22.868055555555554</v>
          </cell>
        </row>
        <row r="19">
          <cell r="D19">
            <v>10.437500000000002</v>
          </cell>
          <cell r="E19">
            <v>9.6666666666666661</v>
          </cell>
          <cell r="F19">
            <v>9.6611111111111097</v>
          </cell>
          <cell r="G19">
            <v>10.095833333333333</v>
          </cell>
          <cell r="H19">
            <v>10.490277777777779</v>
          </cell>
          <cell r="I19">
            <v>16.180555555555554</v>
          </cell>
          <cell r="J19">
            <v>23.534722222222218</v>
          </cell>
        </row>
        <row r="20">
          <cell r="D20">
            <v>15.486111111111112</v>
          </cell>
          <cell r="E20">
            <v>14.548611111111112</v>
          </cell>
          <cell r="F20">
            <v>13.145833333333334</v>
          </cell>
          <cell r="G20">
            <v>13.740277777777777</v>
          </cell>
          <cell r="H20">
            <v>14.245833333333335</v>
          </cell>
          <cell r="I20">
            <v>13.291666666666666</v>
          </cell>
          <cell r="J20">
            <v>22.138888888888886</v>
          </cell>
        </row>
        <row r="21">
          <cell r="D21">
            <v>17.159722222222221</v>
          </cell>
          <cell r="E21">
            <v>16.256944444444446</v>
          </cell>
          <cell r="F21">
            <v>14.776388888888887</v>
          </cell>
          <cell r="G21">
            <v>15.305555555555555</v>
          </cell>
          <cell r="H21">
            <v>13.877777777777778</v>
          </cell>
          <cell r="I21">
            <v>11.472222222222221</v>
          </cell>
          <cell r="J21">
            <v>20.555555555555557</v>
          </cell>
        </row>
        <row r="22">
          <cell r="D22">
            <v>8.1180555555555554</v>
          </cell>
          <cell r="E22">
            <v>8.4583333333333321</v>
          </cell>
          <cell r="F22">
            <v>9.8888888888888893</v>
          </cell>
          <cell r="G22">
            <v>10.002777777777778</v>
          </cell>
          <cell r="H22">
            <v>7.4624999999999995</v>
          </cell>
          <cell r="I22">
            <v>14.083333333333334</v>
          </cell>
          <cell r="J22">
            <v>17.930555555555554</v>
          </cell>
        </row>
        <row r="23">
          <cell r="D23">
            <v>8.0694444444444446</v>
          </cell>
          <cell r="E23">
            <v>8.2847222222222214</v>
          </cell>
          <cell r="F23">
            <v>7.2805555555555559</v>
          </cell>
          <cell r="G23">
            <v>7.7472222222222227</v>
          </cell>
          <cell r="H23">
            <v>8.1222222222222218</v>
          </cell>
          <cell r="I23">
            <v>12.708333333333334</v>
          </cell>
          <cell r="J23">
            <v>17.131944444444443</v>
          </cell>
        </row>
        <row r="24">
          <cell r="D24">
            <v>7.9513888888888893</v>
          </cell>
          <cell r="E24">
            <v>6.8263888888888893</v>
          </cell>
          <cell r="F24">
            <v>8.3708333333333336</v>
          </cell>
          <cell r="G24">
            <v>5.9458333333333329</v>
          </cell>
          <cell r="H24">
            <v>6.8125</v>
          </cell>
          <cell r="I24">
            <v>9.3263888888888893</v>
          </cell>
          <cell r="J24">
            <v>12.111111111111109</v>
          </cell>
        </row>
        <row r="25">
          <cell r="D25">
            <v>9.4861111111111107</v>
          </cell>
          <cell r="E25">
            <v>8.8333333333333339</v>
          </cell>
          <cell r="F25">
            <v>8.5111111111111111</v>
          </cell>
          <cell r="G25">
            <v>6.7944444444444452</v>
          </cell>
          <cell r="H25">
            <v>7.1291666666666664</v>
          </cell>
          <cell r="I25">
            <v>6.1805555555555545</v>
          </cell>
          <cell r="J25">
            <v>7.9999999999999991</v>
          </cell>
        </row>
        <row r="26">
          <cell r="D26">
            <v>7.9166666666666679</v>
          </cell>
          <cell r="E26">
            <v>8.8541666666666661</v>
          </cell>
          <cell r="F26">
            <v>9.9611111111111121</v>
          </cell>
          <cell r="G26">
            <v>7.2013888888888884</v>
          </cell>
          <cell r="H26">
            <v>5.1180555555555545</v>
          </cell>
          <cell r="I26">
            <v>4.6736111111111116</v>
          </cell>
          <cell r="J26">
            <v>5.3263888888888893</v>
          </cell>
        </row>
        <row r="27">
          <cell r="D27">
            <v>6.5625</v>
          </cell>
          <cell r="E27">
            <v>5.4097222222222223</v>
          </cell>
          <cell r="F27">
            <v>6.5347222222222223</v>
          </cell>
          <cell r="G27">
            <v>5.4472222222222229</v>
          </cell>
          <cell r="H27">
            <v>3.3555555555555556</v>
          </cell>
          <cell r="I27">
            <v>2.5902777777777781</v>
          </cell>
          <cell r="J27">
            <v>4.2569444444444446</v>
          </cell>
        </row>
        <row r="28">
          <cell r="D28">
            <v>3.1875</v>
          </cell>
          <cell r="E28">
            <v>2.9722222222222219</v>
          </cell>
          <cell r="F28">
            <v>3.5694444444444446</v>
          </cell>
          <cell r="G28">
            <v>3.181944444444444</v>
          </cell>
          <cell r="H28">
            <v>2.7527777777777782</v>
          </cell>
          <cell r="I28">
            <v>1.895833333333333</v>
          </cell>
          <cell r="J28">
            <v>2.1736111111111112</v>
          </cell>
        </row>
        <row r="29">
          <cell r="D29">
            <v>0.84722222222222221</v>
          </cell>
          <cell r="E29">
            <v>0.84027777777777768</v>
          </cell>
          <cell r="F29">
            <v>0.92638888888888882</v>
          </cell>
          <cell r="G29">
            <v>1.0027777777777778</v>
          </cell>
          <cell r="H29">
            <v>1.6152777777777778</v>
          </cell>
          <cell r="I29">
            <v>0.77777777777777768</v>
          </cell>
          <cell r="J29">
            <v>1.0486111111111112</v>
          </cell>
        </row>
        <row r="30">
          <cell r="D30">
            <v>0.36805555555555552</v>
          </cell>
          <cell r="E30">
            <v>0.17361111111111108</v>
          </cell>
          <cell r="F30">
            <v>0.1875</v>
          </cell>
          <cell r="G30">
            <v>0.40833333333333338</v>
          </cell>
          <cell r="H30">
            <v>0.26666666666666666</v>
          </cell>
          <cell r="I30">
            <v>0.40277777777777773</v>
          </cell>
          <cell r="J30">
            <v>0.17361111111111108</v>
          </cell>
        </row>
        <row r="31">
          <cell r="D31">
            <v>9.0277777777777776E-2</v>
          </cell>
          <cell r="E31">
            <v>0.1875</v>
          </cell>
          <cell r="F31">
            <v>0.25000000000000006</v>
          </cell>
          <cell r="G31">
            <v>0.21527777777777779</v>
          </cell>
          <cell r="H31">
            <v>0.10972222222222222</v>
          </cell>
          <cell r="I31">
            <v>4.8611111111111105E-2</v>
          </cell>
          <cell r="J31">
            <v>7.6388888888888881E-2</v>
          </cell>
        </row>
        <row r="37">
          <cell r="L37">
            <v>119.07333333333334</v>
          </cell>
        </row>
        <row r="43">
          <cell r="C43">
            <v>96.566666666666691</v>
          </cell>
          <cell r="D43">
            <v>112.66666666666664</v>
          </cell>
          <cell r="E43">
            <v>106.01000000000002</v>
          </cell>
          <cell r="F43">
            <v>118.23333333333333</v>
          </cell>
          <cell r="G43">
            <v>144.19999999999999</v>
          </cell>
          <cell r="H43">
            <v>118.33333333333334</v>
          </cell>
          <cell r="I43">
            <v>111.53333333333333</v>
          </cell>
          <cell r="J43">
            <v>112.62333333333332</v>
          </cell>
          <cell r="K43">
            <v>97.350000000000009</v>
          </cell>
          <cell r="L43">
            <v>107.80000000000003</v>
          </cell>
          <cell r="M43">
            <v>75.700000000000017</v>
          </cell>
          <cell r="N43">
            <v>61.4</v>
          </cell>
        </row>
        <row r="44">
          <cell r="C44">
            <v>101.43333333333337</v>
          </cell>
          <cell r="D44">
            <v>117.73333333333331</v>
          </cell>
          <cell r="E44">
            <v>114.10000000000001</v>
          </cell>
          <cell r="F44">
            <v>133.73333333333335</v>
          </cell>
          <cell r="G44">
            <v>173.5</v>
          </cell>
          <cell r="H44">
            <v>148.06666666666663</v>
          </cell>
          <cell r="I44">
            <v>135.86666666666667</v>
          </cell>
          <cell r="J44">
            <v>136.2466666666667</v>
          </cell>
          <cell r="K44">
            <v>109.6</v>
          </cell>
          <cell r="L44">
            <v>112.75000000000003</v>
          </cell>
          <cell r="M44">
            <v>80.316666666666691</v>
          </cell>
          <cell r="N44">
            <v>65.533333333333331</v>
          </cell>
        </row>
        <row r="47">
          <cell r="C47">
            <v>145.5</v>
          </cell>
          <cell r="D47">
            <v>152.5</v>
          </cell>
          <cell r="E47">
            <v>133.75</v>
          </cell>
          <cell r="F47">
            <v>192</v>
          </cell>
          <cell r="G47">
            <v>189.33333333333329</v>
          </cell>
          <cell r="H47">
            <v>127</v>
          </cell>
          <cell r="I47">
            <v>106.5</v>
          </cell>
          <cell r="J47">
            <v>124.5</v>
          </cell>
          <cell r="K47">
            <v>119</v>
          </cell>
          <cell r="L47">
            <v>123</v>
          </cell>
          <cell r="M47">
            <v>128.33333333333334</v>
          </cell>
          <cell r="N47">
            <v>76</v>
          </cell>
        </row>
        <row r="48">
          <cell r="C48">
            <v>149.5</v>
          </cell>
          <cell r="D48">
            <v>154.5</v>
          </cell>
          <cell r="E48">
            <v>138.5</v>
          </cell>
          <cell r="F48">
            <v>208.5</v>
          </cell>
          <cell r="G48">
            <v>207.99999999999997</v>
          </cell>
          <cell r="H48">
            <v>143.33333333333334</v>
          </cell>
          <cell r="I48">
            <v>123.5</v>
          </cell>
          <cell r="J48">
            <v>134.5</v>
          </cell>
          <cell r="K48">
            <v>125</v>
          </cell>
          <cell r="L48">
            <v>125</v>
          </cell>
          <cell r="M48">
            <v>131.66666666666669</v>
          </cell>
          <cell r="N48">
            <v>80</v>
          </cell>
        </row>
        <row r="51">
          <cell r="C51">
            <v>202.25</v>
          </cell>
          <cell r="D51">
            <v>244.5</v>
          </cell>
          <cell r="E51">
            <v>200.66666666666666</v>
          </cell>
          <cell r="F51">
            <v>180</v>
          </cell>
          <cell r="G51">
            <v>264.33333333333331</v>
          </cell>
          <cell r="H51">
            <v>190.5</v>
          </cell>
          <cell r="I51">
            <v>127.33333333333333</v>
          </cell>
          <cell r="J51">
            <v>114</v>
          </cell>
          <cell r="K51">
            <v>181</v>
          </cell>
          <cell r="L51">
            <v>147.33333333333334</v>
          </cell>
          <cell r="M51">
            <v>162.66666666666666</v>
          </cell>
          <cell r="N51">
            <v>144.66666666666669</v>
          </cell>
        </row>
        <row r="52">
          <cell r="C52">
            <v>205</v>
          </cell>
          <cell r="D52">
            <v>247</v>
          </cell>
          <cell r="E52">
            <v>203</v>
          </cell>
          <cell r="F52">
            <v>197</v>
          </cell>
          <cell r="G52">
            <v>286.66666666666663</v>
          </cell>
          <cell r="H52">
            <v>213.5</v>
          </cell>
          <cell r="I52">
            <v>156.33333333333329</v>
          </cell>
          <cell r="J52">
            <v>128.5</v>
          </cell>
          <cell r="K52">
            <v>190.5</v>
          </cell>
          <cell r="L52">
            <v>151.00000000000003</v>
          </cell>
          <cell r="M52">
            <v>164.66666666666666</v>
          </cell>
          <cell r="N52">
            <v>147.66666666666669</v>
          </cell>
        </row>
      </sheetData>
      <sheetData sheetId="4">
        <row r="142">
          <cell r="B142">
            <v>2434</v>
          </cell>
        </row>
        <row r="144">
          <cell r="B144" t="str">
            <v>River Mersey Path W of Vale Road, Heaton Mersey</v>
          </cell>
        </row>
      </sheetData>
      <sheetData sheetId="5">
        <row r="122">
          <cell r="B122">
            <v>0.14930555555555555</v>
          </cell>
          <cell r="C122">
            <v>2.7777777777777776E-2</v>
          </cell>
          <cell r="D122">
            <v>0</v>
          </cell>
          <cell r="E122">
            <v>1.3888888888888888E-2</v>
          </cell>
          <cell r="F122">
            <v>1.0416666666666666E-2</v>
          </cell>
          <cell r="G122">
            <v>0.69444444444444453</v>
          </cell>
          <cell r="H122">
            <v>0.3576388888888889</v>
          </cell>
          <cell r="I122">
            <v>1.4097222222222223</v>
          </cell>
          <cell r="J122">
            <v>2.9062500000000004</v>
          </cell>
          <cell r="K122">
            <v>3.6250000000000004</v>
          </cell>
          <cell r="L122">
            <v>4.8749999999999991</v>
          </cell>
          <cell r="M122">
            <v>4.6875000000000009</v>
          </cell>
          <cell r="N122">
            <v>6.6597222222222214</v>
          </cell>
          <cell r="O122">
            <v>8.6388888888888893</v>
          </cell>
          <cell r="P122">
            <v>4.5381944444444446</v>
          </cell>
          <cell r="Q122">
            <v>3.3298611111111103</v>
          </cell>
          <cell r="R122">
            <v>3.2395833333333335</v>
          </cell>
          <cell r="S122">
            <v>3.5416666666666665</v>
          </cell>
          <cell r="T122">
            <v>3.7534722222222219</v>
          </cell>
          <cell r="U122">
            <v>3.71875</v>
          </cell>
          <cell r="V122">
            <v>1.6875</v>
          </cell>
          <cell r="W122">
            <v>0.71874999999999989</v>
          </cell>
          <cell r="X122">
            <v>0.21874999999999997</v>
          </cell>
          <cell r="Y122">
            <v>1.3888888888888888E-2</v>
          </cell>
        </row>
        <row r="123">
          <cell r="B123">
            <v>3.125E-2</v>
          </cell>
          <cell r="C123">
            <v>0</v>
          </cell>
          <cell r="D123">
            <v>1.0416666666666666E-2</v>
          </cell>
          <cell r="E123">
            <v>1.3888888888888888E-2</v>
          </cell>
          <cell r="F123">
            <v>3.4722222222222217E-2</v>
          </cell>
          <cell r="G123">
            <v>0.42708333333333331</v>
          </cell>
          <cell r="H123">
            <v>0.49305555555555558</v>
          </cell>
          <cell r="I123">
            <v>1.7534722222222223</v>
          </cell>
          <cell r="J123">
            <v>3.4062500000000004</v>
          </cell>
          <cell r="K123">
            <v>3.3888888888888888</v>
          </cell>
          <cell r="L123">
            <v>4.8402777777777777</v>
          </cell>
          <cell r="M123">
            <v>4.072916666666667</v>
          </cell>
          <cell r="N123">
            <v>5.5486111111111107</v>
          </cell>
          <cell r="O123">
            <v>7.1909722222222223</v>
          </cell>
          <cell r="P123">
            <v>4.4548611111111116</v>
          </cell>
          <cell r="Q123">
            <v>3.1215277777777781</v>
          </cell>
          <cell r="R123">
            <v>3.1319444444444446</v>
          </cell>
          <cell r="S123">
            <v>3.5833333333333335</v>
          </cell>
          <cell r="T123">
            <v>3.6319444444444442</v>
          </cell>
          <cell r="U123">
            <v>3.0138888888888888</v>
          </cell>
          <cell r="V123">
            <v>1.583333333333333</v>
          </cell>
          <cell r="W123">
            <v>0.60763888888888884</v>
          </cell>
          <cell r="X123">
            <v>0.16666666666666666</v>
          </cell>
          <cell r="Y123">
            <v>5.5555555555555552E-2</v>
          </cell>
        </row>
        <row r="124">
          <cell r="B124">
            <v>1.8749999999999999E-2</v>
          </cell>
          <cell r="C124">
            <v>3.4722222222222217E-2</v>
          </cell>
          <cell r="D124">
            <v>0</v>
          </cell>
          <cell r="E124">
            <v>1.0416666666666666E-2</v>
          </cell>
          <cell r="F124">
            <v>2.4305555555555552E-2</v>
          </cell>
          <cell r="G124">
            <v>0.53402777777777788</v>
          </cell>
          <cell r="H124">
            <v>0.71805555555555545</v>
          </cell>
          <cell r="I124">
            <v>1.7270833333333331</v>
          </cell>
          <cell r="J124">
            <v>2.7208333333333332</v>
          </cell>
          <cell r="K124">
            <v>3.1548611111111104</v>
          </cell>
          <cell r="L124">
            <v>4.6305555555555555</v>
          </cell>
          <cell r="M124">
            <v>4.3145833333333341</v>
          </cell>
          <cell r="N124">
            <v>5.6222222222222227</v>
          </cell>
          <cell r="O124">
            <v>6.5763888888888893</v>
          </cell>
          <cell r="P124">
            <v>4.4611111111111112</v>
          </cell>
          <cell r="Q124">
            <v>3.1812499999999999</v>
          </cell>
          <cell r="R124">
            <v>3.380555555555556</v>
          </cell>
          <cell r="S124">
            <v>3.1576388888888882</v>
          </cell>
          <cell r="T124">
            <v>4.2465277777777777</v>
          </cell>
          <cell r="U124">
            <v>3.0333333333333332</v>
          </cell>
          <cell r="V124">
            <v>1.7277777777777776</v>
          </cell>
          <cell r="W124">
            <v>0.7270833333333333</v>
          </cell>
          <cell r="X124">
            <v>6.9444444444444434E-2</v>
          </cell>
          <cell r="Y124">
            <v>0.1388888888888889</v>
          </cell>
        </row>
        <row r="125">
          <cell r="B125">
            <v>9.0972222222222218E-2</v>
          </cell>
          <cell r="C125">
            <v>2.2222222222222223E-2</v>
          </cell>
          <cell r="D125">
            <v>2.0833333333333332E-2</v>
          </cell>
          <cell r="E125">
            <v>5.2083333333333336E-2</v>
          </cell>
          <cell r="F125">
            <v>1.3888888888888888E-2</v>
          </cell>
          <cell r="G125">
            <v>0.43402777777777773</v>
          </cell>
          <cell r="H125">
            <v>0.56111111111111112</v>
          </cell>
          <cell r="I125">
            <v>2.088888888888889</v>
          </cell>
          <cell r="J125">
            <v>3.0833333333333335</v>
          </cell>
          <cell r="K125">
            <v>3.6083333333333338</v>
          </cell>
          <cell r="L125">
            <v>4.5763888888888884</v>
          </cell>
          <cell r="M125">
            <v>4.3263888888888893</v>
          </cell>
          <cell r="N125">
            <v>5.8340277777777771</v>
          </cell>
          <cell r="O125">
            <v>6.8701388888888886</v>
          </cell>
          <cell r="P125">
            <v>4.7222222222222223</v>
          </cell>
          <cell r="Q125">
            <v>3.5173611111111107</v>
          </cell>
          <cell r="R125">
            <v>3.2444444444444449</v>
          </cell>
          <cell r="S125">
            <v>3.025694444444444</v>
          </cell>
          <cell r="T125">
            <v>3.5722222222222224</v>
          </cell>
          <cell r="U125">
            <v>2.4902777777777776</v>
          </cell>
          <cell r="V125">
            <v>1.5048611111111112</v>
          </cell>
          <cell r="W125">
            <v>0.7104166666666667</v>
          </cell>
          <cell r="X125">
            <v>0.20972222222222223</v>
          </cell>
          <cell r="Y125">
            <v>0.14166666666666669</v>
          </cell>
        </row>
        <row r="126">
          <cell r="B126">
            <v>6.7361111111111108E-2</v>
          </cell>
          <cell r="C126">
            <v>0</v>
          </cell>
          <cell r="D126">
            <v>1.3888888888888888E-2</v>
          </cell>
          <cell r="E126">
            <v>1.6666666666666666E-2</v>
          </cell>
          <cell r="F126">
            <v>2.7777777777777776E-2</v>
          </cell>
          <cell r="G126">
            <v>0.41111111111111115</v>
          </cell>
          <cell r="H126">
            <v>0.53541666666666665</v>
          </cell>
          <cell r="I126">
            <v>1.7444444444444445</v>
          </cell>
          <cell r="J126">
            <v>2.6236111111111109</v>
          </cell>
          <cell r="K126">
            <v>3.3916666666666662</v>
          </cell>
          <cell r="L126">
            <v>4.8833333333333337</v>
          </cell>
          <cell r="M126">
            <v>4.3256944444444452</v>
          </cell>
          <cell r="N126">
            <v>5.4881944444444448</v>
          </cell>
          <cell r="O126">
            <v>6.8750000000000009</v>
          </cell>
          <cell r="P126">
            <v>3.7215277777777778</v>
          </cell>
          <cell r="Q126">
            <v>2.9729166666666664</v>
          </cell>
          <cell r="R126">
            <v>3.004861111111111</v>
          </cell>
          <cell r="S126">
            <v>2.4159722222222224</v>
          </cell>
          <cell r="T126">
            <v>2.6173611111111112</v>
          </cell>
          <cell r="U126">
            <v>1.7152777777777779</v>
          </cell>
          <cell r="V126">
            <v>1.1972222222222222</v>
          </cell>
          <cell r="W126">
            <v>1.0486111111111112</v>
          </cell>
          <cell r="X126">
            <v>0.25138888888888888</v>
          </cell>
          <cell r="Y126">
            <v>6.25E-2</v>
          </cell>
        </row>
        <row r="127">
          <cell r="B127">
            <v>7.6388888888888881E-2</v>
          </cell>
          <cell r="C127">
            <v>2.0833333333333332E-2</v>
          </cell>
          <cell r="D127">
            <v>0</v>
          </cell>
          <cell r="E127">
            <v>0</v>
          </cell>
          <cell r="F127">
            <v>5.5555555555555552E-2</v>
          </cell>
          <cell r="G127">
            <v>0.34375</v>
          </cell>
          <cell r="H127">
            <v>0.38888888888888901</v>
          </cell>
          <cell r="I127">
            <v>1.5277777777777777</v>
          </cell>
          <cell r="J127">
            <v>3.4930555555555554</v>
          </cell>
          <cell r="K127">
            <v>5.5069444444444438</v>
          </cell>
          <cell r="L127">
            <v>8.4479166666666661</v>
          </cell>
          <cell r="M127">
            <v>6.7222222222222223</v>
          </cell>
          <cell r="N127">
            <v>5.1180555555555562</v>
          </cell>
          <cell r="O127">
            <v>4.5590277777777777</v>
          </cell>
          <cell r="P127">
            <v>5.5694444444444438</v>
          </cell>
          <cell r="Q127">
            <v>6.0381944444444455</v>
          </cell>
          <cell r="R127">
            <v>5.3402777777777786</v>
          </cell>
          <cell r="S127">
            <v>3.4409722222222228</v>
          </cell>
          <cell r="T127">
            <v>2.3576388888888888</v>
          </cell>
          <cell r="U127">
            <v>1.8645833333333333</v>
          </cell>
          <cell r="V127">
            <v>1.3229166666666667</v>
          </cell>
          <cell r="W127">
            <v>0.52777777777777779</v>
          </cell>
          <cell r="X127">
            <v>0.18055555555555555</v>
          </cell>
          <cell r="Y127">
            <v>7.9861111111111105E-2</v>
          </cell>
        </row>
        <row r="128">
          <cell r="B128">
            <v>8.6805555555555539E-2</v>
          </cell>
          <cell r="C128">
            <v>0</v>
          </cell>
          <cell r="D128">
            <v>2.7777777777777776E-2</v>
          </cell>
          <cell r="E128">
            <v>4.1666666666666664E-2</v>
          </cell>
          <cell r="F128">
            <v>4.8611111111111105E-2</v>
          </cell>
          <cell r="G128">
            <v>0.44444444444444448</v>
          </cell>
          <cell r="H128">
            <v>0.2638888888888889</v>
          </cell>
          <cell r="I128">
            <v>1.1319444444444446</v>
          </cell>
          <cell r="J128">
            <v>3.9687500000000004</v>
          </cell>
          <cell r="K128">
            <v>7.1701388888888902</v>
          </cell>
          <cell r="L128">
            <v>8.8020833333333339</v>
          </cell>
          <cell r="M128">
            <v>10.208333333333334</v>
          </cell>
          <cell r="N128">
            <v>9.2673611111111107</v>
          </cell>
          <cell r="O128">
            <v>7.5902777777777777</v>
          </cell>
          <cell r="P128">
            <v>8.3958333333333321</v>
          </cell>
          <cell r="Q128">
            <v>7.9583333333333348</v>
          </cell>
          <cell r="R128">
            <v>5.9027777777777777</v>
          </cell>
          <cell r="S128">
            <v>4.28125</v>
          </cell>
          <cell r="T128">
            <v>3.1215277777777772</v>
          </cell>
          <cell r="U128">
            <v>1.9444444444444444</v>
          </cell>
          <cell r="V128">
            <v>1.5659722222222223</v>
          </cell>
          <cell r="W128">
            <v>0.78125000000000011</v>
          </cell>
          <cell r="X128">
            <v>0.24652777777777779</v>
          </cell>
          <cell r="Y128">
            <v>2.7777777777777776E-2</v>
          </cell>
        </row>
      </sheetData>
      <sheetData sheetId="6">
        <row r="122">
          <cell r="B122">
            <v>4.1666666666666664E-2</v>
          </cell>
          <cell r="C122">
            <v>5.2083333333333336E-2</v>
          </cell>
          <cell r="D122">
            <v>5.2083333333333336E-2</v>
          </cell>
          <cell r="E122">
            <v>0</v>
          </cell>
          <cell r="F122">
            <v>2.0833333333333332E-2</v>
          </cell>
          <cell r="G122">
            <v>1.1979166666666667</v>
          </cell>
          <cell r="H122">
            <v>0.73611111111111105</v>
          </cell>
          <cell r="I122">
            <v>1.6111111111111109</v>
          </cell>
          <cell r="J122">
            <v>2.6284722222222219</v>
          </cell>
          <cell r="K122">
            <v>4.166666666666667</v>
          </cell>
          <cell r="L122">
            <v>5.2673611111111116</v>
          </cell>
          <cell r="M122">
            <v>5.2187500000000009</v>
          </cell>
          <cell r="N122">
            <v>7.7430555555555562</v>
          </cell>
          <cell r="O122">
            <v>8.5798611111111107</v>
          </cell>
          <cell r="P122">
            <v>4.0590277777777777</v>
          </cell>
          <cell r="Q122">
            <v>4.0347222222222223</v>
          </cell>
          <cell r="R122">
            <v>3.9756944444444446</v>
          </cell>
          <cell r="S122">
            <v>4.7430555555555554</v>
          </cell>
          <cell r="T122">
            <v>3.9583333333333339</v>
          </cell>
          <cell r="U122">
            <v>3.28125</v>
          </cell>
          <cell r="V122">
            <v>1.59375</v>
          </cell>
          <cell r="W122">
            <v>0.4236111111111111</v>
          </cell>
          <cell r="X122">
            <v>0.18402777777777776</v>
          </cell>
          <cell r="Y122">
            <v>4.5138888888888888E-2</v>
          </cell>
        </row>
        <row r="123">
          <cell r="B123">
            <v>1.0416666666666666E-2</v>
          </cell>
          <cell r="C123">
            <v>0</v>
          </cell>
          <cell r="D123">
            <v>3.125E-2</v>
          </cell>
          <cell r="E123">
            <v>0</v>
          </cell>
          <cell r="F123">
            <v>3.8194444444444441E-2</v>
          </cell>
          <cell r="G123">
            <v>0.80208333333333315</v>
          </cell>
          <cell r="H123">
            <v>0.92013888888888884</v>
          </cell>
          <cell r="I123">
            <v>1.8402777777777777</v>
          </cell>
          <cell r="J123">
            <v>2.3090277777777777</v>
          </cell>
          <cell r="K123">
            <v>4.197916666666667</v>
          </cell>
          <cell r="L123">
            <v>4.2256944444444446</v>
          </cell>
          <cell r="M123">
            <v>4.833333333333333</v>
          </cell>
          <cell r="N123">
            <v>7.2743055555555562</v>
          </cell>
          <cell r="O123">
            <v>8.1284722222222232</v>
          </cell>
          <cell r="P123">
            <v>4.2291666666666661</v>
          </cell>
          <cell r="Q123">
            <v>4.1423611111111107</v>
          </cell>
          <cell r="R123">
            <v>3.4131944444444446</v>
          </cell>
          <cell r="S123">
            <v>4.416666666666667</v>
          </cell>
          <cell r="T123">
            <v>4.427083333333333</v>
          </cell>
          <cell r="U123">
            <v>2.7048611111111112</v>
          </cell>
          <cell r="V123">
            <v>1.4861111111111109</v>
          </cell>
          <cell r="W123">
            <v>0.42013888888888884</v>
          </cell>
          <cell r="X123">
            <v>8.6805555555555539E-2</v>
          </cell>
          <cell r="Y123">
            <v>9.375E-2</v>
          </cell>
        </row>
        <row r="124">
          <cell r="B124">
            <v>1.8749999999999999E-2</v>
          </cell>
          <cell r="C124">
            <v>1.0416666666666666E-2</v>
          </cell>
          <cell r="D124">
            <v>3.5416666666666666E-2</v>
          </cell>
          <cell r="E124">
            <v>0</v>
          </cell>
          <cell r="F124">
            <v>3.4722222222222217E-2</v>
          </cell>
          <cell r="G124">
            <v>1.1076388888888888</v>
          </cell>
          <cell r="H124">
            <v>0.8833333333333333</v>
          </cell>
          <cell r="I124">
            <v>2.2256944444444446</v>
          </cell>
          <cell r="J124">
            <v>2.2305555555555556</v>
          </cell>
          <cell r="K124">
            <v>3.7576388888888892</v>
          </cell>
          <cell r="L124">
            <v>4.0361111111111105</v>
          </cell>
          <cell r="M124">
            <v>4.8305555555555548</v>
          </cell>
          <cell r="N124">
            <v>6.572916666666667</v>
          </cell>
          <cell r="O124">
            <v>7.3881944444444434</v>
          </cell>
          <cell r="P124">
            <v>4.9444444444444446</v>
          </cell>
          <cell r="Q124">
            <v>3.6402777777777779</v>
          </cell>
          <cell r="R124">
            <v>4.1854166666666668</v>
          </cell>
          <cell r="S124">
            <v>4.2555555555555555</v>
          </cell>
          <cell r="T124">
            <v>4.9805555555555561</v>
          </cell>
          <cell r="U124">
            <v>3.2673611111111112</v>
          </cell>
          <cell r="V124">
            <v>1.7847222222222223</v>
          </cell>
          <cell r="W124">
            <v>0.46319444444444441</v>
          </cell>
          <cell r="X124">
            <v>9.375E-2</v>
          </cell>
          <cell r="Y124">
            <v>0.12500000000000003</v>
          </cell>
        </row>
        <row r="125">
          <cell r="B125">
            <v>4.3750000000000004E-2</v>
          </cell>
          <cell r="C125">
            <v>1.0416666666666666E-2</v>
          </cell>
          <cell r="D125">
            <v>0</v>
          </cell>
          <cell r="E125">
            <v>0</v>
          </cell>
          <cell r="F125">
            <v>1.3888888888888888E-2</v>
          </cell>
          <cell r="G125">
            <v>0.85902777777777761</v>
          </cell>
          <cell r="H125">
            <v>0.72777777777777775</v>
          </cell>
          <cell r="I125">
            <v>1.8145833333333332</v>
          </cell>
          <cell r="J125">
            <v>2.1666666666666665</v>
          </cell>
          <cell r="K125">
            <v>4.0631944444444441</v>
          </cell>
          <cell r="L125">
            <v>4.614583333333333</v>
          </cell>
          <cell r="M125">
            <v>5.0479166666666666</v>
          </cell>
          <cell r="N125">
            <v>6.8701388888888886</v>
          </cell>
          <cell r="O125">
            <v>7.6527777777777777</v>
          </cell>
          <cell r="P125">
            <v>5.0013888888888891</v>
          </cell>
          <cell r="Q125">
            <v>3.8736111111111113</v>
          </cell>
          <cell r="R125">
            <v>2.9729166666666664</v>
          </cell>
          <cell r="S125">
            <v>3.3972222222222226</v>
          </cell>
          <cell r="T125">
            <v>3.6006944444444442</v>
          </cell>
          <cell r="U125">
            <v>2.7236111111111114</v>
          </cell>
          <cell r="V125">
            <v>1.590972222222222</v>
          </cell>
          <cell r="W125">
            <v>0.50138888888888888</v>
          </cell>
          <cell r="X125">
            <v>0.20416666666666669</v>
          </cell>
          <cell r="Y125">
            <v>0.1076388888888889</v>
          </cell>
        </row>
        <row r="126">
          <cell r="B126">
            <v>4.1666666666666664E-2</v>
          </cell>
          <cell r="C126">
            <v>1.0416666666666666E-2</v>
          </cell>
          <cell r="D126">
            <v>1.0416666666666666E-2</v>
          </cell>
          <cell r="E126">
            <v>2.7777777777777776E-2</v>
          </cell>
          <cell r="F126">
            <v>1.3888888888888888E-2</v>
          </cell>
          <cell r="G126">
            <v>0.93055555555555547</v>
          </cell>
          <cell r="H126">
            <v>0.76597222222222217</v>
          </cell>
          <cell r="I126">
            <v>1.4729166666666667</v>
          </cell>
          <cell r="J126">
            <v>2.3069444444444445</v>
          </cell>
          <cell r="K126">
            <v>4.2993055555555557</v>
          </cell>
          <cell r="L126">
            <v>4.7479166666666668</v>
          </cell>
          <cell r="M126">
            <v>5.2451388888888895</v>
          </cell>
          <cell r="N126">
            <v>7.1229166666666677</v>
          </cell>
          <cell r="O126">
            <v>6.9388888888888891</v>
          </cell>
          <cell r="P126">
            <v>3.7312499999999997</v>
          </cell>
          <cell r="Q126">
            <v>4.0611111111111109</v>
          </cell>
          <cell r="R126">
            <v>3.40625</v>
          </cell>
          <cell r="S126">
            <v>3.5645833333333332</v>
          </cell>
          <cell r="T126">
            <v>2.5590277777777772</v>
          </cell>
          <cell r="U126">
            <v>1.6777777777777778</v>
          </cell>
          <cell r="V126">
            <v>1.3763888888888891</v>
          </cell>
          <cell r="W126">
            <v>0.80763888888888891</v>
          </cell>
          <cell r="X126">
            <v>0.13333333333333333</v>
          </cell>
          <cell r="Y126">
            <v>5.486111111111111E-2</v>
          </cell>
        </row>
        <row r="127">
          <cell r="B127">
            <v>2.7777777777777776E-2</v>
          </cell>
          <cell r="C127">
            <v>1.3888888888888888E-2</v>
          </cell>
          <cell r="D127">
            <v>1.0416666666666666E-2</v>
          </cell>
          <cell r="E127">
            <v>1.0416666666666666E-2</v>
          </cell>
          <cell r="F127">
            <v>5.2083333333333336E-2</v>
          </cell>
          <cell r="G127">
            <v>0.67013888888888884</v>
          </cell>
          <cell r="H127">
            <v>0.71527777777777768</v>
          </cell>
          <cell r="I127">
            <v>2.3298611111111112</v>
          </cell>
          <cell r="J127">
            <v>5.645833333333333</v>
          </cell>
          <cell r="K127">
            <v>6.6215277777777786</v>
          </cell>
          <cell r="L127">
            <v>8.8368055555555554</v>
          </cell>
          <cell r="M127">
            <v>8.0902777777777768</v>
          </cell>
          <cell r="N127">
            <v>6.645833333333333</v>
          </cell>
          <cell r="O127">
            <v>5.7361111111111107</v>
          </cell>
          <cell r="P127">
            <v>7.041666666666667</v>
          </cell>
          <cell r="Q127">
            <v>6.354166666666667</v>
          </cell>
          <cell r="R127">
            <v>4.6631944444444446</v>
          </cell>
          <cell r="S127">
            <v>3.0902777777777772</v>
          </cell>
          <cell r="T127">
            <v>2.3368055555555558</v>
          </cell>
          <cell r="U127">
            <v>1.2951388888888891</v>
          </cell>
          <cell r="V127">
            <v>0.94791666666666652</v>
          </cell>
          <cell r="W127">
            <v>0.38888888888888884</v>
          </cell>
          <cell r="X127">
            <v>0.20138888888888887</v>
          </cell>
          <cell r="Y127">
            <v>2.4305555555555552E-2</v>
          </cell>
        </row>
        <row r="128">
          <cell r="B128">
            <v>3.125E-2</v>
          </cell>
          <cell r="C128">
            <v>5.9027777777777769E-2</v>
          </cell>
          <cell r="D128">
            <v>2.7777777777777776E-2</v>
          </cell>
          <cell r="E128">
            <v>0</v>
          </cell>
          <cell r="F128">
            <v>3.4722222222222217E-2</v>
          </cell>
          <cell r="G128">
            <v>0.64930555555555558</v>
          </cell>
          <cell r="H128">
            <v>0.81597222222222232</v>
          </cell>
          <cell r="I128">
            <v>1.9652777777777779</v>
          </cell>
          <cell r="J128">
            <v>4.6076388888888884</v>
          </cell>
          <cell r="K128">
            <v>8.5972222222222232</v>
          </cell>
          <cell r="L128">
            <v>11.434027777777777</v>
          </cell>
          <cell r="M128">
            <v>11.767361111111109</v>
          </cell>
          <cell r="N128">
            <v>11.069444444444443</v>
          </cell>
          <cell r="O128">
            <v>10.277777777777779</v>
          </cell>
          <cell r="P128">
            <v>8.9652777777777768</v>
          </cell>
          <cell r="Q128">
            <v>8.5659722222222214</v>
          </cell>
          <cell r="R128">
            <v>6.0555555555555545</v>
          </cell>
          <cell r="S128">
            <v>3.9999999999999996</v>
          </cell>
          <cell r="T128">
            <v>2.6631944444444446</v>
          </cell>
          <cell r="U128">
            <v>2.1284722222222223</v>
          </cell>
          <cell r="V128">
            <v>1.0868055555555556</v>
          </cell>
          <cell r="W128">
            <v>0.52430555555555558</v>
          </cell>
          <cell r="X128">
            <v>8.6805555555555539E-2</v>
          </cell>
          <cell r="Y128">
            <v>3.8194444444444441E-2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03"/>
  <sheetViews>
    <sheetView showGridLines="0" tabSelected="1" zoomScaleNormal="100" workbookViewId="0"/>
  </sheetViews>
  <sheetFormatPr defaultRowHeight="15" x14ac:dyDescent="0.25"/>
  <cols>
    <col min="2" max="2" width="12.42578125" customWidth="1"/>
    <col min="3" max="3" width="46.5703125" bestFit="1" customWidth="1"/>
  </cols>
  <sheetData>
    <row r="1" spans="1:3" x14ac:dyDescent="0.25">
      <c r="A1" s="1" t="s">
        <v>0</v>
      </c>
    </row>
    <row r="3" spans="1:3" x14ac:dyDescent="0.25">
      <c r="A3" t="s">
        <v>1</v>
      </c>
    </row>
    <row r="4" spans="1:3" x14ac:dyDescent="0.25">
      <c r="A4" t="s">
        <v>2</v>
      </c>
    </row>
    <row r="6" spans="1:3" x14ac:dyDescent="0.25">
      <c r="A6" s="1" t="s">
        <v>3</v>
      </c>
    </row>
    <row r="8" spans="1:3" x14ac:dyDescent="0.25">
      <c r="A8" t="s">
        <v>55</v>
      </c>
    </row>
    <row r="10" spans="1:3" x14ac:dyDescent="0.25">
      <c r="B10" s="1" t="s">
        <v>4</v>
      </c>
      <c r="C10" s="1" t="s">
        <v>5</v>
      </c>
    </row>
    <row r="11" spans="1:3" x14ac:dyDescent="0.25">
      <c r="C11" s="35" t="s">
        <v>6</v>
      </c>
    </row>
    <row r="12" spans="1:3" x14ac:dyDescent="0.25">
      <c r="C12" s="35" t="s">
        <v>12</v>
      </c>
    </row>
    <row r="13" spans="1:3" x14ac:dyDescent="0.25">
      <c r="C13" s="35" t="s">
        <v>11</v>
      </c>
    </row>
    <row r="14" spans="1:3" x14ac:dyDescent="0.25">
      <c r="B14" s="1" t="s">
        <v>9</v>
      </c>
      <c r="C14" s="1" t="s">
        <v>10</v>
      </c>
    </row>
    <row r="15" spans="1:3" x14ac:dyDescent="0.25">
      <c r="C15" s="35" t="s">
        <v>6</v>
      </c>
    </row>
    <row r="16" spans="1:3" x14ac:dyDescent="0.25">
      <c r="C16" s="35" t="s">
        <v>11</v>
      </c>
    </row>
    <row r="17" spans="2:4" x14ac:dyDescent="0.25">
      <c r="C17" s="35" t="s">
        <v>12</v>
      </c>
    </row>
    <row r="18" spans="2:4" x14ac:dyDescent="0.25">
      <c r="B18" s="1" t="s">
        <v>37</v>
      </c>
      <c r="C18" s="1" t="s">
        <v>38</v>
      </c>
      <c r="D18" s="3"/>
    </row>
    <row r="19" spans="2:4" x14ac:dyDescent="0.25">
      <c r="C19" s="35" t="s">
        <v>6</v>
      </c>
    </row>
    <row r="20" spans="2:4" x14ac:dyDescent="0.25">
      <c r="C20" s="35" t="s">
        <v>8</v>
      </c>
    </row>
    <row r="21" spans="2:4" x14ac:dyDescent="0.25">
      <c r="C21" s="35" t="s">
        <v>7</v>
      </c>
    </row>
    <row r="22" spans="2:4" x14ac:dyDescent="0.25">
      <c r="B22" s="1" t="s">
        <v>13</v>
      </c>
      <c r="C22" s="1" t="s">
        <v>14</v>
      </c>
      <c r="D22" s="3"/>
    </row>
    <row r="23" spans="2:4" x14ac:dyDescent="0.25">
      <c r="C23" s="35" t="s">
        <v>6</v>
      </c>
    </row>
    <row r="24" spans="2:4" x14ac:dyDescent="0.25">
      <c r="C24" s="35" t="s">
        <v>11</v>
      </c>
    </row>
    <row r="25" spans="2:4" x14ac:dyDescent="0.25">
      <c r="C25" s="35" t="s">
        <v>12</v>
      </c>
    </row>
    <row r="26" spans="2:4" x14ac:dyDescent="0.25">
      <c r="B26" s="1" t="s">
        <v>39</v>
      </c>
      <c r="C26" s="1" t="s">
        <v>40</v>
      </c>
      <c r="D26" s="3"/>
    </row>
    <row r="27" spans="2:4" x14ac:dyDescent="0.25">
      <c r="C27" s="35" t="s">
        <v>6</v>
      </c>
    </row>
    <row r="28" spans="2:4" x14ac:dyDescent="0.25">
      <c r="C28" s="35" t="s">
        <v>41</v>
      </c>
    </row>
    <row r="29" spans="2:4" x14ac:dyDescent="0.25">
      <c r="C29" s="35" t="s">
        <v>42</v>
      </c>
    </row>
    <row r="30" spans="2:4" x14ac:dyDescent="0.25">
      <c r="B30" s="1" t="s">
        <v>15</v>
      </c>
      <c r="C30" s="1" t="s">
        <v>16</v>
      </c>
    </row>
    <row r="31" spans="2:4" x14ac:dyDescent="0.25">
      <c r="C31" s="35" t="s">
        <v>6</v>
      </c>
    </row>
    <row r="32" spans="2:4" x14ac:dyDescent="0.25">
      <c r="C32" s="35" t="s">
        <v>11</v>
      </c>
    </row>
    <row r="33" spans="2:4" x14ac:dyDescent="0.25">
      <c r="C33" s="35" t="s">
        <v>12</v>
      </c>
    </row>
    <row r="34" spans="2:4" x14ac:dyDescent="0.25">
      <c r="B34" s="1" t="s">
        <v>17</v>
      </c>
      <c r="C34" s="1" t="s">
        <v>18</v>
      </c>
    </row>
    <row r="35" spans="2:4" x14ac:dyDescent="0.25">
      <c r="C35" s="35" t="s">
        <v>6</v>
      </c>
    </row>
    <row r="36" spans="2:4" x14ac:dyDescent="0.25">
      <c r="C36" s="35" t="s">
        <v>11</v>
      </c>
    </row>
    <row r="37" spans="2:4" x14ac:dyDescent="0.25">
      <c r="C37" s="35" t="s">
        <v>12</v>
      </c>
    </row>
    <row r="38" spans="2:4" x14ac:dyDescent="0.25">
      <c r="B38" s="1" t="s">
        <v>43</v>
      </c>
      <c r="C38" s="1" t="s">
        <v>44</v>
      </c>
      <c r="D38" s="3"/>
    </row>
    <row r="39" spans="2:4" x14ac:dyDescent="0.25">
      <c r="B39" s="1"/>
      <c r="C39" s="35" t="s">
        <v>6</v>
      </c>
      <c r="D39" s="2"/>
    </row>
    <row r="40" spans="2:4" x14ac:dyDescent="0.25">
      <c r="B40" s="1"/>
      <c r="C40" s="35" t="s">
        <v>8</v>
      </c>
      <c r="D40" s="2"/>
    </row>
    <row r="41" spans="2:4" x14ac:dyDescent="0.25">
      <c r="B41" s="1"/>
      <c r="C41" s="35" t="s">
        <v>7</v>
      </c>
      <c r="D41" s="2"/>
    </row>
    <row r="42" spans="2:4" x14ac:dyDescent="0.25">
      <c r="B42" s="1" t="s">
        <v>19</v>
      </c>
      <c r="C42" s="1" t="s">
        <v>20</v>
      </c>
      <c r="D42" s="2"/>
    </row>
    <row r="43" spans="2:4" x14ac:dyDescent="0.25">
      <c r="B43" s="1"/>
      <c r="C43" s="35" t="s">
        <v>6</v>
      </c>
      <c r="D43" s="2"/>
    </row>
    <row r="44" spans="2:4" x14ac:dyDescent="0.25">
      <c r="B44" s="1"/>
      <c r="C44" s="35" t="s">
        <v>8</v>
      </c>
      <c r="D44" s="2"/>
    </row>
    <row r="45" spans="2:4" x14ac:dyDescent="0.25">
      <c r="B45" s="1"/>
      <c r="C45" s="35" t="s">
        <v>7</v>
      </c>
      <c r="D45" s="2"/>
    </row>
    <row r="46" spans="2:4" x14ac:dyDescent="0.25">
      <c r="B46" s="1" t="s">
        <v>45</v>
      </c>
      <c r="C46" s="1" t="s">
        <v>46</v>
      </c>
      <c r="D46" s="2"/>
    </row>
    <row r="47" spans="2:4" x14ac:dyDescent="0.25">
      <c r="B47" s="1"/>
      <c r="C47" s="35" t="s">
        <v>6</v>
      </c>
      <c r="D47" s="2"/>
    </row>
    <row r="48" spans="2:4" x14ac:dyDescent="0.25">
      <c r="B48" s="1"/>
      <c r="C48" s="35" t="s">
        <v>7</v>
      </c>
      <c r="D48" s="2"/>
    </row>
    <row r="49" spans="1:4" x14ac:dyDescent="0.25">
      <c r="B49" s="1"/>
      <c r="C49" s="35" t="s">
        <v>8</v>
      </c>
      <c r="D49" s="2"/>
    </row>
    <row r="50" spans="1:4" x14ac:dyDescent="0.25">
      <c r="B50" s="1" t="s">
        <v>51</v>
      </c>
      <c r="C50" s="1" t="s">
        <v>52</v>
      </c>
      <c r="D50" s="2"/>
    </row>
    <row r="51" spans="1:4" x14ac:dyDescent="0.25">
      <c r="B51" s="1"/>
      <c r="C51" s="35" t="s">
        <v>6</v>
      </c>
      <c r="D51" s="2"/>
    </row>
    <row r="52" spans="1:4" x14ac:dyDescent="0.25">
      <c r="B52" s="1"/>
      <c r="C52" s="35" t="s">
        <v>11</v>
      </c>
      <c r="D52" s="2"/>
    </row>
    <row r="53" spans="1:4" x14ac:dyDescent="0.25">
      <c r="B53" s="1"/>
      <c r="C53" s="35" t="s">
        <v>12</v>
      </c>
      <c r="D53" s="2"/>
    </row>
    <row r="54" spans="1:4" x14ac:dyDescent="0.25">
      <c r="B54" s="1"/>
      <c r="D54" s="2"/>
    </row>
    <row r="55" spans="1:4" x14ac:dyDescent="0.25">
      <c r="A55" t="s">
        <v>56</v>
      </c>
      <c r="B55" s="1"/>
      <c r="D55" s="2"/>
    </row>
    <row r="56" spans="1:4" x14ac:dyDescent="0.25">
      <c r="B56" s="1"/>
      <c r="D56" s="2"/>
    </row>
    <row r="57" spans="1:4" x14ac:dyDescent="0.25">
      <c r="B57" s="4" t="s">
        <v>35</v>
      </c>
      <c r="C57" s="4" t="s">
        <v>36</v>
      </c>
      <c r="D57" s="2"/>
    </row>
    <row r="58" spans="1:4" x14ac:dyDescent="0.25">
      <c r="B58" t="s">
        <v>47</v>
      </c>
      <c r="C58" t="s">
        <v>48</v>
      </c>
      <c r="D58" s="2"/>
    </row>
    <row r="60" spans="1:4" x14ac:dyDescent="0.25">
      <c r="A60" s="1" t="s">
        <v>21</v>
      </c>
    </row>
    <row r="62" spans="1:4" x14ac:dyDescent="0.25">
      <c r="A62" t="s">
        <v>55</v>
      </c>
    </row>
    <row r="64" spans="1:4" x14ac:dyDescent="0.25">
      <c r="B64" s="1" t="s">
        <v>23</v>
      </c>
      <c r="C64" s="1" t="s">
        <v>32</v>
      </c>
    </row>
    <row r="65" spans="2:3" x14ac:dyDescent="0.25">
      <c r="C65" s="35" t="s">
        <v>6</v>
      </c>
    </row>
    <row r="66" spans="2:3" x14ac:dyDescent="0.25">
      <c r="C66" s="35" t="s">
        <v>34</v>
      </c>
    </row>
    <row r="67" spans="2:3" x14ac:dyDescent="0.25">
      <c r="B67" s="1" t="s">
        <v>24</v>
      </c>
      <c r="C67" s="1" t="s">
        <v>33</v>
      </c>
    </row>
    <row r="68" spans="2:3" x14ac:dyDescent="0.25">
      <c r="C68" s="35" t="s">
        <v>6</v>
      </c>
    </row>
    <row r="69" spans="2:3" x14ac:dyDescent="0.25">
      <c r="C69" s="35" t="s">
        <v>7</v>
      </c>
    </row>
    <row r="70" spans="2:3" x14ac:dyDescent="0.25">
      <c r="B70" s="1" t="s">
        <v>27</v>
      </c>
      <c r="C70" s="1" t="s">
        <v>30</v>
      </c>
    </row>
    <row r="71" spans="2:3" x14ac:dyDescent="0.25">
      <c r="B71" s="1"/>
      <c r="C71" s="35" t="s">
        <v>6</v>
      </c>
    </row>
    <row r="72" spans="2:3" x14ac:dyDescent="0.25">
      <c r="B72" s="1"/>
      <c r="C72" s="35" t="s">
        <v>34</v>
      </c>
    </row>
    <row r="73" spans="2:3" x14ac:dyDescent="0.25">
      <c r="B73" s="1" t="s">
        <v>25</v>
      </c>
      <c r="C73" s="1" t="s">
        <v>20</v>
      </c>
    </row>
    <row r="74" spans="2:3" x14ac:dyDescent="0.25">
      <c r="C74" s="35" t="s">
        <v>6</v>
      </c>
    </row>
    <row r="75" spans="2:3" x14ac:dyDescent="0.25">
      <c r="C75" s="35" t="s">
        <v>7</v>
      </c>
    </row>
    <row r="76" spans="2:3" x14ac:dyDescent="0.25">
      <c r="B76" s="1" t="s">
        <v>28</v>
      </c>
      <c r="C76" s="1" t="s">
        <v>31</v>
      </c>
    </row>
    <row r="77" spans="2:3" x14ac:dyDescent="0.25">
      <c r="B77" s="1"/>
      <c r="C77" s="35" t="s">
        <v>6</v>
      </c>
    </row>
    <row r="78" spans="2:3" x14ac:dyDescent="0.25">
      <c r="B78" s="1"/>
      <c r="C78" s="35" t="s">
        <v>34</v>
      </c>
    </row>
    <row r="79" spans="2:3" x14ac:dyDescent="0.25">
      <c r="B79" s="1" t="s">
        <v>49</v>
      </c>
      <c r="C79" s="1" t="s">
        <v>50</v>
      </c>
    </row>
    <row r="80" spans="2:3" x14ac:dyDescent="0.25">
      <c r="B80" s="1"/>
      <c r="C80" s="35" t="s">
        <v>6</v>
      </c>
    </row>
    <row r="81" spans="1:3" x14ac:dyDescent="0.25">
      <c r="B81" s="1"/>
      <c r="C81" s="35" t="s">
        <v>34</v>
      </c>
    </row>
    <row r="82" spans="1:3" x14ac:dyDescent="0.25">
      <c r="B82" s="1" t="s">
        <v>53</v>
      </c>
      <c r="C82" s="1" t="s">
        <v>54</v>
      </c>
    </row>
    <row r="83" spans="1:3" x14ac:dyDescent="0.25">
      <c r="C83" s="35" t="s">
        <v>6</v>
      </c>
    </row>
    <row r="84" spans="1:3" x14ac:dyDescent="0.25">
      <c r="C84" s="35" t="s">
        <v>34</v>
      </c>
    </row>
    <row r="86" spans="1:3" x14ac:dyDescent="0.25">
      <c r="A86" t="s">
        <v>56</v>
      </c>
    </row>
    <row r="88" spans="1:3" x14ac:dyDescent="0.25">
      <c r="B88" t="s">
        <v>22</v>
      </c>
      <c r="C88" t="s">
        <v>18</v>
      </c>
    </row>
    <row r="89" spans="1:3" x14ac:dyDescent="0.25">
      <c r="B89" t="s">
        <v>26</v>
      </c>
      <c r="C89" t="s">
        <v>29</v>
      </c>
    </row>
    <row r="91" spans="1:3" x14ac:dyDescent="0.25">
      <c r="A91" s="1" t="s">
        <v>57</v>
      </c>
    </row>
    <row r="93" spans="1:3" x14ac:dyDescent="0.25">
      <c r="A93" t="s">
        <v>55</v>
      </c>
    </row>
    <row r="95" spans="1:3" x14ac:dyDescent="0.25">
      <c r="B95" s="1" t="s">
        <v>53</v>
      </c>
      <c r="C95" s="1" t="s">
        <v>54</v>
      </c>
    </row>
    <row r="96" spans="1:3" x14ac:dyDescent="0.25">
      <c r="C96" s="35" t="s">
        <v>6</v>
      </c>
    </row>
    <row r="97" spans="1:3" x14ac:dyDescent="0.25">
      <c r="C97" s="35" t="s">
        <v>34</v>
      </c>
    </row>
    <row r="99" spans="1:3" x14ac:dyDescent="0.25">
      <c r="A99" s="1" t="s">
        <v>58</v>
      </c>
    </row>
    <row r="101" spans="1:3" x14ac:dyDescent="0.25">
      <c r="A101" t="s">
        <v>56</v>
      </c>
    </row>
    <row r="103" spans="1:3" x14ac:dyDescent="0.25">
      <c r="B103" s="4" t="s">
        <v>53</v>
      </c>
      <c r="C103" s="4" t="s">
        <v>54</v>
      </c>
    </row>
  </sheetData>
  <hyperlinks>
    <hyperlink ref="C11" location="bkATC1013_graphs" display="Graphs"/>
    <hyperlink ref="C12" location="bkATC1013_Southbound" display="SouthEast bound"/>
    <hyperlink ref="C13" location="bkATC1013_Northbound" display="NorthWest bound"/>
    <hyperlink ref="C15" location="bkATC1015_graphs" display="Graphs"/>
    <hyperlink ref="C16" location="bkATC1015_Northbound" display="NorthWest bound"/>
    <hyperlink ref="C17" location="bkATC1015_Southbound" display="SouthEast bound"/>
    <hyperlink ref="C19" location="bkATC1104_graphs" display="Graphs"/>
    <hyperlink ref="C20" location="bkATC1104_Northbound" display="North bound"/>
    <hyperlink ref="C21" location="bkATC1104_Southbound" display="South bound"/>
    <hyperlink ref="C23" location="bkATC1106_graphs" display="Graphs"/>
    <hyperlink ref="C24" location="bkATC1106_NorthWestbound" display="NorthWest bound"/>
    <hyperlink ref="C25" location="bkATC1106_SouthEastbound" display="SouthEast bound"/>
    <hyperlink ref="C27" location="bkATC1135_graphs" display="Graphs"/>
    <hyperlink ref="C28" location="bkATC1135_NorthEastbound" display="NorthEast bound"/>
    <hyperlink ref="C29" location="bkATC1135_SouthWestbound" display="SouthWest bound"/>
    <hyperlink ref="C31" location="bkATC1138_graphs" display="Graphs"/>
    <hyperlink ref="C32" location="bkATC1138_NorthWestbound" display="NorthWest bound"/>
    <hyperlink ref="C33" location="bkATC1138_SouthEastbound" display="SouthEast bound"/>
    <hyperlink ref="C35" location="bkATC1176_graphs" display="Graphs"/>
    <hyperlink ref="C36" location="bkATC1176_NorthWestbound" display="NorthWest bound"/>
    <hyperlink ref="C37" location="bkATC1176_SouthEastbound" display="SouthEast bound"/>
    <hyperlink ref="C39" location="bkATC1178_graphs" display="Graphs"/>
    <hyperlink ref="C40" location="bkATC1178_Northbound" display="North bound"/>
    <hyperlink ref="C41" location="bkATC1178_Southbound" display="South bound"/>
    <hyperlink ref="C43" location="bkATC1284_graphs" display="Graphs"/>
    <hyperlink ref="C44" location="bkATC1284_Northbound" display="North bound"/>
    <hyperlink ref="C45" location="bkATC1284_Southbound" display="South bound"/>
    <hyperlink ref="C47" location="bkATC1333_graphs" display="Graphs"/>
    <hyperlink ref="C48" location="bkATC1333_Southbound" display="South bound"/>
    <hyperlink ref="C49" location="bkATC1333_Northbound" display="North bound"/>
    <hyperlink ref="C51" location="bkATC1500_graphs" display="Graphs"/>
    <hyperlink ref="C52" location="bkATC1500_NorthWestbound" display="NorthWest bound"/>
    <hyperlink ref="C53" location="bkATC1500_SouthEastbound" display="SouthEast bound"/>
    <hyperlink ref="C65" location="bkACC2207_graphs" display="Graphs"/>
    <hyperlink ref="C66" location="bkACC2207_Bothdirections" display="Both directions"/>
    <hyperlink ref="C68" location="bkACC2208_graphs" display="Graphs"/>
    <hyperlink ref="C69" location="bkACC2208_Southbound" display="South bound"/>
    <hyperlink ref="C71" location="bkACC2210_graphs" display="Graphs"/>
    <hyperlink ref="C72" location="bkACC2210_Bothdirections" display="Both directions"/>
    <hyperlink ref="C74" location="bkACC2255_graphs" display="Graphs"/>
    <hyperlink ref="C75" location="bkACC2255_Southbound" display="South bound"/>
    <hyperlink ref="C77" location="bkACC2405_graphs" display="Graphs"/>
    <hyperlink ref="C78" location="bkACC2405_Bothdirections" display="Both directions"/>
    <hyperlink ref="C80" location="bkACC2411_graphs" display="Graphs"/>
    <hyperlink ref="C81" location="bkACC2411_Bothdirections" display="Both directions"/>
    <hyperlink ref="C83" location="bkACC2434_graphs" display="Graphs"/>
    <hyperlink ref="C84" location="bkACC2434_Bothdirections" display="Both directions"/>
    <hyperlink ref="C96" location="bkAPC2434_graphs" display="Graphs"/>
    <hyperlink ref="C97" location="bkAPC2434_Bothdirections" display="Both directions"/>
  </hyperlinks>
  <pageMargins left="0.7" right="0.7" top="0.75" bottom="0.75" header="0.3" footer="0.3"/>
  <pageSetup paperSize="9" fitToHeight="0" orientation="portrait" r:id="rId1"/>
  <rowBreaks count="1" manualBreakCount="1">
    <brk id="98" max="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111</v>
      </c>
      <c r="E3" s="47"/>
      <c r="F3" s="47"/>
      <c r="G3" s="6"/>
      <c r="H3" s="49" t="s">
        <v>112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8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80.979166666666671</v>
      </c>
      <c r="E8" s="37">
        <v>67.6736111111111</v>
      </c>
      <c r="F8" s="37">
        <v>76.150000000000006</v>
      </c>
      <c r="G8" s="37">
        <v>74.150000000000006</v>
      </c>
      <c r="H8" s="37">
        <v>81.906944444444434</v>
      </c>
      <c r="I8" s="37">
        <v>145.18055555555554</v>
      </c>
      <c r="J8" s="37">
        <v>177.99305555555557</v>
      </c>
      <c r="L8" s="37">
        <f>AVERAGE(D8:H8)</f>
        <v>76.171944444444449</v>
      </c>
      <c r="M8" s="37">
        <f>AVERAGE(D8:J8)</f>
        <v>100.57619047619048</v>
      </c>
      <c r="O8" s="28"/>
    </row>
    <row r="9" spans="1:15" ht="9.4" customHeight="1" x14ac:dyDescent="0.15">
      <c r="C9" s="18">
        <v>1</v>
      </c>
      <c r="D9" s="37">
        <v>44.736111111111107</v>
      </c>
      <c r="E9" s="37">
        <v>38.944444444444443</v>
      </c>
      <c r="F9" s="37">
        <v>47.56666666666667</v>
      </c>
      <c r="G9" s="37">
        <v>45.398611111111109</v>
      </c>
      <c r="H9" s="37">
        <v>51.073611111111113</v>
      </c>
      <c r="I9" s="37">
        <v>91.243055555555557</v>
      </c>
      <c r="J9" s="37">
        <v>110.06944444444444</v>
      </c>
      <c r="L9" s="37">
        <f t="shared" ref="L9:L31" si="0">AVERAGE(D9:H9)</f>
        <v>45.543888888888887</v>
      </c>
      <c r="M9" s="37">
        <f t="shared" ref="M9:M31" si="1">AVERAGE(D9:J9)</f>
        <v>61.290277777777774</v>
      </c>
      <c r="O9" s="28"/>
    </row>
    <row r="10" spans="1:15" ht="9.4" customHeight="1" x14ac:dyDescent="0.15">
      <c r="C10" s="18">
        <v>2</v>
      </c>
      <c r="D10" s="37">
        <v>38.888888888888893</v>
      </c>
      <c r="E10" s="37">
        <v>34.798611111111114</v>
      </c>
      <c r="F10" s="37">
        <v>39.057575757575755</v>
      </c>
      <c r="G10" s="37">
        <v>38.083333333333336</v>
      </c>
      <c r="H10" s="37">
        <v>41.263888888888893</v>
      </c>
      <c r="I10" s="37">
        <v>69.215277777777786</v>
      </c>
      <c r="J10" s="37">
        <v>76.215277777777771</v>
      </c>
      <c r="L10" s="37">
        <f t="shared" si="0"/>
        <v>38.418459595959597</v>
      </c>
      <c r="M10" s="37">
        <f t="shared" si="1"/>
        <v>48.217550505050504</v>
      </c>
      <c r="O10" s="28"/>
    </row>
    <row r="11" spans="1:15" ht="9.4" customHeight="1" x14ac:dyDescent="0.15">
      <c r="C11" s="18">
        <v>3</v>
      </c>
      <c r="D11" s="37">
        <v>45.208333333333336</v>
      </c>
      <c r="E11" s="37">
        <v>40.638888888888893</v>
      </c>
      <c r="F11" s="37">
        <v>43.053030303030305</v>
      </c>
      <c r="G11" s="37">
        <v>45.665277777777781</v>
      </c>
      <c r="H11" s="37">
        <v>49.005555555555553</v>
      </c>
      <c r="I11" s="37">
        <v>63.180555555555564</v>
      </c>
      <c r="J11" s="37">
        <v>70.055555555555543</v>
      </c>
      <c r="L11" s="37">
        <f t="shared" si="0"/>
        <v>44.714217171717181</v>
      </c>
      <c r="M11" s="37">
        <f t="shared" si="1"/>
        <v>50.97245670995671</v>
      </c>
      <c r="O11" s="28"/>
    </row>
    <row r="12" spans="1:15" ht="9.4" customHeight="1" x14ac:dyDescent="0.15">
      <c r="C12" s="18">
        <v>4</v>
      </c>
      <c r="D12" s="37">
        <v>81.569444444444443</v>
      </c>
      <c r="E12" s="37">
        <v>77.472222222222229</v>
      </c>
      <c r="F12" s="37">
        <v>78.921212121212122</v>
      </c>
      <c r="G12" s="37">
        <v>78.769444444444431</v>
      </c>
      <c r="H12" s="37">
        <v>81.0138888888889</v>
      </c>
      <c r="I12" s="37">
        <v>77.6736111111111</v>
      </c>
      <c r="J12" s="37">
        <v>69.527777777777771</v>
      </c>
      <c r="L12" s="37">
        <f t="shared" si="0"/>
        <v>79.549242424242436</v>
      </c>
      <c r="M12" s="37">
        <f t="shared" si="1"/>
        <v>77.849657287157285</v>
      </c>
    </row>
    <row r="13" spans="1:15" ht="9.4" customHeight="1" x14ac:dyDescent="0.15">
      <c r="C13" s="18">
        <v>5</v>
      </c>
      <c r="D13" s="37">
        <v>284.88194444444446</v>
      </c>
      <c r="E13" s="37">
        <v>276.2569444444444</v>
      </c>
      <c r="F13" s="37">
        <v>270.72272727272724</v>
      </c>
      <c r="G13" s="37">
        <v>275.74861111111107</v>
      </c>
      <c r="H13" s="37">
        <v>261.45833333333331</v>
      </c>
      <c r="I13" s="37">
        <v>132.39583333333334</v>
      </c>
      <c r="J13" s="37">
        <v>88.097222222222229</v>
      </c>
      <c r="L13" s="37">
        <f t="shared" si="0"/>
        <v>273.81371212121212</v>
      </c>
      <c r="M13" s="37">
        <f t="shared" si="1"/>
        <v>227.08023088023086</v>
      </c>
    </row>
    <row r="14" spans="1:15" ht="9.4" customHeight="1" x14ac:dyDescent="0.15">
      <c r="C14" s="18">
        <v>6</v>
      </c>
      <c r="D14" s="37">
        <v>840.83333333333348</v>
      </c>
      <c r="E14" s="37">
        <v>857.1388888888888</v>
      </c>
      <c r="F14" s="37">
        <v>848.76818181818192</v>
      </c>
      <c r="G14" s="37">
        <v>851.17777777777781</v>
      </c>
      <c r="H14" s="37">
        <v>781.31944444444446</v>
      </c>
      <c r="I14" s="37">
        <v>232.58333333333334</v>
      </c>
      <c r="J14" s="37">
        <v>138.90277777777777</v>
      </c>
      <c r="L14" s="37">
        <f t="shared" si="0"/>
        <v>835.84752525252532</v>
      </c>
      <c r="M14" s="37">
        <f t="shared" si="1"/>
        <v>650.10339105339096</v>
      </c>
    </row>
    <row r="15" spans="1:15" ht="9.4" customHeight="1" x14ac:dyDescent="0.15">
      <c r="C15" s="18">
        <v>7</v>
      </c>
      <c r="D15" s="37">
        <v>1206.4166666666667</v>
      </c>
      <c r="E15" s="37">
        <v>1172.4097222222222</v>
      </c>
      <c r="F15" s="37">
        <v>1192.6287878787878</v>
      </c>
      <c r="G15" s="37">
        <v>1201.6763888888888</v>
      </c>
      <c r="H15" s="37">
        <v>1176.2361111111111</v>
      </c>
      <c r="I15" s="37">
        <v>410.36111111111109</v>
      </c>
      <c r="J15" s="37">
        <v>217.52083333333334</v>
      </c>
      <c r="L15" s="37">
        <f t="shared" si="0"/>
        <v>1189.8735353535353</v>
      </c>
      <c r="M15" s="37">
        <f t="shared" si="1"/>
        <v>939.60708874458874</v>
      </c>
    </row>
    <row r="16" spans="1:15" ht="9.4" customHeight="1" x14ac:dyDescent="0.15">
      <c r="C16" s="18">
        <v>8</v>
      </c>
      <c r="D16" s="37">
        <v>1054.6597222222222</v>
      </c>
      <c r="E16" s="37">
        <v>1048.75</v>
      </c>
      <c r="F16" s="37">
        <v>1093.6045454545454</v>
      </c>
      <c r="G16" s="37">
        <v>1096.5472222222222</v>
      </c>
      <c r="H16" s="37">
        <v>1082.3861111111112</v>
      </c>
      <c r="I16" s="37">
        <v>684.72916666666686</v>
      </c>
      <c r="J16" s="37">
        <v>332.25</v>
      </c>
      <c r="L16" s="37">
        <f t="shared" si="0"/>
        <v>1075.18952020202</v>
      </c>
      <c r="M16" s="37">
        <f t="shared" si="1"/>
        <v>913.27525252525254</v>
      </c>
    </row>
    <row r="17" spans="3:13" ht="9.4" customHeight="1" x14ac:dyDescent="0.15">
      <c r="C17" s="18">
        <v>9</v>
      </c>
      <c r="D17" s="37">
        <v>1027.3819444444443</v>
      </c>
      <c r="E17" s="37">
        <v>1017.4166666666666</v>
      </c>
      <c r="F17" s="37">
        <v>1049.9909090909091</v>
      </c>
      <c r="G17" s="37">
        <v>1043.825</v>
      </c>
      <c r="H17" s="37">
        <v>1034.8527777777779</v>
      </c>
      <c r="I17" s="37">
        <v>931.69444444444434</v>
      </c>
      <c r="J17" s="37">
        <v>568.87499999999989</v>
      </c>
      <c r="L17" s="37">
        <f t="shared" si="0"/>
        <v>1034.6934595959597</v>
      </c>
      <c r="M17" s="37">
        <f t="shared" si="1"/>
        <v>953.43382034632032</v>
      </c>
    </row>
    <row r="18" spans="3:13" ht="9.4" customHeight="1" x14ac:dyDescent="0.15">
      <c r="C18" s="18">
        <v>10</v>
      </c>
      <c r="D18" s="37">
        <v>965.39583333333337</v>
      </c>
      <c r="E18" s="37">
        <v>947.86805555555554</v>
      </c>
      <c r="F18" s="37">
        <v>952.32727272727277</v>
      </c>
      <c r="G18" s="37">
        <v>968.4513888888888</v>
      </c>
      <c r="H18" s="37">
        <v>1018.9708333333334</v>
      </c>
      <c r="I18" s="37">
        <v>1045.9027777777778</v>
      </c>
      <c r="J18" s="37">
        <v>891.0486111111112</v>
      </c>
      <c r="L18" s="37">
        <f t="shared" si="0"/>
        <v>970.60267676767671</v>
      </c>
      <c r="M18" s="37">
        <f t="shared" si="1"/>
        <v>969.99496753246763</v>
      </c>
    </row>
    <row r="19" spans="3:13" ht="9.4" customHeight="1" x14ac:dyDescent="0.15">
      <c r="C19" s="18">
        <v>11</v>
      </c>
      <c r="D19" s="37">
        <v>1006.7847222222223</v>
      </c>
      <c r="E19" s="37">
        <v>969.6875</v>
      </c>
      <c r="F19" s="37">
        <v>970.74696969696959</v>
      </c>
      <c r="G19" s="37">
        <v>1012.5236111111109</v>
      </c>
      <c r="H19" s="37">
        <v>1056.3569444444445</v>
      </c>
      <c r="I19" s="37">
        <v>1143.8194444444443</v>
      </c>
      <c r="J19" s="37">
        <v>1106.4861111111111</v>
      </c>
      <c r="L19" s="37">
        <f t="shared" si="0"/>
        <v>1003.2199494949494</v>
      </c>
      <c r="M19" s="37">
        <f t="shared" si="1"/>
        <v>1038.0579004329004</v>
      </c>
    </row>
    <row r="20" spans="3:13" ht="9.4" customHeight="1" x14ac:dyDescent="0.15">
      <c r="C20" s="18">
        <v>12</v>
      </c>
      <c r="D20" s="37">
        <v>1034.8472222222224</v>
      </c>
      <c r="E20" s="37">
        <v>1009.451388888889</v>
      </c>
      <c r="F20" s="37">
        <v>1041.8560606060607</v>
      </c>
      <c r="G20" s="37">
        <v>1065.223611111111</v>
      </c>
      <c r="H20" s="37">
        <v>1127.6597222222224</v>
      </c>
      <c r="I20" s="37">
        <v>1213.5694444444441</v>
      </c>
      <c r="J20" s="37">
        <v>1157.2847222222222</v>
      </c>
      <c r="L20" s="37">
        <f t="shared" si="0"/>
        <v>1055.8076010101013</v>
      </c>
      <c r="M20" s="37">
        <f t="shared" si="1"/>
        <v>1092.8417388167388</v>
      </c>
    </row>
    <row r="21" spans="3:13" ht="9.4" customHeight="1" x14ac:dyDescent="0.15">
      <c r="C21" s="18">
        <v>13</v>
      </c>
      <c r="D21" s="37">
        <v>1050.4652777777776</v>
      </c>
      <c r="E21" s="37">
        <v>1029.1597222222222</v>
      </c>
      <c r="F21" s="37">
        <v>1050.0015151515152</v>
      </c>
      <c r="G21" s="37">
        <v>1058.9097222222222</v>
      </c>
      <c r="H21" s="37">
        <v>1130.4902777777777</v>
      </c>
      <c r="I21" s="37">
        <v>1196.4652777777778</v>
      </c>
      <c r="J21" s="37">
        <v>1153.8263888888889</v>
      </c>
      <c r="L21" s="37">
        <f t="shared" si="0"/>
        <v>1063.8053030303031</v>
      </c>
      <c r="M21" s="37">
        <f t="shared" si="1"/>
        <v>1095.6168831168832</v>
      </c>
    </row>
    <row r="22" spans="3:13" ht="9.4" customHeight="1" x14ac:dyDescent="0.15">
      <c r="C22" s="18">
        <v>14</v>
      </c>
      <c r="D22" s="37">
        <v>1046.4236111111111</v>
      </c>
      <c r="E22" s="37">
        <v>1039.7847222222222</v>
      </c>
      <c r="F22" s="37">
        <v>1051.1060606060605</v>
      </c>
      <c r="G22" s="37">
        <v>1080.2611111111112</v>
      </c>
      <c r="H22" s="37">
        <v>1161.9513888888889</v>
      </c>
      <c r="I22" s="37">
        <v>1117.7708333333335</v>
      </c>
      <c r="J22" s="37">
        <v>1089.625</v>
      </c>
      <c r="L22" s="37">
        <f t="shared" si="0"/>
        <v>1075.9053787878788</v>
      </c>
      <c r="M22" s="37">
        <f t="shared" si="1"/>
        <v>1083.8461038961038</v>
      </c>
    </row>
    <row r="23" spans="3:13" ht="9.4" customHeight="1" x14ac:dyDescent="0.15">
      <c r="C23" s="18">
        <v>15</v>
      </c>
      <c r="D23" s="37">
        <v>1149.2013888888889</v>
      </c>
      <c r="E23" s="37">
        <v>1172.8680555555554</v>
      </c>
      <c r="F23" s="37">
        <v>1166.8333333333335</v>
      </c>
      <c r="G23" s="37">
        <v>1202.5291666666667</v>
      </c>
      <c r="H23" s="37">
        <v>1238.0694444444446</v>
      </c>
      <c r="I23" s="37">
        <v>1055.8958333333335</v>
      </c>
      <c r="J23" s="37">
        <v>1047.1319444444443</v>
      </c>
      <c r="L23" s="37">
        <f t="shared" si="0"/>
        <v>1185.9002777777778</v>
      </c>
      <c r="M23" s="37">
        <f t="shared" si="1"/>
        <v>1147.5041666666666</v>
      </c>
    </row>
    <row r="24" spans="3:13" ht="9.4" customHeight="1" x14ac:dyDescent="0.15">
      <c r="C24" s="18">
        <v>16</v>
      </c>
      <c r="D24" s="37">
        <v>1281.7361111111111</v>
      </c>
      <c r="E24" s="37">
        <v>1307.8263888888889</v>
      </c>
      <c r="F24" s="37">
        <v>1296.9030303030304</v>
      </c>
      <c r="G24" s="37">
        <v>1310.8861111111109</v>
      </c>
      <c r="H24" s="37">
        <v>1291.2375</v>
      </c>
      <c r="I24" s="37">
        <v>1015.2847222222225</v>
      </c>
      <c r="J24" s="37">
        <v>895.66666666666663</v>
      </c>
      <c r="L24" s="37">
        <f t="shared" si="0"/>
        <v>1297.7178282828283</v>
      </c>
      <c r="M24" s="37">
        <f t="shared" si="1"/>
        <v>1199.9343614718616</v>
      </c>
    </row>
    <row r="25" spans="3:13" ht="9.4" customHeight="1" x14ac:dyDescent="0.15">
      <c r="C25" s="18">
        <v>17</v>
      </c>
      <c r="D25" s="37">
        <v>1244.2361111111111</v>
      </c>
      <c r="E25" s="37">
        <v>1248.2291666666667</v>
      </c>
      <c r="F25" s="37">
        <v>1233.2409090909091</v>
      </c>
      <c r="G25" s="37">
        <v>1222.3305555555555</v>
      </c>
      <c r="H25" s="37">
        <v>1207.726388888889</v>
      </c>
      <c r="I25" s="37">
        <v>931.27083333333348</v>
      </c>
      <c r="J25" s="37">
        <v>681.04861111111109</v>
      </c>
      <c r="L25" s="37">
        <f t="shared" si="0"/>
        <v>1231.1526262626262</v>
      </c>
      <c r="M25" s="37">
        <f t="shared" si="1"/>
        <v>1109.7260822510823</v>
      </c>
    </row>
    <row r="26" spans="3:13" ht="9.4" customHeight="1" x14ac:dyDescent="0.15">
      <c r="C26" s="18">
        <v>18</v>
      </c>
      <c r="D26" s="37">
        <v>1000.201388888889</v>
      </c>
      <c r="E26" s="37">
        <v>1057.3819444444446</v>
      </c>
      <c r="F26" s="37">
        <v>1064.6636363636362</v>
      </c>
      <c r="G26" s="37">
        <v>1067.8805555555557</v>
      </c>
      <c r="H26" s="37">
        <v>1023.0013888888889</v>
      </c>
      <c r="I26" s="37">
        <v>758.27777777777771</v>
      </c>
      <c r="J26" s="37">
        <v>608.95833333333337</v>
      </c>
      <c r="L26" s="37">
        <f t="shared" si="0"/>
        <v>1042.6257828282828</v>
      </c>
      <c r="M26" s="37">
        <f t="shared" si="1"/>
        <v>940.0521464646464</v>
      </c>
    </row>
    <row r="27" spans="3:13" ht="9.4" customHeight="1" x14ac:dyDescent="0.15">
      <c r="C27" s="18">
        <v>19</v>
      </c>
      <c r="D27" s="37">
        <v>737.5625</v>
      </c>
      <c r="E27" s="37">
        <v>757.85416666666663</v>
      </c>
      <c r="F27" s="37">
        <v>789.93181818181813</v>
      </c>
      <c r="G27" s="37">
        <v>826.30972222222226</v>
      </c>
      <c r="H27" s="37">
        <v>814.94027777777774</v>
      </c>
      <c r="I27" s="37">
        <v>589.62500000000011</v>
      </c>
      <c r="J27" s="37">
        <v>509.89583333333331</v>
      </c>
      <c r="L27" s="37">
        <f t="shared" si="0"/>
        <v>785.31969696969691</v>
      </c>
      <c r="M27" s="37">
        <f t="shared" si="1"/>
        <v>718.01704545454538</v>
      </c>
    </row>
    <row r="28" spans="3:13" ht="9.4" customHeight="1" x14ac:dyDescent="0.15">
      <c r="C28" s="18">
        <v>20</v>
      </c>
      <c r="D28" s="37">
        <v>496.54166666666669</v>
      </c>
      <c r="E28" s="37">
        <v>520.38194444444446</v>
      </c>
      <c r="F28" s="37">
        <v>560.2348484848485</v>
      </c>
      <c r="G28" s="37">
        <v>542.72638888888889</v>
      </c>
      <c r="H28" s="37">
        <v>494.22499999999997</v>
      </c>
      <c r="I28" s="37">
        <v>441.3055555555556</v>
      </c>
      <c r="J28" s="37">
        <v>414.45138888888886</v>
      </c>
      <c r="L28" s="37">
        <f t="shared" si="0"/>
        <v>522.82196969696975</v>
      </c>
      <c r="M28" s="37">
        <f t="shared" si="1"/>
        <v>495.69525613275613</v>
      </c>
    </row>
    <row r="29" spans="3:13" ht="9.4" customHeight="1" x14ac:dyDescent="0.15">
      <c r="C29" s="18">
        <v>21</v>
      </c>
      <c r="D29" s="37">
        <v>346.0625</v>
      </c>
      <c r="E29" s="37">
        <v>364.4930555555556</v>
      </c>
      <c r="F29" s="37">
        <v>418.2015151515152</v>
      </c>
      <c r="G29" s="37">
        <v>374.78472222222223</v>
      </c>
      <c r="H29" s="37">
        <v>341.87361111111113</v>
      </c>
      <c r="I29" s="37">
        <v>330.26388888888886</v>
      </c>
      <c r="J29" s="37">
        <v>296.82638888888891</v>
      </c>
      <c r="L29" s="37">
        <f t="shared" si="0"/>
        <v>369.08308080808081</v>
      </c>
      <c r="M29" s="37">
        <f t="shared" si="1"/>
        <v>353.21509740259745</v>
      </c>
    </row>
    <row r="30" spans="3:13" ht="9.4" customHeight="1" x14ac:dyDescent="0.15">
      <c r="C30" s="18">
        <v>22</v>
      </c>
      <c r="D30" s="37">
        <v>211.55555555555557</v>
      </c>
      <c r="E30" s="37">
        <v>245.12500000000003</v>
      </c>
      <c r="F30" s="37">
        <v>283.08484848484846</v>
      </c>
      <c r="G30" s="37">
        <v>256.41250000000002</v>
      </c>
      <c r="H30" s="37">
        <v>276.05138888888888</v>
      </c>
      <c r="I30" s="37">
        <v>291.99305555555554</v>
      </c>
      <c r="J30" s="37">
        <v>198.63888888888889</v>
      </c>
      <c r="L30" s="37">
        <f t="shared" si="0"/>
        <v>254.44585858585862</v>
      </c>
      <c r="M30" s="37">
        <f t="shared" si="1"/>
        <v>251.83731962481966</v>
      </c>
    </row>
    <row r="31" spans="3:13" ht="9.4" customHeight="1" x14ac:dyDescent="0.15">
      <c r="C31" s="18">
        <v>23</v>
      </c>
      <c r="D31" s="37">
        <v>123.15972222222223</v>
      </c>
      <c r="E31" s="37">
        <v>139.70833333333334</v>
      </c>
      <c r="F31" s="37">
        <v>158.82575757575756</v>
      </c>
      <c r="G31" s="37">
        <v>152.49999999999997</v>
      </c>
      <c r="H31" s="37">
        <v>207.11111111111109</v>
      </c>
      <c r="I31" s="37">
        <v>239.3125</v>
      </c>
      <c r="J31" s="37">
        <v>139.67361111111111</v>
      </c>
      <c r="L31" s="37">
        <f t="shared" si="0"/>
        <v>156.26098484848484</v>
      </c>
      <c r="M31" s="37">
        <f t="shared" si="1"/>
        <v>165.75586219336219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13067.75</v>
      </c>
      <c r="E33" s="37">
        <f t="shared" ref="E33:J33" si="2">SUM(E15:E26)</f>
        <v>13020.833333333332</v>
      </c>
      <c r="F33" s="37">
        <f t="shared" si="2"/>
        <v>13163.90303030303</v>
      </c>
      <c r="G33" s="37">
        <f t="shared" si="2"/>
        <v>13331.044444444446</v>
      </c>
      <c r="H33" s="37">
        <f t="shared" si="2"/>
        <v>13548.93888888889</v>
      </c>
      <c r="I33" s="37">
        <f t="shared" si="2"/>
        <v>11505.041666666668</v>
      </c>
      <c r="J33" s="37">
        <f t="shared" si="2"/>
        <v>9749.7222222222226</v>
      </c>
      <c r="L33" s="37">
        <f>SUM(L15:L26)</f>
        <v>13226.49393939394</v>
      </c>
      <c r="M33" s="37">
        <f>SUM(M15:M26)</f>
        <v>12483.890512265512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3288.458333333333</v>
      </c>
      <c r="E34" s="37">
        <f t="shared" ref="E34:J34" si="3">SUM(E15:E17)</f>
        <v>3238.5763888888887</v>
      </c>
      <c r="F34" s="37">
        <f t="shared" si="3"/>
        <v>3336.2242424242422</v>
      </c>
      <c r="G34" s="37">
        <f t="shared" si="3"/>
        <v>3342.0486111111113</v>
      </c>
      <c r="H34" s="37">
        <f t="shared" si="3"/>
        <v>3293.4750000000004</v>
      </c>
      <c r="I34" s="37">
        <f t="shared" si="3"/>
        <v>2026.7847222222222</v>
      </c>
      <c r="J34" s="37">
        <f t="shared" si="3"/>
        <v>1118.6458333333333</v>
      </c>
      <c r="L34" s="37">
        <f>SUM(L15:L17)</f>
        <v>3299.756515151515</v>
      </c>
      <c r="M34" s="37">
        <f>SUM(M15:M17)</f>
        <v>2806.3161616161615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6253.1180555555557</v>
      </c>
      <c r="E35" s="37">
        <f t="shared" ref="E35:J35" si="4">SUM(E18:E23)</f>
        <v>6168.8194444444443</v>
      </c>
      <c r="F35" s="37">
        <f t="shared" si="4"/>
        <v>6232.871212121212</v>
      </c>
      <c r="G35" s="37">
        <f t="shared" si="4"/>
        <v>6387.8986111111117</v>
      </c>
      <c r="H35" s="37">
        <f t="shared" si="4"/>
        <v>6733.4986111111111</v>
      </c>
      <c r="I35" s="37">
        <f t="shared" si="4"/>
        <v>6773.4236111111113</v>
      </c>
      <c r="J35" s="37">
        <f t="shared" si="4"/>
        <v>6445.4027777777774</v>
      </c>
      <c r="L35" s="37">
        <f>SUM(L18:L23)</f>
        <v>6355.2411868686877</v>
      </c>
      <c r="M35" s="37">
        <f>SUM(M18:M23)</f>
        <v>6427.8617604617612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3526.1736111111113</v>
      </c>
      <c r="E36" s="37">
        <f t="shared" ref="E36:J36" si="5">SUM(E24:E26)</f>
        <v>3613.4375</v>
      </c>
      <c r="F36" s="37">
        <f t="shared" si="5"/>
        <v>3594.8075757575757</v>
      </c>
      <c r="G36" s="37">
        <f t="shared" si="5"/>
        <v>3601.0972222222217</v>
      </c>
      <c r="H36" s="37">
        <f t="shared" si="5"/>
        <v>3521.9652777777778</v>
      </c>
      <c r="I36" s="37">
        <f t="shared" si="5"/>
        <v>2704.8333333333339</v>
      </c>
      <c r="J36" s="37">
        <f t="shared" si="5"/>
        <v>2185.6736111111113</v>
      </c>
      <c r="L36" s="37">
        <f>SUM(L24:L26)</f>
        <v>3571.4962373737376</v>
      </c>
      <c r="M36" s="37">
        <f>SUM(M24:M26)</f>
        <v>3249.7125901875902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16399.729166666664</v>
      </c>
      <c r="E37" s="37">
        <f t="shared" ref="E37:J37" si="6">SUM(E8:E31)</f>
        <v>16441.319444444442</v>
      </c>
      <c r="F37" s="37">
        <f t="shared" si="6"/>
        <v>16778.421212121211</v>
      </c>
      <c r="G37" s="37">
        <f t="shared" si="6"/>
        <v>16892.770833333332</v>
      </c>
      <c r="H37" s="37">
        <f t="shared" si="6"/>
        <v>17030.181944444441</v>
      </c>
      <c r="I37" s="37">
        <f t="shared" si="6"/>
        <v>14209.013888888889</v>
      </c>
      <c r="J37" s="37">
        <f t="shared" si="6"/>
        <v>12040.069444444445</v>
      </c>
      <c r="L37" s="37">
        <f>SUM(L8:L31)</f>
        <v>16708.484520202022</v>
      </c>
      <c r="M37" s="37">
        <f>SUM(M8:M31)</f>
        <v>15684.500847763346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>
        <v>11687.333333333332</v>
      </c>
      <c r="D43" s="34">
        <v>10961.266666666666</v>
      </c>
      <c r="E43" s="34">
        <v>11377.1</v>
      </c>
      <c r="F43" s="34">
        <v>12856.5</v>
      </c>
      <c r="G43" s="34">
        <v>13380.250000000002</v>
      </c>
      <c r="H43" s="34">
        <v>14082.866666666665</v>
      </c>
      <c r="I43" s="34">
        <v>13890.066666666668</v>
      </c>
      <c r="J43" s="34">
        <v>14101.913333333334</v>
      </c>
      <c r="K43" s="34">
        <v>14288.499999999998</v>
      </c>
      <c r="L43" s="34">
        <v>13845.9</v>
      </c>
      <c r="M43" s="34">
        <v>14145.949999999999</v>
      </c>
      <c r="N43" s="34">
        <v>14038.8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>
        <v>14330.533333333333</v>
      </c>
      <c r="D44" s="34">
        <v>14090.8</v>
      </c>
      <c r="E44" s="34">
        <v>14801.200000000003</v>
      </c>
      <c r="F44" s="34">
        <v>15240.375</v>
      </c>
      <c r="G44" s="34">
        <v>17083.850000000002</v>
      </c>
      <c r="H44" s="34">
        <v>17922.866666666669</v>
      </c>
      <c r="I44" s="34">
        <v>17708.800000000003</v>
      </c>
      <c r="J44" s="34">
        <v>17812.763333333332</v>
      </c>
      <c r="K44" s="34">
        <v>18111.900000000001</v>
      </c>
      <c r="L44" s="34">
        <v>17542.100000000002</v>
      </c>
      <c r="M44" s="34">
        <v>17754.950000000004</v>
      </c>
      <c r="N44" s="34">
        <v>17794.066666666662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>
        <v>11083.5</v>
      </c>
      <c r="D47" s="34">
        <v>10368.5</v>
      </c>
      <c r="E47" s="34">
        <v>10491.25</v>
      </c>
      <c r="F47" s="34">
        <v>10910</v>
      </c>
      <c r="G47" s="34">
        <v>11213.999999999998</v>
      </c>
      <c r="H47" s="34">
        <v>11787.333333333334</v>
      </c>
      <c r="I47" s="34">
        <v>10968.5</v>
      </c>
      <c r="J47" s="34">
        <v>11494</v>
      </c>
      <c r="K47" s="34">
        <v>12812.75</v>
      </c>
      <c r="L47" s="34">
        <v>12439.666666666666</v>
      </c>
      <c r="M47" s="34">
        <v>12460.000000000002</v>
      </c>
      <c r="N47" s="34">
        <v>12031.000000000002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>
        <v>13345.75</v>
      </c>
      <c r="D48" s="34">
        <v>12976.5</v>
      </c>
      <c r="E48" s="34">
        <v>13000.75</v>
      </c>
      <c r="F48" s="34">
        <v>13121</v>
      </c>
      <c r="G48" s="34">
        <v>13986.333333333334</v>
      </c>
      <c r="H48" s="34">
        <v>14807.000000000002</v>
      </c>
      <c r="I48" s="34">
        <v>13929</v>
      </c>
      <c r="J48" s="34">
        <v>14399.75</v>
      </c>
      <c r="K48" s="34">
        <v>15657.75</v>
      </c>
      <c r="L48" s="34">
        <v>15179.333333333334</v>
      </c>
      <c r="M48" s="34">
        <v>15146.000000000004</v>
      </c>
      <c r="N48" s="34">
        <v>14959.000000000002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>
        <v>9206.5</v>
      </c>
      <c r="D51" s="34">
        <v>9097.5</v>
      </c>
      <c r="E51" s="34">
        <v>9147.5</v>
      </c>
      <c r="F51" s="34">
        <v>9731.5</v>
      </c>
      <c r="G51" s="34">
        <v>9502.3333333333339</v>
      </c>
      <c r="H51" s="34">
        <v>9787.5</v>
      </c>
      <c r="I51" s="34">
        <v>9684.0000000000018</v>
      </c>
      <c r="J51" s="34">
        <v>9541.75</v>
      </c>
      <c r="K51" s="34">
        <v>10660.75</v>
      </c>
      <c r="L51" s="34">
        <v>10130.333333333334</v>
      </c>
      <c r="M51" s="34">
        <v>10407</v>
      </c>
      <c r="N51" s="34">
        <v>10100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>
        <v>11215</v>
      </c>
      <c r="D52" s="34">
        <v>11252.5</v>
      </c>
      <c r="E52" s="34">
        <v>11361</v>
      </c>
      <c r="F52" s="34">
        <v>11703</v>
      </c>
      <c r="G52" s="34">
        <v>11855.999999999998</v>
      </c>
      <c r="H52" s="34">
        <v>12282.5</v>
      </c>
      <c r="I52" s="34">
        <v>12263.66666666667</v>
      </c>
      <c r="J52" s="34">
        <v>11974.5</v>
      </c>
      <c r="K52" s="34">
        <v>12990</v>
      </c>
      <c r="L52" s="34">
        <v>12441</v>
      </c>
      <c r="M52" s="34">
        <v>12672.666666666666</v>
      </c>
      <c r="N52" s="34">
        <v>12469.000000000002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104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111</v>
      </c>
      <c r="E3" s="47"/>
      <c r="F3" s="47"/>
      <c r="G3" s="6"/>
      <c r="H3" s="49" t="s">
        <v>112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7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87.736111111111128</v>
      </c>
      <c r="E8" s="37">
        <v>67.201388888888886</v>
      </c>
      <c r="F8" s="37">
        <v>84.601515151515159</v>
      </c>
      <c r="G8" s="37">
        <v>79.177777777777777</v>
      </c>
      <c r="H8" s="37">
        <v>81.543055555555554</v>
      </c>
      <c r="I8" s="37">
        <v>146.92361111111111</v>
      </c>
      <c r="J8" s="37">
        <v>178.8402777777778</v>
      </c>
      <c r="L8" s="37">
        <f>AVERAGE(D8:H8)</f>
        <v>80.051969696969707</v>
      </c>
      <c r="M8" s="37">
        <f>AVERAGE(D8:J8)</f>
        <v>103.71767676767679</v>
      </c>
      <c r="O8" s="28"/>
    </row>
    <row r="9" spans="1:15" ht="9.4" customHeight="1" x14ac:dyDescent="0.15">
      <c r="C9" s="18">
        <v>1</v>
      </c>
      <c r="D9" s="37">
        <v>46.833333333333336</v>
      </c>
      <c r="E9" s="37">
        <v>39.486111111111107</v>
      </c>
      <c r="F9" s="37">
        <v>47.584848484848493</v>
      </c>
      <c r="G9" s="37">
        <v>41.806944444444447</v>
      </c>
      <c r="H9" s="37">
        <v>49.027777777777771</v>
      </c>
      <c r="I9" s="37">
        <v>92.756944444444443</v>
      </c>
      <c r="J9" s="37">
        <v>112.01388888888887</v>
      </c>
      <c r="L9" s="37">
        <f t="shared" ref="L9:L31" si="0">AVERAGE(D9:H9)</f>
        <v>44.947803030303028</v>
      </c>
      <c r="M9" s="37">
        <f t="shared" ref="M9:M31" si="1">AVERAGE(D9:J9)</f>
        <v>61.358549783549776</v>
      </c>
      <c r="O9" s="28"/>
    </row>
    <row r="10" spans="1:15" ht="9.4" customHeight="1" x14ac:dyDescent="0.15">
      <c r="C10" s="18">
        <v>2</v>
      </c>
      <c r="D10" s="37">
        <v>33.4375</v>
      </c>
      <c r="E10" s="37">
        <v>28.770833333333329</v>
      </c>
      <c r="F10" s="37">
        <v>31.5469696969697</v>
      </c>
      <c r="G10" s="37">
        <v>31.906944444444445</v>
      </c>
      <c r="H10" s="37">
        <v>34.994444444444447</v>
      </c>
      <c r="I10" s="37">
        <v>65.006944444444443</v>
      </c>
      <c r="J10" s="37">
        <v>74.145833333333329</v>
      </c>
      <c r="L10" s="37">
        <f t="shared" si="0"/>
        <v>32.131338383838383</v>
      </c>
      <c r="M10" s="37">
        <f t="shared" si="1"/>
        <v>42.829924242424241</v>
      </c>
      <c r="O10" s="28"/>
    </row>
    <row r="11" spans="1:15" ht="9.4" customHeight="1" x14ac:dyDescent="0.15">
      <c r="C11" s="18">
        <v>3</v>
      </c>
      <c r="D11" s="37">
        <v>27.020833333333332</v>
      </c>
      <c r="E11" s="37">
        <v>29.611111111111111</v>
      </c>
      <c r="F11" s="37">
        <v>32.701515151515146</v>
      </c>
      <c r="G11" s="37">
        <v>35.141666666666666</v>
      </c>
      <c r="H11" s="37">
        <v>35.718055555555559</v>
      </c>
      <c r="I11" s="37">
        <v>48.611111111111114</v>
      </c>
      <c r="J11" s="37">
        <v>57.284722222222229</v>
      </c>
      <c r="L11" s="37">
        <f t="shared" si="0"/>
        <v>32.038636363636364</v>
      </c>
      <c r="M11" s="37">
        <f t="shared" si="1"/>
        <v>38.012716450216445</v>
      </c>
      <c r="O11" s="28"/>
    </row>
    <row r="12" spans="1:15" ht="9.4" customHeight="1" x14ac:dyDescent="0.15">
      <c r="C12" s="18">
        <v>4</v>
      </c>
      <c r="D12" s="37">
        <v>53.50694444444445</v>
      </c>
      <c r="E12" s="37">
        <v>55.201388888888886</v>
      </c>
      <c r="F12" s="37">
        <v>55.330303030303043</v>
      </c>
      <c r="G12" s="37">
        <v>59.24861111111111</v>
      </c>
      <c r="H12" s="37">
        <v>59.633333333333333</v>
      </c>
      <c r="I12" s="37">
        <v>60.388888888888886</v>
      </c>
      <c r="J12" s="37">
        <v>53.874999999999993</v>
      </c>
      <c r="L12" s="37">
        <f t="shared" si="0"/>
        <v>56.584116161616166</v>
      </c>
      <c r="M12" s="37">
        <f t="shared" si="1"/>
        <v>56.740638528138525</v>
      </c>
    </row>
    <row r="13" spans="1:15" ht="9.4" customHeight="1" x14ac:dyDescent="0.15">
      <c r="C13" s="18">
        <v>5</v>
      </c>
      <c r="D13" s="37">
        <v>149.5625</v>
      </c>
      <c r="E13" s="37">
        <v>157.98611111111111</v>
      </c>
      <c r="F13" s="37">
        <v>159.09696969696969</v>
      </c>
      <c r="G13" s="37">
        <v>163.6861111111111</v>
      </c>
      <c r="H13" s="37">
        <v>156.4458333333333</v>
      </c>
      <c r="I13" s="37">
        <v>101.02083333333333</v>
      </c>
      <c r="J13" s="37">
        <v>61.173611111111114</v>
      </c>
      <c r="L13" s="37">
        <f t="shared" si="0"/>
        <v>157.35550505050506</v>
      </c>
      <c r="M13" s="37">
        <f t="shared" si="1"/>
        <v>135.56742424242424</v>
      </c>
    </row>
    <row r="14" spans="1:15" ht="9.4" customHeight="1" x14ac:dyDescent="0.15">
      <c r="C14" s="18">
        <v>6</v>
      </c>
      <c r="D14" s="37">
        <v>667.46527777777771</v>
      </c>
      <c r="E14" s="37">
        <v>698.4375</v>
      </c>
      <c r="F14" s="37">
        <v>700.2863636363636</v>
      </c>
      <c r="G14" s="37">
        <v>702.56944444444434</v>
      </c>
      <c r="H14" s="37">
        <v>666.50416666666672</v>
      </c>
      <c r="I14" s="37">
        <v>239.01388888888889</v>
      </c>
      <c r="J14" s="37">
        <v>151.25694444444446</v>
      </c>
      <c r="L14" s="37">
        <f t="shared" si="0"/>
        <v>687.05255050505048</v>
      </c>
      <c r="M14" s="37">
        <f t="shared" si="1"/>
        <v>546.5047979797979</v>
      </c>
    </row>
    <row r="15" spans="1:15" ht="9.4" customHeight="1" x14ac:dyDescent="0.15">
      <c r="C15" s="18">
        <v>7</v>
      </c>
      <c r="D15" s="37">
        <v>1196.1875</v>
      </c>
      <c r="E15" s="37">
        <v>1229.2569444444446</v>
      </c>
      <c r="F15" s="37">
        <v>1245.1954545454546</v>
      </c>
      <c r="G15" s="37">
        <v>1267.2944444444445</v>
      </c>
      <c r="H15" s="37">
        <v>1213.661111111111</v>
      </c>
      <c r="I15" s="37">
        <v>410.6875</v>
      </c>
      <c r="J15" s="37">
        <v>214.86805555555554</v>
      </c>
      <c r="L15" s="37">
        <f t="shared" si="0"/>
        <v>1230.3190909090911</v>
      </c>
      <c r="M15" s="37">
        <f t="shared" si="1"/>
        <v>968.16443001443008</v>
      </c>
    </row>
    <row r="16" spans="1:15" ht="9.4" customHeight="1" x14ac:dyDescent="0.15">
      <c r="C16" s="18">
        <v>8</v>
      </c>
      <c r="D16" s="37">
        <v>1309.8402777777776</v>
      </c>
      <c r="E16" s="37">
        <v>1345.6805555555554</v>
      </c>
      <c r="F16" s="37">
        <v>1357.6651515151514</v>
      </c>
      <c r="G16" s="37">
        <v>1346.8166666666666</v>
      </c>
      <c r="H16" s="37">
        <v>1234.2513888888889</v>
      </c>
      <c r="I16" s="37">
        <v>685.75</v>
      </c>
      <c r="J16" s="37">
        <v>274.18749999999994</v>
      </c>
      <c r="L16" s="37">
        <f t="shared" si="0"/>
        <v>1318.8508080808081</v>
      </c>
      <c r="M16" s="37">
        <f t="shared" si="1"/>
        <v>1079.1702200577199</v>
      </c>
    </row>
    <row r="17" spans="3:13" ht="9.4" customHeight="1" x14ac:dyDescent="0.15">
      <c r="C17" s="18">
        <v>9</v>
      </c>
      <c r="D17" s="37">
        <v>1087.0347222222222</v>
      </c>
      <c r="E17" s="37">
        <v>1135.2638888888889</v>
      </c>
      <c r="F17" s="37">
        <v>1109.1484848484849</v>
      </c>
      <c r="G17" s="37">
        <v>1139.8694444444445</v>
      </c>
      <c r="H17" s="37">
        <v>1033.190277777778</v>
      </c>
      <c r="I17" s="37">
        <v>801.77083333333337</v>
      </c>
      <c r="J17" s="37">
        <v>484.36111111111109</v>
      </c>
      <c r="L17" s="37">
        <f t="shared" si="0"/>
        <v>1100.9013636363638</v>
      </c>
      <c r="M17" s="37">
        <f t="shared" si="1"/>
        <v>970.0912518037519</v>
      </c>
    </row>
    <row r="18" spans="3:13" ht="9.4" customHeight="1" x14ac:dyDescent="0.15">
      <c r="C18" s="18">
        <v>10</v>
      </c>
      <c r="D18" s="37">
        <v>922.66666666666652</v>
      </c>
      <c r="E18" s="37">
        <v>946.6875</v>
      </c>
      <c r="F18" s="37">
        <v>937.72272727272718</v>
      </c>
      <c r="G18" s="37">
        <v>966.4</v>
      </c>
      <c r="H18" s="37">
        <v>972.64861111111111</v>
      </c>
      <c r="I18" s="37">
        <v>952.59722222222217</v>
      </c>
      <c r="J18" s="37">
        <v>699.8888888888888</v>
      </c>
      <c r="L18" s="37">
        <f t="shared" si="0"/>
        <v>949.22510101010107</v>
      </c>
      <c r="M18" s="37">
        <f t="shared" si="1"/>
        <v>914.0873737373737</v>
      </c>
    </row>
    <row r="19" spans="3:13" ht="9.4" customHeight="1" x14ac:dyDescent="0.15">
      <c r="C19" s="18">
        <v>11</v>
      </c>
      <c r="D19" s="37">
        <v>932.51388888888903</v>
      </c>
      <c r="E19" s="37">
        <v>922.90972222222217</v>
      </c>
      <c r="F19" s="37">
        <v>947.2651515151515</v>
      </c>
      <c r="G19" s="37">
        <v>974.55000000000007</v>
      </c>
      <c r="H19" s="37">
        <v>1003.4777777777778</v>
      </c>
      <c r="I19" s="37">
        <v>1086.4236111111111</v>
      </c>
      <c r="J19" s="37">
        <v>931.50694444444446</v>
      </c>
      <c r="L19" s="37">
        <f t="shared" si="0"/>
        <v>956.14330808080808</v>
      </c>
      <c r="M19" s="37">
        <f t="shared" si="1"/>
        <v>971.23529942279947</v>
      </c>
    </row>
    <row r="20" spans="3:13" ht="9.4" customHeight="1" x14ac:dyDescent="0.15">
      <c r="C20" s="18">
        <v>12</v>
      </c>
      <c r="D20" s="37">
        <v>1004.5902777777778</v>
      </c>
      <c r="E20" s="37">
        <v>1000.4652777777778</v>
      </c>
      <c r="F20" s="37">
        <v>1027.1893939393938</v>
      </c>
      <c r="G20" s="37">
        <v>1041.2541666666666</v>
      </c>
      <c r="H20" s="37">
        <v>1102.9375</v>
      </c>
      <c r="I20" s="37">
        <v>1167.4930555555554</v>
      </c>
      <c r="J20" s="37">
        <v>1121.8194444444446</v>
      </c>
      <c r="L20" s="37">
        <f t="shared" si="0"/>
        <v>1035.2873232323232</v>
      </c>
      <c r="M20" s="37">
        <f t="shared" si="1"/>
        <v>1066.5355880230879</v>
      </c>
    </row>
    <row r="21" spans="3:13" ht="9.4" customHeight="1" x14ac:dyDescent="0.15">
      <c r="C21" s="18">
        <v>13</v>
      </c>
      <c r="D21" s="37">
        <v>1018.8194444444445</v>
      </c>
      <c r="E21" s="37">
        <v>1006.6944444444445</v>
      </c>
      <c r="F21" s="37">
        <v>1024.8015151515151</v>
      </c>
      <c r="G21" s="37">
        <v>1035.809722222222</v>
      </c>
      <c r="H21" s="37">
        <v>1113.3222222222223</v>
      </c>
      <c r="I21" s="37">
        <v>1155.4791666666667</v>
      </c>
      <c r="J21" s="37">
        <v>1150.3611111111111</v>
      </c>
      <c r="L21" s="37">
        <f t="shared" si="0"/>
        <v>1039.8894696969696</v>
      </c>
      <c r="M21" s="37">
        <f t="shared" si="1"/>
        <v>1072.1839466089466</v>
      </c>
    </row>
    <row r="22" spans="3:13" ht="9.4" customHeight="1" x14ac:dyDescent="0.15">
      <c r="C22" s="18">
        <v>14</v>
      </c>
      <c r="D22" s="37">
        <v>1096.4375</v>
      </c>
      <c r="E22" s="37">
        <v>1078.2500000000002</v>
      </c>
      <c r="F22" s="37">
        <v>1100.0969696969696</v>
      </c>
      <c r="G22" s="37">
        <v>1120.1597222222222</v>
      </c>
      <c r="H22" s="37">
        <v>1215.7777777777778</v>
      </c>
      <c r="I22" s="37">
        <v>1087.5347222222222</v>
      </c>
      <c r="J22" s="37">
        <v>1075.5486111111111</v>
      </c>
      <c r="L22" s="37">
        <f t="shared" si="0"/>
        <v>1122.1443939393939</v>
      </c>
      <c r="M22" s="37">
        <f t="shared" si="1"/>
        <v>1110.5436147186149</v>
      </c>
    </row>
    <row r="23" spans="3:13" ht="9.4" customHeight="1" x14ac:dyDescent="0.15">
      <c r="C23" s="18">
        <v>15</v>
      </c>
      <c r="D23" s="37">
        <v>1139.8888888888889</v>
      </c>
      <c r="E23" s="37">
        <v>1109.3819444444443</v>
      </c>
      <c r="F23" s="37">
        <v>1145.7984848484848</v>
      </c>
      <c r="G23" s="37">
        <v>1149.4291666666668</v>
      </c>
      <c r="H23" s="37">
        <v>1196.2666666666667</v>
      </c>
      <c r="I23" s="37">
        <v>1024.0069444444446</v>
      </c>
      <c r="J23" s="37">
        <v>1038.5902777777776</v>
      </c>
      <c r="L23" s="37">
        <f t="shared" si="0"/>
        <v>1148.1530303030302</v>
      </c>
      <c r="M23" s="37">
        <f t="shared" si="1"/>
        <v>1114.7660533910532</v>
      </c>
    </row>
    <row r="24" spans="3:13" ht="9.4" customHeight="1" x14ac:dyDescent="0.15">
      <c r="C24" s="18">
        <v>16</v>
      </c>
      <c r="D24" s="37">
        <v>1282.3958333333333</v>
      </c>
      <c r="E24" s="37">
        <v>1238.8124999999998</v>
      </c>
      <c r="F24" s="37">
        <v>1267.8151515151515</v>
      </c>
      <c r="G24" s="37">
        <v>1287.0125</v>
      </c>
      <c r="H24" s="37">
        <v>1295.7250000000001</v>
      </c>
      <c r="I24" s="37">
        <v>1043.5486111111111</v>
      </c>
      <c r="J24" s="37">
        <v>988.5763888888888</v>
      </c>
      <c r="L24" s="37">
        <f t="shared" si="0"/>
        <v>1274.3521969696969</v>
      </c>
      <c r="M24" s="37">
        <f t="shared" si="1"/>
        <v>1200.5551406926406</v>
      </c>
    </row>
    <row r="25" spans="3:13" ht="9.4" customHeight="1" x14ac:dyDescent="0.15">
      <c r="C25" s="18">
        <v>17</v>
      </c>
      <c r="D25" s="37">
        <v>1284.8680555555554</v>
      </c>
      <c r="E25" s="37">
        <v>1281.9652777777778</v>
      </c>
      <c r="F25" s="37">
        <v>1273.7651515151515</v>
      </c>
      <c r="G25" s="37">
        <v>1263.5125</v>
      </c>
      <c r="H25" s="37">
        <v>1243.7472222222223</v>
      </c>
      <c r="I25" s="37">
        <v>957.375</v>
      </c>
      <c r="J25" s="37">
        <v>783.3263888888888</v>
      </c>
      <c r="L25" s="37">
        <f t="shared" si="0"/>
        <v>1269.5716414141414</v>
      </c>
      <c r="M25" s="37">
        <f t="shared" si="1"/>
        <v>1155.5085137085136</v>
      </c>
    </row>
    <row r="26" spans="3:13" ht="9.4" customHeight="1" x14ac:dyDescent="0.15">
      <c r="C26" s="18">
        <v>18</v>
      </c>
      <c r="D26" s="37">
        <v>1110.3124999999998</v>
      </c>
      <c r="E26" s="37">
        <v>1166.3819444444446</v>
      </c>
      <c r="F26" s="37">
        <v>1135.3090909090909</v>
      </c>
      <c r="G26" s="37">
        <v>1151.2291666666667</v>
      </c>
      <c r="H26" s="37">
        <v>1053.9388888888889</v>
      </c>
      <c r="I26" s="37">
        <v>809.1388888888888</v>
      </c>
      <c r="J26" s="37">
        <v>680.39583333333337</v>
      </c>
      <c r="L26" s="37">
        <f t="shared" si="0"/>
        <v>1123.4343181818181</v>
      </c>
      <c r="M26" s="37">
        <f t="shared" si="1"/>
        <v>1015.243759018759</v>
      </c>
    </row>
    <row r="27" spans="3:13" ht="9.4" customHeight="1" x14ac:dyDescent="0.15">
      <c r="C27" s="18">
        <v>19</v>
      </c>
      <c r="D27" s="37">
        <v>839.58333333333314</v>
      </c>
      <c r="E27" s="37">
        <v>884.70833333333314</v>
      </c>
      <c r="F27" s="37">
        <v>886.95303030303035</v>
      </c>
      <c r="G27" s="37">
        <v>878.49166666666667</v>
      </c>
      <c r="H27" s="37">
        <v>815.68333333333328</v>
      </c>
      <c r="I27" s="37">
        <v>637.36111111111109</v>
      </c>
      <c r="J27" s="37">
        <v>583.96527777777794</v>
      </c>
      <c r="L27" s="37">
        <f t="shared" si="0"/>
        <v>861.08393939393932</v>
      </c>
      <c r="M27" s="37">
        <f t="shared" si="1"/>
        <v>789.53515512265517</v>
      </c>
    </row>
    <row r="28" spans="3:13" ht="9.4" customHeight="1" x14ac:dyDescent="0.15">
      <c r="C28" s="18">
        <v>20</v>
      </c>
      <c r="D28" s="37">
        <v>492.3055555555556</v>
      </c>
      <c r="E28" s="37">
        <v>509.38888888888891</v>
      </c>
      <c r="F28" s="37">
        <v>589.7712121212121</v>
      </c>
      <c r="G28" s="37">
        <v>537.92777777777781</v>
      </c>
      <c r="H28" s="37">
        <v>514.21249999999998</v>
      </c>
      <c r="I28" s="37">
        <v>475.90972222222217</v>
      </c>
      <c r="J28" s="37">
        <v>436.15972222222223</v>
      </c>
      <c r="L28" s="37">
        <f t="shared" si="0"/>
        <v>528.72118686868691</v>
      </c>
      <c r="M28" s="37">
        <f t="shared" si="1"/>
        <v>507.95362554112552</v>
      </c>
    </row>
    <row r="29" spans="3:13" ht="9.4" customHeight="1" x14ac:dyDescent="0.15">
      <c r="C29" s="18">
        <v>21</v>
      </c>
      <c r="D29" s="37">
        <v>351.6180555555556</v>
      </c>
      <c r="E29" s="37">
        <v>368.20138888888891</v>
      </c>
      <c r="F29" s="37">
        <v>417.48636363636365</v>
      </c>
      <c r="G29" s="37">
        <v>393.73750000000001</v>
      </c>
      <c r="H29" s="37">
        <v>374.72499999999997</v>
      </c>
      <c r="I29" s="37">
        <v>360.13888888888891</v>
      </c>
      <c r="J29" s="37">
        <v>309.74305555555554</v>
      </c>
      <c r="L29" s="37">
        <f t="shared" si="0"/>
        <v>381.15366161616163</v>
      </c>
      <c r="M29" s="37">
        <f t="shared" si="1"/>
        <v>367.95003607503611</v>
      </c>
    </row>
    <row r="30" spans="3:13" ht="9.4" customHeight="1" x14ac:dyDescent="0.15">
      <c r="C30" s="18">
        <v>22</v>
      </c>
      <c r="D30" s="37">
        <v>236.0902777777778</v>
      </c>
      <c r="E30" s="37">
        <v>283.53472222222223</v>
      </c>
      <c r="F30" s="37">
        <v>332.92878787878789</v>
      </c>
      <c r="G30" s="37">
        <v>284.7236111111111</v>
      </c>
      <c r="H30" s="37">
        <v>309.14861111111111</v>
      </c>
      <c r="I30" s="37">
        <v>320.64583333333337</v>
      </c>
      <c r="J30" s="37">
        <v>210.2777777777778</v>
      </c>
      <c r="L30" s="37">
        <f t="shared" si="0"/>
        <v>289.28520202020201</v>
      </c>
      <c r="M30" s="37">
        <f t="shared" si="1"/>
        <v>282.4785173160173</v>
      </c>
    </row>
    <row r="31" spans="3:13" ht="9.4" customHeight="1" x14ac:dyDescent="0.15">
      <c r="C31" s="18">
        <v>23</v>
      </c>
      <c r="D31" s="37">
        <v>128.47222222222223</v>
      </c>
      <c r="E31" s="37">
        <v>155.47916666666666</v>
      </c>
      <c r="F31" s="37">
        <v>171.6</v>
      </c>
      <c r="G31" s="37">
        <v>161.92916666666667</v>
      </c>
      <c r="H31" s="37">
        <v>223.08194444444442</v>
      </c>
      <c r="I31" s="37">
        <v>264.11111111111109</v>
      </c>
      <c r="J31" s="37">
        <v>135.44444444444446</v>
      </c>
      <c r="L31" s="37">
        <f t="shared" si="0"/>
        <v>168.11250000000001</v>
      </c>
      <c r="M31" s="37">
        <f t="shared" si="1"/>
        <v>177.15972222222223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13385.555555555555</v>
      </c>
      <c r="E33" s="37">
        <f t="shared" ref="E33:J33" si="2">SUM(E15:E26)</f>
        <v>13461.75</v>
      </c>
      <c r="F33" s="37">
        <f t="shared" si="2"/>
        <v>13571.772727272728</v>
      </c>
      <c r="G33" s="37">
        <f t="shared" si="2"/>
        <v>13743.337500000001</v>
      </c>
      <c r="H33" s="37">
        <f t="shared" si="2"/>
        <v>13678.944444444445</v>
      </c>
      <c r="I33" s="37">
        <f t="shared" si="2"/>
        <v>11181.805555555557</v>
      </c>
      <c r="J33" s="37">
        <f t="shared" si="2"/>
        <v>9443.4305555555566</v>
      </c>
      <c r="L33" s="37">
        <f>SUM(L15:L26)</f>
        <v>13568.272045454545</v>
      </c>
      <c r="M33" s="37">
        <f>SUM(M15:M26)</f>
        <v>12638.085191197692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3593.0624999999995</v>
      </c>
      <c r="E34" s="37">
        <f t="shared" ref="E34:J34" si="3">SUM(E15:E17)</f>
        <v>3710.2013888888887</v>
      </c>
      <c r="F34" s="37">
        <f t="shared" si="3"/>
        <v>3712.0090909090914</v>
      </c>
      <c r="G34" s="37">
        <f t="shared" si="3"/>
        <v>3753.9805555555558</v>
      </c>
      <c r="H34" s="37">
        <f t="shared" si="3"/>
        <v>3481.1027777777781</v>
      </c>
      <c r="I34" s="37">
        <f t="shared" si="3"/>
        <v>1898.2083333333335</v>
      </c>
      <c r="J34" s="37">
        <f t="shared" si="3"/>
        <v>973.41666666666652</v>
      </c>
      <c r="L34" s="37">
        <f>SUM(L15:L17)</f>
        <v>3650.071262626263</v>
      </c>
      <c r="M34" s="37">
        <f>SUM(M15:M17)</f>
        <v>3017.4259018759021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6114.9166666666661</v>
      </c>
      <c r="E35" s="37">
        <f t="shared" ref="E35:J35" si="4">SUM(E18:E23)</f>
        <v>6064.3888888888887</v>
      </c>
      <c r="F35" s="37">
        <f t="shared" si="4"/>
        <v>6182.8742424242428</v>
      </c>
      <c r="G35" s="37">
        <f t="shared" si="4"/>
        <v>6287.6027777777781</v>
      </c>
      <c r="H35" s="37">
        <f t="shared" si="4"/>
        <v>6604.4305555555547</v>
      </c>
      <c r="I35" s="37">
        <f t="shared" si="4"/>
        <v>6473.5347222222217</v>
      </c>
      <c r="J35" s="37">
        <f t="shared" si="4"/>
        <v>6017.7152777777774</v>
      </c>
      <c r="L35" s="37">
        <f>SUM(L18:L23)</f>
        <v>6250.8426262626263</v>
      </c>
      <c r="M35" s="37">
        <f>SUM(M18:M23)</f>
        <v>6249.3518759018752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3677.5763888888887</v>
      </c>
      <c r="E36" s="37">
        <f t="shared" ref="E36:J36" si="5">SUM(E24:E26)</f>
        <v>3687.1597222222217</v>
      </c>
      <c r="F36" s="37">
        <f t="shared" si="5"/>
        <v>3676.8893939393938</v>
      </c>
      <c r="G36" s="37">
        <f t="shared" si="5"/>
        <v>3701.7541666666666</v>
      </c>
      <c r="H36" s="37">
        <f t="shared" si="5"/>
        <v>3593.4111111111115</v>
      </c>
      <c r="I36" s="37">
        <f t="shared" si="5"/>
        <v>2810.0625</v>
      </c>
      <c r="J36" s="37">
        <f t="shared" si="5"/>
        <v>2452.2986111111109</v>
      </c>
      <c r="L36" s="37">
        <f>SUM(L24:L26)</f>
        <v>3667.3581565656564</v>
      </c>
      <c r="M36" s="37">
        <f>SUM(M24:M26)</f>
        <v>3371.3074134199132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16499.187499999996</v>
      </c>
      <c r="E37" s="37">
        <f t="shared" ref="E37:J37" si="6">SUM(E8:E31)</f>
        <v>16739.756944444445</v>
      </c>
      <c r="F37" s="37">
        <f t="shared" si="6"/>
        <v>17081.660606060603</v>
      </c>
      <c r="G37" s="37">
        <f t="shared" si="6"/>
        <v>17113.68472222222</v>
      </c>
      <c r="H37" s="37">
        <f t="shared" si="6"/>
        <v>16999.662499999999</v>
      </c>
      <c r="I37" s="37">
        <f t="shared" si="6"/>
        <v>13993.694444444447</v>
      </c>
      <c r="J37" s="37">
        <f t="shared" si="6"/>
        <v>11807.611111111111</v>
      </c>
      <c r="L37" s="37">
        <f>SUM(L8:L31)</f>
        <v>16886.790454545451</v>
      </c>
      <c r="M37" s="37">
        <f>SUM(M8:M31)</f>
        <v>15747.893975468976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>
        <v>9350.4666666666672</v>
      </c>
      <c r="D43" s="34">
        <v>9890.3333333333339</v>
      </c>
      <c r="E43" s="34">
        <v>12778.15</v>
      </c>
      <c r="F43" s="34">
        <v>13727.25</v>
      </c>
      <c r="G43" s="34">
        <v>14044.800000000001</v>
      </c>
      <c r="H43" s="34">
        <v>14749</v>
      </c>
      <c r="I43" s="34">
        <v>14559.266666666666</v>
      </c>
      <c r="J43" s="34">
        <v>14394.610000000002</v>
      </c>
      <c r="K43" s="34">
        <v>15127.35</v>
      </c>
      <c r="L43" s="34">
        <v>14670.65</v>
      </c>
      <c r="M43" s="34">
        <v>14813.95</v>
      </c>
      <c r="N43" s="34">
        <v>14744.533333333333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>
        <v>11574.599999999999</v>
      </c>
      <c r="D44" s="34">
        <v>12557.066666666668</v>
      </c>
      <c r="E44" s="34">
        <v>15994.65</v>
      </c>
      <c r="F44" s="34">
        <v>15542.125</v>
      </c>
      <c r="G44" s="34">
        <v>17608.099999999999</v>
      </c>
      <c r="H44" s="34">
        <v>18494.933333333331</v>
      </c>
      <c r="I44" s="34">
        <v>18294.2</v>
      </c>
      <c r="J44" s="34">
        <v>18103.719999999998</v>
      </c>
      <c r="K44" s="34">
        <v>18912.150000000001</v>
      </c>
      <c r="L44" s="34">
        <v>18354.649999999998</v>
      </c>
      <c r="M44" s="34">
        <v>18423.25</v>
      </c>
      <c r="N44" s="34">
        <v>18474.133333333331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>
        <v>9643.5</v>
      </c>
      <c r="D47" s="34">
        <v>9100.5</v>
      </c>
      <c r="E47" s="34">
        <v>10664.25</v>
      </c>
      <c r="F47" s="34">
        <v>11060</v>
      </c>
      <c r="G47" s="34">
        <v>11224.333333333332</v>
      </c>
      <c r="H47" s="34">
        <v>11733.666666666666</v>
      </c>
      <c r="I47" s="34">
        <v>10808</v>
      </c>
      <c r="J47" s="34">
        <v>11181.5</v>
      </c>
      <c r="K47" s="34">
        <v>12613.25</v>
      </c>
      <c r="L47" s="34">
        <v>12153</v>
      </c>
      <c r="M47" s="34">
        <v>12121.666666666664</v>
      </c>
      <c r="N47" s="34">
        <v>11877.999999999998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>
        <v>11849.75</v>
      </c>
      <c r="D48" s="34">
        <v>11547</v>
      </c>
      <c r="E48" s="34">
        <v>13243</v>
      </c>
      <c r="F48" s="34">
        <v>13359</v>
      </c>
      <c r="G48" s="34">
        <v>14258.666666666666</v>
      </c>
      <c r="H48" s="34">
        <v>14854.333333333332</v>
      </c>
      <c r="I48" s="34">
        <v>13769</v>
      </c>
      <c r="J48" s="34">
        <v>14167.75</v>
      </c>
      <c r="K48" s="34">
        <v>15692.5</v>
      </c>
      <c r="L48" s="34">
        <v>15252.666666666668</v>
      </c>
      <c r="M48" s="34">
        <v>14968.666666666666</v>
      </c>
      <c r="N48" s="34">
        <v>14962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>
        <v>7772</v>
      </c>
      <c r="D51" s="34">
        <v>7924.5</v>
      </c>
      <c r="E51" s="34">
        <v>9200.5</v>
      </c>
      <c r="F51" s="34">
        <v>9627.5</v>
      </c>
      <c r="G51" s="34">
        <v>9729.3333333333339</v>
      </c>
      <c r="H51" s="34">
        <v>9708</v>
      </c>
      <c r="I51" s="34">
        <v>9525.6666666666661</v>
      </c>
      <c r="J51" s="34">
        <v>9253.75</v>
      </c>
      <c r="K51" s="34">
        <v>10632.25</v>
      </c>
      <c r="L51" s="34">
        <v>10187</v>
      </c>
      <c r="M51" s="34">
        <v>9854.6666666666661</v>
      </c>
      <c r="N51" s="34">
        <v>9906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>
        <v>9595</v>
      </c>
      <c r="D52" s="34">
        <v>9868</v>
      </c>
      <c r="E52" s="34">
        <v>11434</v>
      </c>
      <c r="F52" s="34">
        <v>11775.5</v>
      </c>
      <c r="G52" s="34">
        <v>12181.000000000002</v>
      </c>
      <c r="H52" s="34">
        <v>12235.5</v>
      </c>
      <c r="I52" s="34">
        <v>12213.666666666668</v>
      </c>
      <c r="J52" s="34">
        <v>11834</v>
      </c>
      <c r="K52" s="34">
        <v>13207</v>
      </c>
      <c r="L52" s="34">
        <v>12683.666666666668</v>
      </c>
      <c r="M52" s="34">
        <v>12244.333333333332</v>
      </c>
      <c r="N52" s="34">
        <v>12419.666666666668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104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140625" style="5" customWidth="1"/>
    <col min="3" max="12" width="7.28515625" style="5" customWidth="1"/>
    <col min="13" max="13" width="9.85546875" style="5" customWidth="1"/>
    <col min="14" max="14" width="7.28515625" style="5" customWidth="1"/>
    <col min="15" max="15" width="9.140625" style="5"/>
    <col min="16" max="27" width="5.7109375" style="5" customWidth="1"/>
    <col min="28" max="16384" width="9.140625" style="5"/>
  </cols>
  <sheetData>
    <row r="1" spans="1:27" ht="15" x14ac:dyDescent="0.25">
      <c r="A1" s="35" t="s">
        <v>93</v>
      </c>
      <c r="E1" s="6"/>
      <c r="F1" s="46" t="s">
        <v>59</v>
      </c>
      <c r="G1" s="47"/>
      <c r="H1" s="47"/>
      <c r="I1" s="47"/>
      <c r="J1" s="47"/>
      <c r="P1" s="7"/>
    </row>
    <row r="2" spans="1:27" ht="12.75" x14ac:dyDescent="0.2">
      <c r="E2" s="6"/>
      <c r="F2" s="46" t="s">
        <v>60</v>
      </c>
      <c r="G2" s="47"/>
      <c r="H2" s="47"/>
      <c r="I2" s="47"/>
      <c r="J2" s="47"/>
      <c r="P2" s="8"/>
    </row>
    <row r="3" spans="1:27" ht="12.75" x14ac:dyDescent="0.2">
      <c r="D3" s="48" t="s">
        <v>113</v>
      </c>
      <c r="E3" s="47"/>
      <c r="F3" s="47"/>
      <c r="G3" s="6"/>
      <c r="H3" s="49" t="s">
        <v>14</v>
      </c>
      <c r="I3" s="47"/>
      <c r="J3" s="47"/>
      <c r="K3" s="47"/>
      <c r="L3" s="47"/>
      <c r="M3" s="47"/>
      <c r="N3" s="47"/>
      <c r="P3" s="7"/>
      <c r="Q3" s="9"/>
      <c r="R3" s="10" t="s">
        <v>61</v>
      </c>
    </row>
    <row r="4" spans="1:27" ht="24" customHeight="1" x14ac:dyDescent="0.15">
      <c r="Q4" s="9"/>
    </row>
    <row r="5" spans="1:27" ht="9.4" customHeight="1" x14ac:dyDescent="0.15">
      <c r="A5" s="11"/>
      <c r="C5" s="11"/>
      <c r="D5" s="12"/>
      <c r="O5" s="13"/>
      <c r="P5" s="14" t="s">
        <v>62</v>
      </c>
      <c r="Q5" s="14" t="s">
        <v>63</v>
      </c>
      <c r="R5" s="14" t="s">
        <v>64</v>
      </c>
      <c r="S5" s="14" t="s">
        <v>65</v>
      </c>
      <c r="T5" s="14" t="s">
        <v>66</v>
      </c>
      <c r="U5" s="14" t="s">
        <v>67</v>
      </c>
      <c r="V5" s="14" t="s">
        <v>68</v>
      </c>
      <c r="W5" s="13"/>
      <c r="X5" s="13"/>
      <c r="Y5" s="13"/>
      <c r="Z5" s="13"/>
      <c r="AA5" s="13"/>
    </row>
    <row r="6" spans="1:27" ht="9.4" customHeight="1" x14ac:dyDescent="0.15">
      <c r="C6" s="9"/>
      <c r="D6" s="9"/>
      <c r="E6" s="9"/>
      <c r="F6" s="9"/>
      <c r="G6" s="9"/>
      <c r="H6" s="9"/>
      <c r="O6" s="15" t="s">
        <v>69</v>
      </c>
      <c r="P6" s="16">
        <v>11249.150000000001</v>
      </c>
      <c r="Q6" s="16">
        <v>11444.591666666667</v>
      </c>
      <c r="R6" s="16">
        <v>11568.906666666668</v>
      </c>
      <c r="S6" s="16">
        <v>11779.903333333334</v>
      </c>
      <c r="T6" s="16">
        <v>11982.675000000001</v>
      </c>
      <c r="U6" s="16">
        <v>9873.0583333333325</v>
      </c>
      <c r="V6" s="16">
        <v>8373.15</v>
      </c>
      <c r="W6" s="13"/>
      <c r="X6" s="13"/>
      <c r="Y6" s="13"/>
      <c r="Z6" s="13"/>
      <c r="AA6" s="13"/>
    </row>
    <row r="7" spans="1:27" ht="9.4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70</v>
      </c>
      <c r="P7" s="16">
        <v>10540.508333333333</v>
      </c>
      <c r="Q7" s="16">
        <v>10794.958333333334</v>
      </c>
      <c r="R7" s="16">
        <v>10930.523333333333</v>
      </c>
      <c r="S7" s="16">
        <v>11082.553333333333</v>
      </c>
      <c r="T7" s="16">
        <v>11086.656666666666</v>
      </c>
      <c r="U7" s="16">
        <v>9205.0416666666661</v>
      </c>
      <c r="V7" s="16">
        <v>7831.5416666666661</v>
      </c>
      <c r="W7" s="13"/>
      <c r="X7" s="13"/>
      <c r="Y7" s="13"/>
      <c r="Z7" s="13"/>
      <c r="AA7" s="13"/>
    </row>
    <row r="8" spans="1:27" ht="9.4" customHeight="1" x14ac:dyDescent="0.15">
      <c r="C8" s="18"/>
      <c r="O8" s="15" t="s">
        <v>71</v>
      </c>
      <c r="P8" s="16">
        <f>SUM(P6:P7)</f>
        <v>21789.658333333333</v>
      </c>
      <c r="Q8" s="16">
        <f t="shared" ref="Q8:V8" si="0">SUM(Q6:Q7)</f>
        <v>22239.550000000003</v>
      </c>
      <c r="R8" s="16">
        <f t="shared" si="0"/>
        <v>22499.43</v>
      </c>
      <c r="S8" s="16">
        <f t="shared" si="0"/>
        <v>22862.456666666665</v>
      </c>
      <c r="T8" s="16">
        <f t="shared" si="0"/>
        <v>23069.331666666665</v>
      </c>
      <c r="U8" s="16">
        <f t="shared" si="0"/>
        <v>19078.099999999999</v>
      </c>
      <c r="V8" s="16">
        <f t="shared" si="0"/>
        <v>16204.691666666666</v>
      </c>
      <c r="W8" s="13"/>
      <c r="X8" s="13"/>
      <c r="Y8" s="13"/>
      <c r="Z8" s="13"/>
      <c r="AA8" s="13"/>
    </row>
    <row r="9" spans="1:27" ht="9.4" customHeight="1" x14ac:dyDescent="0.15">
      <c r="C9" s="18"/>
      <c r="O9" s="19"/>
      <c r="P9" s="14" t="s">
        <v>72</v>
      </c>
      <c r="Q9" s="14" t="s">
        <v>73</v>
      </c>
      <c r="R9" s="14" t="s">
        <v>74</v>
      </c>
      <c r="S9" s="14" t="s">
        <v>75</v>
      </c>
      <c r="T9" s="14" t="s">
        <v>76</v>
      </c>
      <c r="U9" s="14" t="s">
        <v>77</v>
      </c>
      <c r="V9" s="14" t="s">
        <v>78</v>
      </c>
      <c r="W9" s="14" t="s">
        <v>79</v>
      </c>
      <c r="X9" s="14" t="s">
        <v>80</v>
      </c>
      <c r="Y9" s="14" t="s">
        <v>81</v>
      </c>
      <c r="Z9" s="14" t="s">
        <v>82</v>
      </c>
      <c r="AA9" s="14" t="s">
        <v>83</v>
      </c>
    </row>
    <row r="10" spans="1:27" ht="9.4" customHeight="1" x14ac:dyDescent="0.15">
      <c r="C10" s="18"/>
      <c r="O10" s="15" t="s">
        <v>84</v>
      </c>
      <c r="P10" s="16">
        <v>11173.216666666667</v>
      </c>
      <c r="Q10" s="16">
        <v>11243.433333333331</v>
      </c>
      <c r="R10" s="16">
        <v>11894.349999999999</v>
      </c>
      <c r="S10" s="16">
        <v>12111.000000000004</v>
      </c>
      <c r="T10" s="16">
        <v>11998.533333333333</v>
      </c>
      <c r="U10" s="16">
        <v>11741.733333333334</v>
      </c>
      <c r="V10" s="16">
        <v>11672.499999999998</v>
      </c>
      <c r="W10" s="16">
        <v>11071.203333333333</v>
      </c>
      <c r="X10" s="16">
        <v>11586.183333333334</v>
      </c>
      <c r="Y10" s="16">
        <v>11558.300000000001</v>
      </c>
      <c r="Z10" s="16"/>
      <c r="AA10" s="16"/>
    </row>
    <row r="11" spans="1:27" ht="9.4" customHeight="1" x14ac:dyDescent="0.15">
      <c r="C11" s="18"/>
      <c r="O11" s="15" t="s">
        <v>85</v>
      </c>
      <c r="P11" s="16">
        <v>10187.116666666665</v>
      </c>
      <c r="Q11" s="16">
        <v>10242.799999999999</v>
      </c>
      <c r="R11" s="16">
        <v>11429.499999999998</v>
      </c>
      <c r="S11" s="16">
        <v>11274.300000000001</v>
      </c>
      <c r="T11" s="16">
        <v>11267.766666666666</v>
      </c>
      <c r="U11" s="16">
        <v>11199.600000000002</v>
      </c>
      <c r="V11" s="16">
        <v>11094.266666666666</v>
      </c>
      <c r="W11" s="16">
        <v>10321.299999999999</v>
      </c>
      <c r="X11" s="16">
        <v>10914.350000000002</v>
      </c>
      <c r="Y11" s="16">
        <v>10939.399999999998</v>
      </c>
      <c r="Z11" s="16"/>
      <c r="AA11" s="16"/>
    </row>
    <row r="12" spans="1:27" ht="9.4" customHeight="1" x14ac:dyDescent="0.15">
      <c r="C12" s="18"/>
      <c r="O12" s="15" t="s">
        <v>86</v>
      </c>
      <c r="P12" s="16">
        <f>SUM(P10:P11)</f>
        <v>21360.333333333332</v>
      </c>
      <c r="Q12" s="16">
        <f t="shared" ref="Q12:Y12" si="1">SUM(Q10:Q11)</f>
        <v>21486.23333333333</v>
      </c>
      <c r="R12" s="16">
        <f t="shared" si="1"/>
        <v>23323.85</v>
      </c>
      <c r="S12" s="16">
        <f t="shared" si="1"/>
        <v>23385.300000000003</v>
      </c>
      <c r="T12" s="16">
        <f t="shared" si="1"/>
        <v>23266.3</v>
      </c>
      <c r="U12" s="16">
        <f t="shared" si="1"/>
        <v>22941.333333333336</v>
      </c>
      <c r="V12" s="16">
        <f t="shared" si="1"/>
        <v>22766.766666666663</v>
      </c>
      <c r="W12" s="16">
        <f t="shared" si="1"/>
        <v>21392.503333333334</v>
      </c>
      <c r="X12" s="16">
        <f t="shared" si="1"/>
        <v>22500.533333333336</v>
      </c>
      <c r="Y12" s="16">
        <f t="shared" si="1"/>
        <v>22497.699999999997</v>
      </c>
      <c r="Z12" s="16"/>
      <c r="AA12" s="16"/>
    </row>
    <row r="13" spans="1:27" ht="9.4" customHeight="1" x14ac:dyDescent="0.15">
      <c r="C13" s="18"/>
      <c r="O13" s="19"/>
      <c r="P13" s="19">
        <f t="shared" ref="P13:W13" si="2">Q13-1</f>
        <v>2009</v>
      </c>
      <c r="Q13" s="19">
        <f t="shared" si="2"/>
        <v>2010</v>
      </c>
      <c r="R13" s="19">
        <f t="shared" si="2"/>
        <v>2011</v>
      </c>
      <c r="S13" s="19">
        <f t="shared" si="2"/>
        <v>2012</v>
      </c>
      <c r="T13" s="19">
        <f t="shared" si="2"/>
        <v>2013</v>
      </c>
      <c r="U13" s="19">
        <f t="shared" si="2"/>
        <v>2014</v>
      </c>
      <c r="V13" s="19">
        <f t="shared" si="2"/>
        <v>2015</v>
      </c>
      <c r="W13" s="19">
        <f t="shared" si="2"/>
        <v>2016</v>
      </c>
      <c r="X13" s="19">
        <f>Y13-1</f>
        <v>2017</v>
      </c>
      <c r="Y13" s="20">
        <v>2018</v>
      </c>
      <c r="Z13" s="19"/>
      <c r="AA13" s="13"/>
    </row>
    <row r="14" spans="1:27" ht="9.4" customHeight="1" x14ac:dyDescent="0.15">
      <c r="C14" s="18"/>
      <c r="O14" s="15" t="s">
        <v>87</v>
      </c>
      <c r="P14" s="21">
        <v>11383</v>
      </c>
      <c r="Q14" s="21">
        <v>11333</v>
      </c>
      <c r="R14" s="21">
        <v>10950.694385287545</v>
      </c>
      <c r="S14" s="21">
        <v>11154.819152400001</v>
      </c>
      <c r="T14" s="22">
        <v>11117.673984999999</v>
      </c>
      <c r="U14" s="22">
        <v>11621.482488999998</v>
      </c>
      <c r="V14" s="22">
        <v>11604.5445306</v>
      </c>
      <c r="W14" s="22">
        <v>11844.197324199999</v>
      </c>
      <c r="X14" s="22">
        <v>11638.449707199999</v>
      </c>
      <c r="Y14" s="16">
        <v>11605.045333333332</v>
      </c>
      <c r="Z14" s="13"/>
      <c r="AA14" s="13"/>
    </row>
    <row r="15" spans="1:27" ht="9.4" customHeight="1" x14ac:dyDescent="0.15">
      <c r="C15" s="18"/>
      <c r="O15" s="15" t="s">
        <v>88</v>
      </c>
      <c r="P15" s="23">
        <v>12092</v>
      </c>
      <c r="Q15" s="21">
        <v>10921</v>
      </c>
      <c r="R15" s="22">
        <v>10609.404737971054</v>
      </c>
      <c r="S15" s="22">
        <v>10640.481653199999</v>
      </c>
      <c r="T15" s="22">
        <v>10559.355318400001</v>
      </c>
      <c r="U15" s="22">
        <v>11042.142766799998</v>
      </c>
      <c r="V15" s="22">
        <v>10904.153621800002</v>
      </c>
      <c r="W15" s="24">
        <v>11039.1939914</v>
      </c>
      <c r="X15" s="24">
        <v>10892.667763199999</v>
      </c>
      <c r="Y15" s="16">
        <v>10887.039999999999</v>
      </c>
      <c r="Z15" s="13"/>
      <c r="AA15" s="13"/>
    </row>
    <row r="16" spans="1:27" ht="9.4" customHeight="1" x14ac:dyDescent="0.15">
      <c r="C16" s="18"/>
      <c r="O16" s="15" t="s">
        <v>89</v>
      </c>
      <c r="P16" s="13">
        <f t="shared" ref="P16:X16" si="3">SUM(P14:P15)</f>
        <v>23475</v>
      </c>
      <c r="Q16" s="13">
        <f t="shared" si="3"/>
        <v>22254</v>
      </c>
      <c r="R16" s="16">
        <f t="shared" si="3"/>
        <v>21560.099123258598</v>
      </c>
      <c r="S16" s="16">
        <f t="shared" si="3"/>
        <v>21795.3008056</v>
      </c>
      <c r="T16" s="16">
        <f t="shared" si="3"/>
        <v>21677.029303399999</v>
      </c>
      <c r="U16" s="16">
        <f t="shared" si="3"/>
        <v>22663.625255799998</v>
      </c>
      <c r="V16" s="16">
        <f t="shared" si="3"/>
        <v>22508.6981524</v>
      </c>
      <c r="W16" s="16">
        <f t="shared" si="3"/>
        <v>22883.391315599998</v>
      </c>
      <c r="X16" s="16">
        <f t="shared" si="3"/>
        <v>22531.1174704</v>
      </c>
      <c r="Y16" s="16">
        <f>SUM(Y14:Y15)</f>
        <v>22492.085333333329</v>
      </c>
      <c r="Z16" s="13"/>
      <c r="AA16" s="13"/>
    </row>
    <row r="17" spans="3:21" ht="9.4" customHeight="1" x14ac:dyDescent="0.15">
      <c r="C17" s="18"/>
    </row>
    <row r="18" spans="3:21" ht="9.4" customHeight="1" x14ac:dyDescent="0.15">
      <c r="C18" s="18"/>
      <c r="P18" s="25"/>
      <c r="Q18" s="26"/>
    </row>
    <row r="19" spans="3:21" ht="9.4" customHeight="1" x14ac:dyDescent="0.15">
      <c r="C19" s="18"/>
      <c r="P19" s="25"/>
      <c r="Q19" s="26"/>
    </row>
    <row r="20" spans="3:21" ht="9.4" customHeight="1" x14ac:dyDescent="0.15">
      <c r="C20" s="18"/>
      <c r="P20" s="25"/>
      <c r="Q20" s="26"/>
    </row>
    <row r="21" spans="3:21" ht="9.4" customHeight="1" x14ac:dyDescent="0.15">
      <c r="C21" s="18"/>
      <c r="P21" s="25"/>
      <c r="Q21" s="26"/>
      <c r="T21" s="25"/>
      <c r="U21" s="27"/>
    </row>
    <row r="22" spans="3:21" ht="9.4" customHeight="1" x14ac:dyDescent="0.15">
      <c r="C22" s="18"/>
      <c r="P22" s="25"/>
      <c r="Q22" s="26"/>
      <c r="T22" s="25"/>
      <c r="U22" s="27"/>
    </row>
    <row r="23" spans="3:21" ht="9.4" customHeight="1" x14ac:dyDescent="0.15">
      <c r="C23" s="18"/>
      <c r="P23" s="28"/>
      <c r="Q23" s="26"/>
      <c r="T23" s="28"/>
      <c r="U23" s="29"/>
    </row>
    <row r="24" spans="3:21" ht="9.4" customHeight="1" x14ac:dyDescent="0.15">
      <c r="C24" s="18"/>
      <c r="P24" s="25"/>
      <c r="Q24" s="26"/>
      <c r="T24" s="25"/>
      <c r="U24" s="27"/>
    </row>
    <row r="25" spans="3:21" ht="9.4" customHeight="1" x14ac:dyDescent="0.15">
      <c r="C25" s="18"/>
      <c r="P25" s="25"/>
      <c r="Q25" s="26"/>
      <c r="T25" s="25"/>
      <c r="U25" s="27"/>
    </row>
    <row r="26" spans="3:21" ht="9.4" customHeight="1" x14ac:dyDescent="0.15">
      <c r="C26" s="18"/>
      <c r="P26" s="28"/>
    </row>
    <row r="27" spans="3:21" ht="9.4" customHeight="1" x14ac:dyDescent="0.15">
      <c r="C27" s="18"/>
      <c r="P27" s="25"/>
      <c r="Q27" s="30"/>
    </row>
    <row r="28" spans="3:21" ht="9.4" customHeight="1" x14ac:dyDescent="0.15">
      <c r="C28" s="18"/>
      <c r="P28" s="25"/>
      <c r="Q28" s="30"/>
    </row>
    <row r="29" spans="3:21" ht="19.149999999999999" customHeight="1" x14ac:dyDescent="0.15">
      <c r="C29" s="18"/>
    </row>
    <row r="30" spans="3:21" ht="9.4" customHeight="1" x14ac:dyDescent="0.15">
      <c r="C30" s="18"/>
      <c r="P30" s="31"/>
      <c r="S30" s="30"/>
    </row>
    <row r="31" spans="3:21" ht="9.4" customHeight="1" x14ac:dyDescent="0.15">
      <c r="C31" s="18"/>
      <c r="P31" s="31"/>
      <c r="S31" s="30"/>
    </row>
    <row r="32" spans="3:21" ht="9.4" customHeight="1" x14ac:dyDescent="0.15">
      <c r="C32" s="32"/>
    </row>
    <row r="33" spans="2:20" ht="9.4" customHeight="1" x14ac:dyDescent="0.15">
      <c r="C33" s="17"/>
    </row>
    <row r="34" spans="2:20" ht="9.4" customHeight="1" x14ac:dyDescent="0.15">
      <c r="C34" s="17"/>
    </row>
    <row r="35" spans="2:20" ht="9.4" customHeight="1" x14ac:dyDescent="0.15">
      <c r="C35" s="17"/>
    </row>
    <row r="36" spans="2:20" ht="9.4" customHeight="1" x14ac:dyDescent="0.15">
      <c r="C36" s="17"/>
      <c r="T36" s="10"/>
    </row>
    <row r="37" spans="2:20" ht="9.4" customHeight="1" x14ac:dyDescent="0.15">
      <c r="C37" s="17"/>
    </row>
    <row r="38" spans="2:20" ht="9.4" customHeight="1" x14ac:dyDescent="0.15">
      <c r="C38" s="9"/>
    </row>
    <row r="39" spans="2:20" ht="9.4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" customHeight="1" x14ac:dyDescent="0.15">
      <c r="B44" s="28"/>
    </row>
    <row r="45" spans="2:20" ht="9.4" customHeight="1" x14ac:dyDescent="0.15">
      <c r="B45" s="28"/>
      <c r="C45" s="9"/>
    </row>
    <row r="46" spans="2:20" ht="9.4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8"/>
      <c r="F83" s="33"/>
      <c r="G83" s="34" t="s">
        <v>11</v>
      </c>
      <c r="I83" s="34" t="s">
        <v>12</v>
      </c>
      <c r="K83" s="33" t="s">
        <v>90</v>
      </c>
    </row>
    <row r="84" spans="4:13" ht="9.4" customHeight="1" x14ac:dyDescent="0.15"/>
    <row r="85" spans="4:13" ht="9.4" customHeight="1" x14ac:dyDescent="0.15">
      <c r="M85" s="5" t="s">
        <v>91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106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113</v>
      </c>
      <c r="E3" s="47"/>
      <c r="F3" s="47"/>
      <c r="G3" s="6"/>
      <c r="H3" s="49" t="s">
        <v>14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11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34.4</v>
      </c>
      <c r="E8" s="37">
        <v>30.608333333333338</v>
      </c>
      <c r="F8" s="37">
        <v>32.489999999999995</v>
      </c>
      <c r="G8" s="37">
        <v>33.555</v>
      </c>
      <c r="H8" s="37">
        <v>42.281666666666666</v>
      </c>
      <c r="I8" s="37">
        <v>83.166666666666657</v>
      </c>
      <c r="J8" s="37">
        <v>107.99166666666665</v>
      </c>
      <c r="L8" s="37">
        <f>AVERAGE(D8:H8)</f>
        <v>34.667000000000002</v>
      </c>
      <c r="M8" s="37">
        <f>AVERAGE(D8:J8)</f>
        <v>52.070476190476192</v>
      </c>
      <c r="O8" s="28"/>
    </row>
    <row r="9" spans="1:15" ht="9.4" customHeight="1" x14ac:dyDescent="0.15">
      <c r="C9" s="18">
        <v>1</v>
      </c>
      <c r="D9" s="37">
        <v>12.925000000000001</v>
      </c>
      <c r="E9" s="37">
        <v>14.3</v>
      </c>
      <c r="F9" s="37">
        <v>16.246666666666666</v>
      </c>
      <c r="G9" s="37">
        <v>14.125</v>
      </c>
      <c r="H9" s="37">
        <v>17.055</v>
      </c>
      <c r="I9" s="37">
        <v>43.19166666666667</v>
      </c>
      <c r="J9" s="37">
        <v>63.116666666666674</v>
      </c>
      <c r="L9" s="37">
        <f t="shared" ref="L9:L31" si="0">AVERAGE(D9:H9)</f>
        <v>14.930333333333333</v>
      </c>
      <c r="M9" s="37">
        <f t="shared" ref="M9:M31" si="1">AVERAGE(D9:J9)</f>
        <v>25.851428571428574</v>
      </c>
      <c r="O9" s="28"/>
    </row>
    <row r="10" spans="1:15" ht="9.4" customHeight="1" x14ac:dyDescent="0.15">
      <c r="C10" s="18">
        <v>2</v>
      </c>
      <c r="D10" s="37">
        <v>14.291666666666666</v>
      </c>
      <c r="E10" s="37">
        <v>12.566666666666666</v>
      </c>
      <c r="F10" s="37">
        <v>13.741666666666669</v>
      </c>
      <c r="G10" s="37">
        <v>12.423333333333336</v>
      </c>
      <c r="H10" s="37">
        <v>14.679999999999998</v>
      </c>
      <c r="I10" s="37">
        <v>28.216666666666669</v>
      </c>
      <c r="J10" s="37">
        <v>36.299999999999997</v>
      </c>
      <c r="L10" s="37">
        <f t="shared" si="0"/>
        <v>13.540666666666667</v>
      </c>
      <c r="M10" s="37">
        <f t="shared" si="1"/>
        <v>18.888571428571428</v>
      </c>
      <c r="O10" s="28"/>
    </row>
    <row r="11" spans="1:15" ht="9.4" customHeight="1" x14ac:dyDescent="0.15">
      <c r="C11" s="18">
        <v>3</v>
      </c>
      <c r="D11" s="37">
        <v>16.683333333333334</v>
      </c>
      <c r="E11" s="37">
        <v>15.066666666666668</v>
      </c>
      <c r="F11" s="37">
        <v>15.186666666666667</v>
      </c>
      <c r="G11" s="37">
        <v>16.051666666666669</v>
      </c>
      <c r="H11" s="37">
        <v>17.836666666666666</v>
      </c>
      <c r="I11" s="37">
        <v>25.975000000000001</v>
      </c>
      <c r="J11" s="37">
        <v>32.083333333333336</v>
      </c>
      <c r="L11" s="37">
        <f t="shared" si="0"/>
        <v>16.164999999999999</v>
      </c>
      <c r="M11" s="37">
        <f t="shared" si="1"/>
        <v>19.840476190476192</v>
      </c>
      <c r="O11" s="28"/>
    </row>
    <row r="12" spans="1:15" ht="9.4" customHeight="1" x14ac:dyDescent="0.15">
      <c r="C12" s="18">
        <v>4</v>
      </c>
      <c r="D12" s="37">
        <v>38.491666666666667</v>
      </c>
      <c r="E12" s="37">
        <v>36.933333333333337</v>
      </c>
      <c r="F12" s="37">
        <v>36.085000000000001</v>
      </c>
      <c r="G12" s="37">
        <v>36.835000000000001</v>
      </c>
      <c r="H12" s="37">
        <v>36.47</v>
      </c>
      <c r="I12" s="37">
        <v>36.016666666666666</v>
      </c>
      <c r="J12" s="37">
        <v>29.766666666666662</v>
      </c>
      <c r="L12" s="37">
        <f t="shared" si="0"/>
        <v>36.963000000000008</v>
      </c>
      <c r="M12" s="37">
        <f t="shared" si="1"/>
        <v>35.799761904761908</v>
      </c>
    </row>
    <row r="13" spans="1:15" ht="9.4" customHeight="1" x14ac:dyDescent="0.15">
      <c r="C13" s="18">
        <v>5</v>
      </c>
      <c r="D13" s="37">
        <v>153.35</v>
      </c>
      <c r="E13" s="37">
        <v>150.30000000000001</v>
      </c>
      <c r="F13" s="37">
        <v>150</v>
      </c>
      <c r="G13" s="37">
        <v>145.04333333333335</v>
      </c>
      <c r="H13" s="37">
        <v>135.63333333333333</v>
      </c>
      <c r="I13" s="37">
        <v>64.033333333333331</v>
      </c>
      <c r="J13" s="37">
        <v>42.05833333333333</v>
      </c>
      <c r="L13" s="37">
        <f t="shared" si="0"/>
        <v>146.86533333333335</v>
      </c>
      <c r="M13" s="37">
        <f t="shared" si="1"/>
        <v>120.0597619047619</v>
      </c>
    </row>
    <row r="14" spans="1:15" ht="9.4" customHeight="1" x14ac:dyDescent="0.15">
      <c r="C14" s="18">
        <v>6</v>
      </c>
      <c r="D14" s="37">
        <v>654.68333333333328</v>
      </c>
      <c r="E14" s="37">
        <v>688.60833333333335</v>
      </c>
      <c r="F14" s="37">
        <v>682.0916666666667</v>
      </c>
      <c r="G14" s="37">
        <v>673.50166666666667</v>
      </c>
      <c r="H14" s="37">
        <v>607.20166666666671</v>
      </c>
      <c r="I14" s="37">
        <v>136.16666666666669</v>
      </c>
      <c r="J14" s="37">
        <v>82.583333333333343</v>
      </c>
      <c r="L14" s="37">
        <f t="shared" si="0"/>
        <v>661.21733333333327</v>
      </c>
      <c r="M14" s="37">
        <f t="shared" si="1"/>
        <v>503.54809523809524</v>
      </c>
    </row>
    <row r="15" spans="1:15" ht="9.4" customHeight="1" x14ac:dyDescent="0.15">
      <c r="C15" s="18">
        <v>7</v>
      </c>
      <c r="D15" s="37">
        <v>1133.2166666666667</v>
      </c>
      <c r="E15" s="37">
        <v>1141.2583333333332</v>
      </c>
      <c r="F15" s="37">
        <v>1141.1200000000001</v>
      </c>
      <c r="G15" s="37">
        <v>1138.7133333333334</v>
      </c>
      <c r="H15" s="37">
        <v>1089.0933333333332</v>
      </c>
      <c r="I15" s="37">
        <v>248.70833333333331</v>
      </c>
      <c r="J15" s="37">
        <v>127.03333333333335</v>
      </c>
      <c r="L15" s="37">
        <f t="shared" si="0"/>
        <v>1128.6803333333332</v>
      </c>
      <c r="M15" s="37">
        <f t="shared" si="1"/>
        <v>859.87761904761908</v>
      </c>
    </row>
    <row r="16" spans="1:15" ht="9.4" customHeight="1" x14ac:dyDescent="0.15">
      <c r="C16" s="18">
        <v>8</v>
      </c>
      <c r="D16" s="37">
        <v>928.99166666666679</v>
      </c>
      <c r="E16" s="37">
        <v>909.59166666666658</v>
      </c>
      <c r="F16" s="37">
        <v>929.85833333333323</v>
      </c>
      <c r="G16" s="37">
        <v>919.12999999999988</v>
      </c>
      <c r="H16" s="37">
        <v>929.87666666666678</v>
      </c>
      <c r="I16" s="37">
        <v>530.23333333333335</v>
      </c>
      <c r="J16" s="37">
        <v>215.625</v>
      </c>
      <c r="L16" s="37">
        <f t="shared" si="0"/>
        <v>923.48966666666672</v>
      </c>
      <c r="M16" s="37">
        <f t="shared" si="1"/>
        <v>766.18666666666672</v>
      </c>
    </row>
    <row r="17" spans="3:13" ht="9.4" customHeight="1" x14ac:dyDescent="0.15">
      <c r="C17" s="18">
        <v>9</v>
      </c>
      <c r="D17" s="37">
        <v>842.89166666666677</v>
      </c>
      <c r="E17" s="37">
        <v>894.90833333333319</v>
      </c>
      <c r="F17" s="37">
        <v>884.97333333333336</v>
      </c>
      <c r="G17" s="37">
        <v>866.9233333333334</v>
      </c>
      <c r="H17" s="37">
        <v>876.6049999999999</v>
      </c>
      <c r="I17" s="37">
        <v>752.07500000000005</v>
      </c>
      <c r="J17" s="37">
        <v>432.56666666666661</v>
      </c>
      <c r="L17" s="37">
        <f t="shared" si="0"/>
        <v>873.26033333333328</v>
      </c>
      <c r="M17" s="37">
        <f t="shared" si="1"/>
        <v>792.99190476190472</v>
      </c>
    </row>
    <row r="18" spans="3:13" ht="9.4" customHeight="1" x14ac:dyDescent="0.15">
      <c r="C18" s="18">
        <v>10</v>
      </c>
      <c r="D18" s="37">
        <v>770.74166666666656</v>
      </c>
      <c r="E18" s="37">
        <v>762.50833333333333</v>
      </c>
      <c r="F18" s="37">
        <v>760.74833333333322</v>
      </c>
      <c r="G18" s="37">
        <v>795.06999999999994</v>
      </c>
      <c r="H18" s="37">
        <v>846.53666666666663</v>
      </c>
      <c r="I18" s="37">
        <v>844.32500000000005</v>
      </c>
      <c r="J18" s="37">
        <v>707.86666666666667</v>
      </c>
      <c r="L18" s="37">
        <f t="shared" si="0"/>
        <v>787.12099999999987</v>
      </c>
      <c r="M18" s="37">
        <f t="shared" si="1"/>
        <v>783.97095238095233</v>
      </c>
    </row>
    <row r="19" spans="3:13" ht="9.4" customHeight="1" x14ac:dyDescent="0.15">
      <c r="C19" s="18">
        <v>11</v>
      </c>
      <c r="D19" s="37">
        <v>740.07500000000005</v>
      </c>
      <c r="E19" s="37">
        <v>726.4083333333333</v>
      </c>
      <c r="F19" s="37">
        <v>724.06166666666672</v>
      </c>
      <c r="G19" s="37">
        <v>753.81833333333338</v>
      </c>
      <c r="H19" s="37">
        <v>836.38833333333355</v>
      </c>
      <c r="I19" s="37">
        <v>897.375</v>
      </c>
      <c r="J19" s="37">
        <v>817.5</v>
      </c>
      <c r="L19" s="37">
        <f t="shared" si="0"/>
        <v>756.15033333333338</v>
      </c>
      <c r="M19" s="37">
        <f t="shared" si="1"/>
        <v>785.08952380952383</v>
      </c>
    </row>
    <row r="20" spans="3:13" ht="9.4" customHeight="1" x14ac:dyDescent="0.15">
      <c r="C20" s="18">
        <v>12</v>
      </c>
      <c r="D20" s="37">
        <v>724.99166666666667</v>
      </c>
      <c r="E20" s="37">
        <v>702.97500000000002</v>
      </c>
      <c r="F20" s="37">
        <v>708.54166666666674</v>
      </c>
      <c r="G20" s="37">
        <v>734.95333333333326</v>
      </c>
      <c r="H20" s="37">
        <v>795.73</v>
      </c>
      <c r="I20" s="37">
        <v>856.99166666666679</v>
      </c>
      <c r="J20" s="37">
        <v>848.83333333333326</v>
      </c>
      <c r="L20" s="37">
        <f t="shared" si="0"/>
        <v>733.43833333333328</v>
      </c>
      <c r="M20" s="37">
        <f t="shared" si="1"/>
        <v>767.57380952380947</v>
      </c>
    </row>
    <row r="21" spans="3:13" ht="9.4" customHeight="1" x14ac:dyDescent="0.15">
      <c r="C21" s="18">
        <v>13</v>
      </c>
      <c r="D21" s="37">
        <v>706.48333333333335</v>
      </c>
      <c r="E21" s="37">
        <v>697.05833333333328</v>
      </c>
      <c r="F21" s="37">
        <v>702.29</v>
      </c>
      <c r="G21" s="37">
        <v>716.08166666666659</v>
      </c>
      <c r="H21" s="37">
        <v>767.58166666666659</v>
      </c>
      <c r="I21" s="37">
        <v>861.50833333333344</v>
      </c>
      <c r="J21" s="37">
        <v>841.19166666666683</v>
      </c>
      <c r="L21" s="37">
        <f t="shared" si="0"/>
        <v>717.89899999999989</v>
      </c>
      <c r="M21" s="37">
        <f t="shared" si="1"/>
        <v>756.0278571428571</v>
      </c>
    </row>
    <row r="22" spans="3:13" ht="9.4" customHeight="1" x14ac:dyDescent="0.15">
      <c r="C22" s="18">
        <v>14</v>
      </c>
      <c r="D22" s="37">
        <v>705.54166666666674</v>
      </c>
      <c r="E22" s="37">
        <v>709.8</v>
      </c>
      <c r="F22" s="37">
        <v>723.01166666666666</v>
      </c>
      <c r="G22" s="37">
        <v>747.15500000000009</v>
      </c>
      <c r="H22" s="37">
        <v>799.60333333333335</v>
      </c>
      <c r="I22" s="37">
        <v>785.99166666666667</v>
      </c>
      <c r="J22" s="37">
        <v>752.29166666666674</v>
      </c>
      <c r="L22" s="37">
        <f t="shared" si="0"/>
        <v>737.02233333333345</v>
      </c>
      <c r="M22" s="37">
        <f t="shared" si="1"/>
        <v>746.19928571428579</v>
      </c>
    </row>
    <row r="23" spans="3:13" ht="9.4" customHeight="1" x14ac:dyDescent="0.15">
      <c r="C23" s="18">
        <v>15</v>
      </c>
      <c r="D23" s="37">
        <v>717.06666666666661</v>
      </c>
      <c r="E23" s="37">
        <v>733.6583333333333</v>
      </c>
      <c r="F23" s="37">
        <v>736.3416666666667</v>
      </c>
      <c r="G23" s="37">
        <v>742.22</v>
      </c>
      <c r="H23" s="37">
        <v>787.03166666666664</v>
      </c>
      <c r="I23" s="37">
        <v>688.5</v>
      </c>
      <c r="J23" s="37">
        <v>673.3416666666667</v>
      </c>
      <c r="L23" s="37">
        <f t="shared" si="0"/>
        <v>743.26366666666672</v>
      </c>
      <c r="M23" s="37">
        <f t="shared" si="1"/>
        <v>725.45142857142855</v>
      </c>
    </row>
    <row r="24" spans="3:13" ht="9.4" customHeight="1" x14ac:dyDescent="0.15">
      <c r="C24" s="18">
        <v>16</v>
      </c>
      <c r="D24" s="37">
        <v>674.73333333333335</v>
      </c>
      <c r="E24" s="37">
        <v>672.76666666666665</v>
      </c>
      <c r="F24" s="37">
        <v>676.18833333333339</v>
      </c>
      <c r="G24" s="37">
        <v>709.51166666666666</v>
      </c>
      <c r="H24" s="37">
        <v>692.35</v>
      </c>
      <c r="I24" s="37">
        <v>641.19166666666661</v>
      </c>
      <c r="J24" s="37">
        <v>575.24166666666656</v>
      </c>
      <c r="L24" s="37">
        <f t="shared" si="0"/>
        <v>685.11</v>
      </c>
      <c r="M24" s="37">
        <f t="shared" si="1"/>
        <v>663.14047619047619</v>
      </c>
    </row>
    <row r="25" spans="3:13" ht="9.4" customHeight="1" x14ac:dyDescent="0.15">
      <c r="C25" s="18">
        <v>17</v>
      </c>
      <c r="D25" s="37">
        <v>637.96666666666658</v>
      </c>
      <c r="E25" s="37">
        <v>664.45</v>
      </c>
      <c r="F25" s="37">
        <v>659.29</v>
      </c>
      <c r="G25" s="37">
        <v>668.36666666666667</v>
      </c>
      <c r="H25" s="37">
        <v>644.79833333333329</v>
      </c>
      <c r="I25" s="37">
        <v>590.39166666666665</v>
      </c>
      <c r="J25" s="37">
        <v>499.39166666666659</v>
      </c>
      <c r="L25" s="37">
        <f t="shared" si="0"/>
        <v>654.97433333333333</v>
      </c>
      <c r="M25" s="37">
        <f t="shared" si="1"/>
        <v>623.52214285714285</v>
      </c>
    </row>
    <row r="26" spans="3:13" ht="9.4" customHeight="1" x14ac:dyDescent="0.15">
      <c r="C26" s="18">
        <v>18</v>
      </c>
      <c r="D26" s="37">
        <v>586.15</v>
      </c>
      <c r="E26" s="37">
        <v>613.77499999999998</v>
      </c>
      <c r="F26" s="37">
        <v>618.29</v>
      </c>
      <c r="G26" s="37">
        <v>640.94833333333338</v>
      </c>
      <c r="H26" s="37">
        <v>639.87166666666667</v>
      </c>
      <c r="I26" s="37">
        <v>510.60833333333329</v>
      </c>
      <c r="J26" s="37">
        <v>459.85</v>
      </c>
      <c r="L26" s="37">
        <f t="shared" si="0"/>
        <v>619.80700000000002</v>
      </c>
      <c r="M26" s="37">
        <f t="shared" si="1"/>
        <v>581.35619047619036</v>
      </c>
    </row>
    <row r="27" spans="3:13" ht="9.4" customHeight="1" x14ac:dyDescent="0.15">
      <c r="C27" s="18">
        <v>19</v>
      </c>
      <c r="D27" s="37">
        <v>450.02499999999998</v>
      </c>
      <c r="E27" s="37">
        <v>482.61666666666662</v>
      </c>
      <c r="F27" s="37">
        <v>511.995</v>
      </c>
      <c r="G27" s="37">
        <v>529.63666666666666</v>
      </c>
      <c r="H27" s="37">
        <v>501.87</v>
      </c>
      <c r="I27" s="37">
        <v>411.61666666666662</v>
      </c>
      <c r="J27" s="37">
        <v>370.91666666666663</v>
      </c>
      <c r="L27" s="37">
        <f t="shared" si="0"/>
        <v>495.2286666666667</v>
      </c>
      <c r="M27" s="37">
        <f t="shared" si="1"/>
        <v>465.52523809523808</v>
      </c>
    </row>
    <row r="28" spans="3:13" ht="9.4" customHeight="1" x14ac:dyDescent="0.15">
      <c r="C28" s="18">
        <v>20</v>
      </c>
      <c r="D28" s="37">
        <v>301.23333333333335</v>
      </c>
      <c r="E28" s="37">
        <v>321.82499999999999</v>
      </c>
      <c r="F28" s="37">
        <v>348.39833333333337</v>
      </c>
      <c r="G28" s="37">
        <v>353.06333333333339</v>
      </c>
      <c r="H28" s="37">
        <v>347.84499999999991</v>
      </c>
      <c r="I28" s="37">
        <v>291.05</v>
      </c>
      <c r="J28" s="37">
        <v>282.22500000000002</v>
      </c>
      <c r="L28" s="37">
        <f t="shared" si="0"/>
        <v>334.47299999999996</v>
      </c>
      <c r="M28" s="37">
        <f t="shared" si="1"/>
        <v>320.80571428571426</v>
      </c>
    </row>
    <row r="29" spans="3:13" ht="9.4" customHeight="1" x14ac:dyDescent="0.15">
      <c r="C29" s="18">
        <v>21</v>
      </c>
      <c r="D29" s="37">
        <v>208.10833333333335</v>
      </c>
      <c r="E29" s="37">
        <v>222.60833333333329</v>
      </c>
      <c r="F29" s="37">
        <v>246.34499999999997</v>
      </c>
      <c r="G29" s="37">
        <v>252.94333333333333</v>
      </c>
      <c r="H29" s="37">
        <v>234.09</v>
      </c>
      <c r="I29" s="37">
        <v>210.0083333333333</v>
      </c>
      <c r="J29" s="37">
        <v>192.17500000000001</v>
      </c>
      <c r="L29" s="37">
        <f t="shared" si="0"/>
        <v>232.81899999999996</v>
      </c>
      <c r="M29" s="37">
        <f t="shared" si="1"/>
        <v>223.75404761904755</v>
      </c>
    </row>
    <row r="30" spans="3:13" ht="9.4" customHeight="1" x14ac:dyDescent="0.15">
      <c r="C30" s="18">
        <v>22</v>
      </c>
      <c r="D30" s="37">
        <v>130.39166666666665</v>
      </c>
      <c r="E30" s="37">
        <v>163.07499999999999</v>
      </c>
      <c r="F30" s="37">
        <v>170.495</v>
      </c>
      <c r="G30" s="37">
        <v>182.73500000000001</v>
      </c>
      <c r="H30" s="37">
        <v>187.80666666666667</v>
      </c>
      <c r="I30" s="37">
        <v>186.76666666666665</v>
      </c>
      <c r="J30" s="37">
        <v>118.03333333333335</v>
      </c>
      <c r="L30" s="37">
        <f t="shared" si="0"/>
        <v>166.90066666666667</v>
      </c>
      <c r="M30" s="37">
        <f t="shared" si="1"/>
        <v>162.75761904761904</v>
      </c>
    </row>
    <row r="31" spans="3:13" ht="9.4" customHeight="1" x14ac:dyDescent="0.15">
      <c r="C31" s="18">
        <v>23</v>
      </c>
      <c r="D31" s="37">
        <v>65.716666666666669</v>
      </c>
      <c r="E31" s="37">
        <v>76.924999999999997</v>
      </c>
      <c r="F31" s="37">
        <v>81.116666666666674</v>
      </c>
      <c r="G31" s="37">
        <v>97.098333333333329</v>
      </c>
      <c r="H31" s="37">
        <v>134.43833333333333</v>
      </c>
      <c r="I31" s="37">
        <v>148.94999999999999</v>
      </c>
      <c r="J31" s="37">
        <v>65.166666666666671</v>
      </c>
      <c r="L31" s="37">
        <f t="shared" si="0"/>
        <v>91.058999999999997</v>
      </c>
      <c r="M31" s="37">
        <f t="shared" si="1"/>
        <v>95.630238095238084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9168.85</v>
      </c>
      <c r="E33" s="37">
        <f t="shared" ref="E33:J33" si="2">SUM(E15:E26)</f>
        <v>9229.1583333333328</v>
      </c>
      <c r="F33" s="37">
        <f t="shared" si="2"/>
        <v>9264.7150000000001</v>
      </c>
      <c r="G33" s="37">
        <f t="shared" si="2"/>
        <v>9432.8916666666664</v>
      </c>
      <c r="H33" s="37">
        <f t="shared" si="2"/>
        <v>9705.4666666666672</v>
      </c>
      <c r="I33" s="37">
        <f t="shared" si="2"/>
        <v>8207.9</v>
      </c>
      <c r="J33" s="37">
        <f t="shared" si="2"/>
        <v>6950.7333333333336</v>
      </c>
      <c r="L33" s="37">
        <f>SUM(L15:L26)</f>
        <v>9360.2163333333319</v>
      </c>
      <c r="M33" s="37">
        <f>SUM(M15:M26)</f>
        <v>8851.3878571428559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2905.1000000000004</v>
      </c>
      <c r="E34" s="37">
        <f t="shared" ref="E34:J34" si="3">SUM(E15:E17)</f>
        <v>2945.7583333333332</v>
      </c>
      <c r="F34" s="37">
        <f t="shared" si="3"/>
        <v>2955.9516666666668</v>
      </c>
      <c r="G34" s="37">
        <f t="shared" si="3"/>
        <v>2924.7666666666664</v>
      </c>
      <c r="H34" s="37">
        <f t="shared" si="3"/>
        <v>2895.5749999999998</v>
      </c>
      <c r="I34" s="37">
        <f t="shared" si="3"/>
        <v>1531.0166666666667</v>
      </c>
      <c r="J34" s="37">
        <f t="shared" si="3"/>
        <v>775.22499999999991</v>
      </c>
      <c r="L34" s="37">
        <f>SUM(L15:L17)</f>
        <v>2925.4303333333332</v>
      </c>
      <c r="M34" s="37">
        <f>SUM(M15:M17)</f>
        <v>2419.0561904761903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4364.9000000000005</v>
      </c>
      <c r="E35" s="37">
        <f t="shared" ref="E35:J35" si="4">SUM(E18:E23)</f>
        <v>4332.4083333333328</v>
      </c>
      <c r="F35" s="37">
        <f t="shared" si="4"/>
        <v>4354.9949999999999</v>
      </c>
      <c r="G35" s="37">
        <f t="shared" si="4"/>
        <v>4489.2983333333332</v>
      </c>
      <c r="H35" s="37">
        <f t="shared" si="4"/>
        <v>4832.8716666666669</v>
      </c>
      <c r="I35" s="37">
        <f t="shared" si="4"/>
        <v>4934.6916666666666</v>
      </c>
      <c r="J35" s="37">
        <f t="shared" si="4"/>
        <v>4641.0249999999996</v>
      </c>
      <c r="L35" s="37">
        <f>SUM(L18:L23)</f>
        <v>4474.894666666667</v>
      </c>
      <c r="M35" s="37">
        <f>SUM(M18:M23)</f>
        <v>4564.312857142857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1898.85</v>
      </c>
      <c r="E36" s="37">
        <f t="shared" ref="E36:J36" si="5">SUM(E24:E26)</f>
        <v>1950.9916666666668</v>
      </c>
      <c r="F36" s="37">
        <f t="shared" si="5"/>
        <v>1953.7683333333334</v>
      </c>
      <c r="G36" s="37">
        <f t="shared" si="5"/>
        <v>2018.8266666666668</v>
      </c>
      <c r="H36" s="37">
        <f t="shared" si="5"/>
        <v>1977.02</v>
      </c>
      <c r="I36" s="37">
        <f t="shared" si="5"/>
        <v>1742.1916666666666</v>
      </c>
      <c r="J36" s="37">
        <f t="shared" si="5"/>
        <v>1534.4833333333331</v>
      </c>
      <c r="L36" s="37">
        <f>SUM(L24:L26)</f>
        <v>1959.8913333333333</v>
      </c>
      <c r="M36" s="37">
        <f>SUM(M24:M26)</f>
        <v>1868.0188095238095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11249.150000000001</v>
      </c>
      <c r="E37" s="37">
        <f t="shared" ref="E37:J37" si="6">SUM(E8:E31)</f>
        <v>11444.591666666667</v>
      </c>
      <c r="F37" s="37">
        <f t="shared" si="6"/>
        <v>11568.906666666668</v>
      </c>
      <c r="G37" s="37">
        <f t="shared" si="6"/>
        <v>11779.903333333334</v>
      </c>
      <c r="H37" s="37">
        <f t="shared" si="6"/>
        <v>11982.675000000001</v>
      </c>
      <c r="I37" s="37">
        <f t="shared" si="6"/>
        <v>9873.0583333333325</v>
      </c>
      <c r="J37" s="37">
        <f t="shared" si="6"/>
        <v>8373.15</v>
      </c>
      <c r="L37" s="37">
        <f>SUM(L8:L31)</f>
        <v>11605.045333333332</v>
      </c>
      <c r="M37" s="37">
        <f>SUM(M8:M31)</f>
        <v>10895.919285714286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>
        <v>9074.9833333333318</v>
      </c>
      <c r="D43" s="34">
        <v>9118.7333333333336</v>
      </c>
      <c r="E43" s="34">
        <v>9665</v>
      </c>
      <c r="F43" s="34">
        <v>9764.633333333335</v>
      </c>
      <c r="G43" s="34">
        <v>9616.6999999999989</v>
      </c>
      <c r="H43" s="34">
        <v>9407.4</v>
      </c>
      <c r="I43" s="34">
        <v>9327.8333333333339</v>
      </c>
      <c r="J43" s="34">
        <v>8939.7633333333342</v>
      </c>
      <c r="K43" s="34">
        <v>9346.9166666666679</v>
      </c>
      <c r="L43" s="34">
        <v>9340.1999999999989</v>
      </c>
      <c r="M43" s="34"/>
      <c r="N43" s="34"/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>
        <v>11173.216666666667</v>
      </c>
      <c r="D44" s="34">
        <v>11243.433333333331</v>
      </c>
      <c r="E44" s="34">
        <v>11894.349999999999</v>
      </c>
      <c r="F44" s="34">
        <v>12111.000000000004</v>
      </c>
      <c r="G44" s="34">
        <v>11998.533333333333</v>
      </c>
      <c r="H44" s="34">
        <v>11741.733333333334</v>
      </c>
      <c r="I44" s="34">
        <v>11672.499999999998</v>
      </c>
      <c r="J44" s="34">
        <v>11071.203333333333</v>
      </c>
      <c r="K44" s="34">
        <v>11586.183333333334</v>
      </c>
      <c r="L44" s="34">
        <v>11558.300000000001</v>
      </c>
      <c r="M44" s="34"/>
      <c r="N44" s="34"/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>
        <v>8130.25</v>
      </c>
      <c r="D47" s="34">
        <v>8385.5</v>
      </c>
      <c r="E47" s="34">
        <v>8569.3333333333339</v>
      </c>
      <c r="F47" s="34">
        <v>8465.5</v>
      </c>
      <c r="G47" s="34">
        <v>7603.333333333333</v>
      </c>
      <c r="H47" s="34">
        <v>8170.3333333333339</v>
      </c>
      <c r="I47" s="34">
        <v>7744.5</v>
      </c>
      <c r="J47" s="34">
        <v>7595</v>
      </c>
      <c r="K47" s="34">
        <v>8612.25</v>
      </c>
      <c r="L47" s="34">
        <v>8803</v>
      </c>
      <c r="M47" s="34"/>
      <c r="N47" s="34"/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>
        <v>9590.5</v>
      </c>
      <c r="D48" s="34">
        <v>9987</v>
      </c>
      <c r="E48" s="34">
        <v>10059.333333333334</v>
      </c>
      <c r="F48" s="34">
        <v>10154.5</v>
      </c>
      <c r="G48" s="34">
        <v>9339.6666666666679</v>
      </c>
      <c r="H48" s="34">
        <v>10039.333333333334</v>
      </c>
      <c r="I48" s="34">
        <v>9480</v>
      </c>
      <c r="J48" s="34">
        <v>9294.25</v>
      </c>
      <c r="K48" s="34">
        <v>10301</v>
      </c>
      <c r="L48" s="34">
        <v>10485</v>
      </c>
      <c r="M48" s="34"/>
      <c r="N48" s="34"/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>
        <v>6570.75</v>
      </c>
      <c r="D51" s="34">
        <v>7242.5</v>
      </c>
      <c r="E51" s="34">
        <v>7379</v>
      </c>
      <c r="F51" s="34">
        <v>7143.5</v>
      </c>
      <c r="G51" s="34">
        <v>7235.5</v>
      </c>
      <c r="H51" s="34">
        <v>7041.5</v>
      </c>
      <c r="I51" s="34">
        <v>6867.3333333333339</v>
      </c>
      <c r="J51" s="34">
        <v>6082.75</v>
      </c>
      <c r="K51" s="34">
        <v>7104.5</v>
      </c>
      <c r="L51" s="34">
        <v>6840</v>
      </c>
      <c r="M51" s="34"/>
      <c r="N51" s="34"/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>
        <v>7794.5</v>
      </c>
      <c r="D52" s="34">
        <v>8532.5</v>
      </c>
      <c r="E52" s="34">
        <v>8747</v>
      </c>
      <c r="F52" s="34">
        <v>8594</v>
      </c>
      <c r="G52" s="34">
        <v>8673</v>
      </c>
      <c r="H52" s="34">
        <v>8608.5</v>
      </c>
      <c r="I52" s="34">
        <v>8444.0000000000018</v>
      </c>
      <c r="J52" s="34">
        <v>7580.25</v>
      </c>
      <c r="K52" s="34">
        <v>8506.75</v>
      </c>
      <c r="L52" s="34">
        <v>8251</v>
      </c>
      <c r="M52" s="34"/>
      <c r="N52" s="34"/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106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113</v>
      </c>
      <c r="E3" s="47"/>
      <c r="F3" s="47"/>
      <c r="G3" s="6"/>
      <c r="H3" s="49" t="s">
        <v>14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12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42.341666666666669</v>
      </c>
      <c r="E8" s="37">
        <v>36.791666666666664</v>
      </c>
      <c r="F8" s="37">
        <v>45.56666666666667</v>
      </c>
      <c r="G8" s="37">
        <v>43.994999999999997</v>
      </c>
      <c r="H8" s="37">
        <v>49.891666666666666</v>
      </c>
      <c r="I8" s="37">
        <v>106.02500000000001</v>
      </c>
      <c r="J8" s="37">
        <v>118.25833333333335</v>
      </c>
      <c r="L8" s="37">
        <f>AVERAGE(D8:H8)</f>
        <v>43.717333333333329</v>
      </c>
      <c r="M8" s="37">
        <f>AVERAGE(D8:J8)</f>
        <v>63.267142857142858</v>
      </c>
      <c r="O8" s="28"/>
    </row>
    <row r="9" spans="1:15" ht="9.4" customHeight="1" x14ac:dyDescent="0.15">
      <c r="C9" s="18">
        <v>1</v>
      </c>
      <c r="D9" s="37">
        <v>18.291666666666664</v>
      </c>
      <c r="E9" s="37">
        <v>18.125</v>
      </c>
      <c r="F9" s="37">
        <v>18.831666666666671</v>
      </c>
      <c r="G9" s="37">
        <v>18.294999999999998</v>
      </c>
      <c r="H9" s="37">
        <v>23.453333333333337</v>
      </c>
      <c r="I9" s="37">
        <v>52.183333333333337</v>
      </c>
      <c r="J9" s="37">
        <v>61.924999999999997</v>
      </c>
      <c r="L9" s="37">
        <f t="shared" ref="L9:L31" si="0">AVERAGE(D9:H9)</f>
        <v>19.399333333333335</v>
      </c>
      <c r="M9" s="37">
        <f t="shared" ref="M9:M31" si="1">AVERAGE(D9:J9)</f>
        <v>30.157857142857146</v>
      </c>
      <c r="O9" s="28"/>
    </row>
    <row r="10" spans="1:15" ht="9.4" customHeight="1" x14ac:dyDescent="0.15">
      <c r="C10" s="18">
        <v>2</v>
      </c>
      <c r="D10" s="37">
        <v>14.033333333333335</v>
      </c>
      <c r="E10" s="37">
        <v>14.925000000000001</v>
      </c>
      <c r="F10" s="37">
        <v>16.205000000000002</v>
      </c>
      <c r="G10" s="37">
        <v>14.568333333333333</v>
      </c>
      <c r="H10" s="37">
        <v>19.698333333333331</v>
      </c>
      <c r="I10" s="37">
        <v>29.8</v>
      </c>
      <c r="J10" s="37">
        <v>38.083333333333329</v>
      </c>
      <c r="L10" s="37">
        <f t="shared" si="0"/>
        <v>15.886000000000001</v>
      </c>
      <c r="M10" s="37">
        <f t="shared" si="1"/>
        <v>21.044761904761906</v>
      </c>
      <c r="O10" s="28"/>
    </row>
    <row r="11" spans="1:15" ht="9.4" customHeight="1" x14ac:dyDescent="0.15">
      <c r="C11" s="18">
        <v>3</v>
      </c>
      <c r="D11" s="37">
        <v>13.116666666666669</v>
      </c>
      <c r="E11" s="37">
        <v>11.258333333333333</v>
      </c>
      <c r="F11" s="37">
        <v>13.948333333333334</v>
      </c>
      <c r="G11" s="37">
        <v>16.094999999999999</v>
      </c>
      <c r="H11" s="37">
        <v>15.678333333333336</v>
      </c>
      <c r="I11" s="37">
        <v>23.941666666666666</v>
      </c>
      <c r="J11" s="37">
        <v>30.483333333333338</v>
      </c>
      <c r="L11" s="37">
        <f t="shared" si="0"/>
        <v>14.019333333333336</v>
      </c>
      <c r="M11" s="37">
        <f t="shared" si="1"/>
        <v>17.788809523809526</v>
      </c>
      <c r="O11" s="28"/>
    </row>
    <row r="12" spans="1:15" ht="9.4" customHeight="1" x14ac:dyDescent="0.15">
      <c r="C12" s="18">
        <v>4</v>
      </c>
      <c r="D12" s="37">
        <v>24.608333333333334</v>
      </c>
      <c r="E12" s="37">
        <v>23.93333333333333</v>
      </c>
      <c r="F12" s="37">
        <v>22.119999999999997</v>
      </c>
      <c r="G12" s="37">
        <v>23.851666666666667</v>
      </c>
      <c r="H12" s="37">
        <v>24.836666666666666</v>
      </c>
      <c r="I12" s="37">
        <v>24.208333333333332</v>
      </c>
      <c r="J12" s="37">
        <v>23.466666666666665</v>
      </c>
      <c r="L12" s="37">
        <f t="shared" si="0"/>
        <v>23.869999999999997</v>
      </c>
      <c r="M12" s="37">
        <f t="shared" si="1"/>
        <v>23.860714285714288</v>
      </c>
    </row>
    <row r="13" spans="1:15" ht="9.4" customHeight="1" x14ac:dyDescent="0.15">
      <c r="C13" s="18">
        <v>5</v>
      </c>
      <c r="D13" s="37">
        <v>62.783333333333324</v>
      </c>
      <c r="E13" s="37">
        <v>58.966666666666661</v>
      </c>
      <c r="F13" s="37">
        <v>62.923333333333332</v>
      </c>
      <c r="G13" s="37">
        <v>64.165000000000006</v>
      </c>
      <c r="H13" s="37">
        <v>60.563333333333333</v>
      </c>
      <c r="I13" s="37">
        <v>43.291666666666671</v>
      </c>
      <c r="J13" s="37">
        <v>27.708333333333336</v>
      </c>
      <c r="L13" s="37">
        <f t="shared" si="0"/>
        <v>61.880333333333326</v>
      </c>
      <c r="M13" s="37">
        <f t="shared" si="1"/>
        <v>54.343095238095238</v>
      </c>
    </row>
    <row r="14" spans="1:15" ht="9.4" customHeight="1" x14ac:dyDescent="0.15">
      <c r="C14" s="18">
        <v>6</v>
      </c>
      <c r="D14" s="37">
        <v>164.90833333333333</v>
      </c>
      <c r="E14" s="37">
        <v>170.19166666666666</v>
      </c>
      <c r="F14" s="37">
        <v>180.94</v>
      </c>
      <c r="G14" s="37">
        <v>182.45333333333332</v>
      </c>
      <c r="H14" s="37">
        <v>162.64500000000004</v>
      </c>
      <c r="I14" s="37">
        <v>71.658333333333331</v>
      </c>
      <c r="J14" s="37">
        <v>44.30833333333333</v>
      </c>
      <c r="L14" s="37">
        <f t="shared" si="0"/>
        <v>172.22766666666666</v>
      </c>
      <c r="M14" s="37">
        <f t="shared" si="1"/>
        <v>139.58642857142857</v>
      </c>
    </row>
    <row r="15" spans="1:15" ht="9.4" customHeight="1" x14ac:dyDescent="0.15">
      <c r="C15" s="18">
        <v>7</v>
      </c>
      <c r="D15" s="37">
        <v>504.57499999999999</v>
      </c>
      <c r="E15" s="37">
        <v>522.4666666666667</v>
      </c>
      <c r="F15" s="37">
        <v>534.51</v>
      </c>
      <c r="G15" s="37">
        <v>534.27499999999998</v>
      </c>
      <c r="H15" s="37">
        <v>515.005</v>
      </c>
      <c r="I15" s="37">
        <v>196.01666666666665</v>
      </c>
      <c r="J15" s="37">
        <v>121.35833333333335</v>
      </c>
      <c r="L15" s="37">
        <f t="shared" si="0"/>
        <v>522.16633333333334</v>
      </c>
      <c r="M15" s="37">
        <f t="shared" si="1"/>
        <v>418.31523809523816</v>
      </c>
    </row>
    <row r="16" spans="1:15" ht="9.4" customHeight="1" x14ac:dyDescent="0.15">
      <c r="C16" s="18">
        <v>8</v>
      </c>
      <c r="D16" s="37">
        <v>682.16666666666674</v>
      </c>
      <c r="E16" s="37">
        <v>717.31666666666672</v>
      </c>
      <c r="F16" s="37">
        <v>714.65666666666664</v>
      </c>
      <c r="G16" s="37">
        <v>730.95333333333338</v>
      </c>
      <c r="H16" s="37">
        <v>714.13333333333333</v>
      </c>
      <c r="I16" s="37">
        <v>343.14166666666671</v>
      </c>
      <c r="J16" s="37">
        <v>182.39166666666668</v>
      </c>
      <c r="L16" s="37">
        <f t="shared" si="0"/>
        <v>711.84533333333343</v>
      </c>
      <c r="M16" s="37">
        <f t="shared" si="1"/>
        <v>583.53714285714295</v>
      </c>
    </row>
    <row r="17" spans="3:13" ht="9.4" customHeight="1" x14ac:dyDescent="0.15">
      <c r="C17" s="18">
        <v>9</v>
      </c>
      <c r="D17" s="37">
        <v>526.10833333333335</v>
      </c>
      <c r="E17" s="37">
        <v>563.98333333333335</v>
      </c>
      <c r="F17" s="37">
        <v>573.18666666666672</v>
      </c>
      <c r="G17" s="37">
        <v>558.68833333333328</v>
      </c>
      <c r="H17" s="37">
        <v>561.63833333333332</v>
      </c>
      <c r="I17" s="37">
        <v>514.54166666666674</v>
      </c>
      <c r="J17" s="37">
        <v>320.35000000000002</v>
      </c>
      <c r="L17" s="37">
        <f t="shared" si="0"/>
        <v>556.721</v>
      </c>
      <c r="M17" s="37">
        <f t="shared" si="1"/>
        <v>516.92809523809524</v>
      </c>
    </row>
    <row r="18" spans="3:13" ht="9.4" customHeight="1" x14ac:dyDescent="0.15">
      <c r="C18" s="18">
        <v>10</v>
      </c>
      <c r="D18" s="37">
        <v>545.6</v>
      </c>
      <c r="E18" s="37">
        <v>567.65</v>
      </c>
      <c r="F18" s="37">
        <v>555.16000000000008</v>
      </c>
      <c r="G18" s="37">
        <v>554.37833333333333</v>
      </c>
      <c r="H18" s="37">
        <v>582.61666666666667</v>
      </c>
      <c r="I18" s="37">
        <v>652.7166666666667</v>
      </c>
      <c r="J18" s="37">
        <v>465.7</v>
      </c>
      <c r="L18" s="37">
        <f t="shared" si="0"/>
        <v>561.08100000000002</v>
      </c>
      <c r="M18" s="37">
        <f t="shared" si="1"/>
        <v>560.54595238095237</v>
      </c>
    </row>
    <row r="19" spans="3:13" ht="9.4" customHeight="1" x14ac:dyDescent="0.15">
      <c r="C19" s="18">
        <v>11</v>
      </c>
      <c r="D19" s="37">
        <v>583.58333333333326</v>
      </c>
      <c r="E19" s="37">
        <v>610.61666666666667</v>
      </c>
      <c r="F19" s="37">
        <v>605.65833333333342</v>
      </c>
      <c r="G19" s="37">
        <v>619.85333333333335</v>
      </c>
      <c r="H19" s="37">
        <v>661.1783333333334</v>
      </c>
      <c r="I19" s="37">
        <v>741.54166666666674</v>
      </c>
      <c r="J19" s="37">
        <v>622.80833333333328</v>
      </c>
      <c r="L19" s="37">
        <f t="shared" si="0"/>
        <v>616.178</v>
      </c>
      <c r="M19" s="37">
        <f t="shared" si="1"/>
        <v>635.03428571428572</v>
      </c>
    </row>
    <row r="20" spans="3:13" ht="9.4" customHeight="1" x14ac:dyDescent="0.15">
      <c r="C20" s="18">
        <v>12</v>
      </c>
      <c r="D20" s="37">
        <v>665.5</v>
      </c>
      <c r="E20" s="37">
        <v>647.8416666666667</v>
      </c>
      <c r="F20" s="37">
        <v>682.17166666666674</v>
      </c>
      <c r="G20" s="37">
        <v>671.56333333333339</v>
      </c>
      <c r="H20" s="37">
        <v>736.39333333333332</v>
      </c>
      <c r="I20" s="37">
        <v>838.09166666666658</v>
      </c>
      <c r="J20" s="37">
        <v>777.97500000000002</v>
      </c>
      <c r="L20" s="37">
        <f t="shared" si="0"/>
        <v>680.69400000000007</v>
      </c>
      <c r="M20" s="37">
        <f t="shared" si="1"/>
        <v>717.07666666666671</v>
      </c>
    </row>
    <row r="21" spans="3:13" ht="9.4" customHeight="1" x14ac:dyDescent="0.15">
      <c r="C21" s="18">
        <v>13</v>
      </c>
      <c r="D21" s="37">
        <v>668.05833333333328</v>
      </c>
      <c r="E21" s="37">
        <v>663.08333333333337</v>
      </c>
      <c r="F21" s="37">
        <v>680.46166666666659</v>
      </c>
      <c r="G21" s="37">
        <v>689.55166666666662</v>
      </c>
      <c r="H21" s="37">
        <v>770.77499999999998</v>
      </c>
      <c r="I21" s="37">
        <v>807.57500000000005</v>
      </c>
      <c r="J21" s="37">
        <v>787.00833333333333</v>
      </c>
      <c r="L21" s="37">
        <f t="shared" si="0"/>
        <v>694.38599999999997</v>
      </c>
      <c r="M21" s="37">
        <f t="shared" si="1"/>
        <v>723.78761904761905</v>
      </c>
    </row>
    <row r="22" spans="3:13" ht="9.4" customHeight="1" x14ac:dyDescent="0.15">
      <c r="C22" s="18">
        <v>14</v>
      </c>
      <c r="D22" s="37">
        <v>751.00833333333344</v>
      </c>
      <c r="E22" s="37">
        <v>748.40833333333342</v>
      </c>
      <c r="F22" s="37">
        <v>747.26666666666665</v>
      </c>
      <c r="G22" s="37">
        <v>766.05833333333328</v>
      </c>
      <c r="H22" s="37">
        <v>839.16666666666663</v>
      </c>
      <c r="I22" s="37">
        <v>752.00833333333333</v>
      </c>
      <c r="J22" s="37">
        <v>739.04166666666674</v>
      </c>
      <c r="L22" s="37">
        <f t="shared" si="0"/>
        <v>770.38166666666666</v>
      </c>
      <c r="M22" s="37">
        <f t="shared" si="1"/>
        <v>763.27976190476204</v>
      </c>
    </row>
    <row r="23" spans="3:13" ht="9.4" customHeight="1" x14ac:dyDescent="0.15">
      <c r="C23" s="18">
        <v>15</v>
      </c>
      <c r="D23" s="37">
        <v>883.75833333333321</v>
      </c>
      <c r="E23" s="37">
        <v>883.39166666666677</v>
      </c>
      <c r="F23" s="37">
        <v>872.52833333333331</v>
      </c>
      <c r="G23" s="37">
        <v>905.13500000000022</v>
      </c>
      <c r="H23" s="37">
        <v>950.43166666666662</v>
      </c>
      <c r="I23" s="37">
        <v>709.4</v>
      </c>
      <c r="J23" s="37">
        <v>716.63333333333333</v>
      </c>
      <c r="L23" s="37">
        <f t="shared" si="0"/>
        <v>899.04899999999998</v>
      </c>
      <c r="M23" s="37">
        <f t="shared" si="1"/>
        <v>845.89690476190469</v>
      </c>
    </row>
    <row r="24" spans="3:13" ht="9.4" customHeight="1" x14ac:dyDescent="0.15">
      <c r="C24" s="18">
        <v>16</v>
      </c>
      <c r="D24" s="37">
        <v>1004.9416666666668</v>
      </c>
      <c r="E24" s="37">
        <v>994.64166666666677</v>
      </c>
      <c r="F24" s="37">
        <v>981.95</v>
      </c>
      <c r="G24" s="37">
        <v>1007.0083333333332</v>
      </c>
      <c r="H24" s="37">
        <v>983.92666666666662</v>
      </c>
      <c r="I24" s="37">
        <v>693.76666666666665</v>
      </c>
      <c r="J24" s="37">
        <v>656.27499999999998</v>
      </c>
      <c r="L24" s="37">
        <f t="shared" si="0"/>
        <v>994.49366666666663</v>
      </c>
      <c r="M24" s="37">
        <f t="shared" si="1"/>
        <v>903.21571428571417</v>
      </c>
    </row>
    <row r="25" spans="3:13" ht="9.4" customHeight="1" x14ac:dyDescent="0.15">
      <c r="C25" s="18">
        <v>17</v>
      </c>
      <c r="D25" s="37">
        <v>1017.7583333333332</v>
      </c>
      <c r="E25" s="37">
        <v>997.125</v>
      </c>
      <c r="F25" s="37">
        <v>966.44833333333338</v>
      </c>
      <c r="G25" s="37">
        <v>993.28999999999974</v>
      </c>
      <c r="H25" s="37">
        <v>960.41833333333329</v>
      </c>
      <c r="I25" s="37">
        <v>674.89166666666665</v>
      </c>
      <c r="J25" s="37">
        <v>527.9</v>
      </c>
      <c r="L25" s="37">
        <f t="shared" si="0"/>
        <v>987.00799999999981</v>
      </c>
      <c r="M25" s="37">
        <f t="shared" si="1"/>
        <v>876.83309523809498</v>
      </c>
    </row>
    <row r="26" spans="3:13" ht="9.4" customHeight="1" x14ac:dyDescent="0.15">
      <c r="C26" s="18">
        <v>18</v>
      </c>
      <c r="D26" s="37">
        <v>823.13333333333321</v>
      </c>
      <c r="E26" s="37">
        <v>866.63333333333344</v>
      </c>
      <c r="F26" s="37">
        <v>886.92499999999995</v>
      </c>
      <c r="G26" s="37">
        <v>883.20333333333326</v>
      </c>
      <c r="H26" s="37">
        <v>788.19333333333338</v>
      </c>
      <c r="I26" s="37">
        <v>541.90833333333342</v>
      </c>
      <c r="J26" s="37">
        <v>446.59166666666658</v>
      </c>
      <c r="L26" s="37">
        <f t="shared" si="0"/>
        <v>849.61766666666665</v>
      </c>
      <c r="M26" s="37">
        <f t="shared" si="1"/>
        <v>748.08404761904762</v>
      </c>
    </row>
    <row r="27" spans="3:13" ht="9.4" customHeight="1" x14ac:dyDescent="0.15">
      <c r="C27" s="18">
        <v>19</v>
      </c>
      <c r="D27" s="37">
        <v>593.89166666666665</v>
      </c>
      <c r="E27" s="37">
        <v>606.85</v>
      </c>
      <c r="F27" s="37">
        <v>647.6783333333334</v>
      </c>
      <c r="G27" s="37">
        <v>649.4083333333333</v>
      </c>
      <c r="H27" s="37">
        <v>585.00166666666678</v>
      </c>
      <c r="I27" s="37">
        <v>447.43333333333328</v>
      </c>
      <c r="J27" s="37">
        <v>393.01666666666665</v>
      </c>
      <c r="L27" s="37">
        <f t="shared" si="0"/>
        <v>616.56600000000003</v>
      </c>
      <c r="M27" s="37">
        <f t="shared" si="1"/>
        <v>560.46857142857141</v>
      </c>
    </row>
    <row r="28" spans="3:13" ht="9.4" customHeight="1" x14ac:dyDescent="0.15">
      <c r="C28" s="18">
        <v>20</v>
      </c>
      <c r="D28" s="37">
        <v>407.53333333333336</v>
      </c>
      <c r="E28" s="37">
        <v>450.27499999999998</v>
      </c>
      <c r="F28" s="37">
        <v>456.68166666666667</v>
      </c>
      <c r="G28" s="37">
        <v>478.07333333333338</v>
      </c>
      <c r="H28" s="37">
        <v>399.66166666666663</v>
      </c>
      <c r="I28" s="37">
        <v>322.52499999999998</v>
      </c>
      <c r="J28" s="37">
        <v>303.53333333333336</v>
      </c>
      <c r="L28" s="37">
        <f t="shared" si="0"/>
        <v>438.44500000000005</v>
      </c>
      <c r="M28" s="37">
        <f t="shared" si="1"/>
        <v>402.61190476190484</v>
      </c>
    </row>
    <row r="29" spans="3:13" ht="9.4" customHeight="1" x14ac:dyDescent="0.15">
      <c r="C29" s="18">
        <v>21</v>
      </c>
      <c r="D29" s="37">
        <v>288.82500000000005</v>
      </c>
      <c r="E29" s="37">
        <v>309.02499999999998</v>
      </c>
      <c r="F29" s="37">
        <v>319.32833333333326</v>
      </c>
      <c r="G29" s="37">
        <v>338.56166666666661</v>
      </c>
      <c r="H29" s="37">
        <v>288.13833333333332</v>
      </c>
      <c r="I29" s="37">
        <v>244.1</v>
      </c>
      <c r="J29" s="37">
        <v>216.55</v>
      </c>
      <c r="L29" s="37">
        <f t="shared" si="0"/>
        <v>308.77566666666661</v>
      </c>
      <c r="M29" s="37">
        <f t="shared" si="1"/>
        <v>286.36119047619042</v>
      </c>
    </row>
    <row r="30" spans="3:13" ht="9.4" customHeight="1" x14ac:dyDescent="0.15">
      <c r="C30" s="18">
        <v>22</v>
      </c>
      <c r="D30" s="37">
        <v>170.75</v>
      </c>
      <c r="E30" s="37">
        <v>207.39166666666671</v>
      </c>
      <c r="F30" s="37">
        <v>231.9083333333333</v>
      </c>
      <c r="G30" s="37">
        <v>220.37833333333339</v>
      </c>
      <c r="H30" s="37">
        <v>224.01666666666665</v>
      </c>
      <c r="I30" s="37">
        <v>203.67500000000001</v>
      </c>
      <c r="J30" s="37">
        <v>135.75833333333335</v>
      </c>
      <c r="L30" s="37">
        <f t="shared" si="0"/>
        <v>210.88899999999998</v>
      </c>
      <c r="M30" s="37">
        <f t="shared" si="1"/>
        <v>199.12547619047618</v>
      </c>
    </row>
    <row r="31" spans="3:13" ht="9.4" customHeight="1" x14ac:dyDescent="0.15">
      <c r="C31" s="18">
        <v>23</v>
      </c>
      <c r="D31" s="37">
        <v>83.233333333333334</v>
      </c>
      <c r="E31" s="37">
        <v>104.06666666666665</v>
      </c>
      <c r="F31" s="37">
        <v>113.46833333333333</v>
      </c>
      <c r="G31" s="37">
        <v>118.75</v>
      </c>
      <c r="H31" s="37">
        <v>169.19500000000002</v>
      </c>
      <c r="I31" s="37">
        <v>170.6</v>
      </c>
      <c r="J31" s="37">
        <v>74.416666666666657</v>
      </c>
      <c r="L31" s="37">
        <f t="shared" si="0"/>
        <v>117.74266666666668</v>
      </c>
      <c r="M31" s="37">
        <f t="shared" si="1"/>
        <v>119.10428571428572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8656.1916666666657</v>
      </c>
      <c r="E33" s="37">
        <f t="shared" ref="E33:J33" si="2">SUM(E15:E26)</f>
        <v>8783.1583333333328</v>
      </c>
      <c r="F33" s="37">
        <f t="shared" si="2"/>
        <v>8800.9233333333341</v>
      </c>
      <c r="G33" s="37">
        <f t="shared" si="2"/>
        <v>8913.9583333333339</v>
      </c>
      <c r="H33" s="37">
        <f t="shared" si="2"/>
        <v>9063.8766666666652</v>
      </c>
      <c r="I33" s="37">
        <f t="shared" si="2"/>
        <v>7465.5999999999995</v>
      </c>
      <c r="J33" s="37">
        <f t="shared" si="2"/>
        <v>6364.0333333333319</v>
      </c>
      <c r="L33" s="37">
        <f>SUM(L15:L26)</f>
        <v>8843.621666666666</v>
      </c>
      <c r="M33" s="37">
        <f>SUM(M15:M26)</f>
        <v>8292.5345238095233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1712.8500000000001</v>
      </c>
      <c r="E34" s="37">
        <f t="shared" ref="E34:J34" si="3">SUM(E15:E17)</f>
        <v>1803.7666666666667</v>
      </c>
      <c r="F34" s="37">
        <f t="shared" si="3"/>
        <v>1822.3533333333332</v>
      </c>
      <c r="G34" s="37">
        <f t="shared" si="3"/>
        <v>1823.9166666666667</v>
      </c>
      <c r="H34" s="37">
        <f t="shared" si="3"/>
        <v>1790.7766666666666</v>
      </c>
      <c r="I34" s="37">
        <f t="shared" si="3"/>
        <v>1053.7</v>
      </c>
      <c r="J34" s="37">
        <f t="shared" si="3"/>
        <v>624.1</v>
      </c>
      <c r="L34" s="37">
        <f>SUM(L15:L17)</f>
        <v>1790.7326666666668</v>
      </c>
      <c r="M34" s="37">
        <f>SUM(M15:M17)</f>
        <v>1518.7804761904763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4097.5083333333332</v>
      </c>
      <c r="E35" s="37">
        <f t="shared" ref="E35:J35" si="4">SUM(E18:E23)</f>
        <v>4120.9916666666668</v>
      </c>
      <c r="F35" s="37">
        <f t="shared" si="4"/>
        <v>4143.2466666666669</v>
      </c>
      <c r="G35" s="37">
        <f t="shared" si="4"/>
        <v>4206.5400000000009</v>
      </c>
      <c r="H35" s="37">
        <f t="shared" si="4"/>
        <v>4540.5616666666665</v>
      </c>
      <c r="I35" s="37">
        <f t="shared" si="4"/>
        <v>4501.333333333333</v>
      </c>
      <c r="J35" s="37">
        <f t="shared" si="4"/>
        <v>4109.1666666666661</v>
      </c>
      <c r="L35" s="37">
        <f>SUM(L18:L23)</f>
        <v>4221.769666666667</v>
      </c>
      <c r="M35" s="37">
        <f>SUM(M18:M23)</f>
        <v>4245.6211904761903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2845.833333333333</v>
      </c>
      <c r="E36" s="37">
        <f t="shared" ref="E36:J36" si="5">SUM(E24:E26)</f>
        <v>2858.4000000000005</v>
      </c>
      <c r="F36" s="37">
        <f t="shared" si="5"/>
        <v>2835.3233333333337</v>
      </c>
      <c r="G36" s="37">
        <f t="shared" si="5"/>
        <v>2883.5016666666661</v>
      </c>
      <c r="H36" s="37">
        <f t="shared" si="5"/>
        <v>2732.538333333333</v>
      </c>
      <c r="I36" s="37">
        <f t="shared" si="5"/>
        <v>1910.5666666666666</v>
      </c>
      <c r="J36" s="37">
        <f t="shared" si="5"/>
        <v>1630.7666666666664</v>
      </c>
      <c r="L36" s="37">
        <f>SUM(L24:L26)</f>
        <v>2831.1193333333331</v>
      </c>
      <c r="M36" s="37">
        <f>SUM(M24:M26)</f>
        <v>2528.1328571428567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10540.508333333333</v>
      </c>
      <c r="E37" s="37">
        <f t="shared" ref="E37:J37" si="6">SUM(E8:E31)</f>
        <v>10794.958333333334</v>
      </c>
      <c r="F37" s="37">
        <f t="shared" si="6"/>
        <v>10930.523333333333</v>
      </c>
      <c r="G37" s="37">
        <f t="shared" si="6"/>
        <v>11082.553333333333</v>
      </c>
      <c r="H37" s="37">
        <f t="shared" si="6"/>
        <v>11086.656666666666</v>
      </c>
      <c r="I37" s="37">
        <f t="shared" si="6"/>
        <v>9205.0416666666661</v>
      </c>
      <c r="J37" s="37">
        <f t="shared" si="6"/>
        <v>7831.5416666666661</v>
      </c>
      <c r="L37" s="37">
        <f>SUM(L8:L31)</f>
        <v>10887.039999999999</v>
      </c>
      <c r="M37" s="37">
        <f>SUM(M8:M31)</f>
        <v>10210.254761904764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>
        <v>8326.5</v>
      </c>
      <c r="D43" s="34">
        <v>8337.9333333333343</v>
      </c>
      <c r="E43" s="34">
        <v>9373.1</v>
      </c>
      <c r="F43" s="34">
        <v>9223.3000000000011</v>
      </c>
      <c r="G43" s="34">
        <v>9090.8666666666668</v>
      </c>
      <c r="H43" s="34">
        <v>9068.7666666666664</v>
      </c>
      <c r="I43" s="34">
        <v>8936.6333333333332</v>
      </c>
      <c r="J43" s="34">
        <v>8305.1166666666668</v>
      </c>
      <c r="K43" s="34">
        <v>8865.9000000000015</v>
      </c>
      <c r="L43" s="34">
        <v>8908.1</v>
      </c>
      <c r="M43" s="34"/>
      <c r="N43" s="34"/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>
        <v>10187.116666666665</v>
      </c>
      <c r="D44" s="34">
        <v>10242.799999999999</v>
      </c>
      <c r="E44" s="34">
        <v>11429.499999999998</v>
      </c>
      <c r="F44" s="34">
        <v>11274.300000000001</v>
      </c>
      <c r="G44" s="34">
        <v>11267.766666666666</v>
      </c>
      <c r="H44" s="34">
        <v>11199.600000000002</v>
      </c>
      <c r="I44" s="34">
        <v>11094.266666666666</v>
      </c>
      <c r="J44" s="34">
        <v>10321.299999999999</v>
      </c>
      <c r="K44" s="34">
        <v>10914.350000000002</v>
      </c>
      <c r="L44" s="34">
        <v>10939.399999999998</v>
      </c>
      <c r="M44" s="34"/>
      <c r="N44" s="34"/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>
        <v>7074</v>
      </c>
      <c r="D47" s="34">
        <v>7282.5</v>
      </c>
      <c r="E47" s="34">
        <v>7716</v>
      </c>
      <c r="F47" s="34">
        <v>7900</v>
      </c>
      <c r="G47" s="34">
        <v>7277.333333333333</v>
      </c>
      <c r="H47" s="34">
        <v>7556.6666666666661</v>
      </c>
      <c r="I47" s="34">
        <v>7280.5</v>
      </c>
      <c r="J47" s="34">
        <v>6983</v>
      </c>
      <c r="K47" s="34">
        <v>7827</v>
      </c>
      <c r="L47" s="34">
        <v>7759</v>
      </c>
      <c r="M47" s="34"/>
      <c r="N47" s="34"/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>
        <v>8613</v>
      </c>
      <c r="D48" s="34">
        <v>8943.5</v>
      </c>
      <c r="E48" s="34">
        <v>9367.6666666666661</v>
      </c>
      <c r="F48" s="34">
        <v>9626</v>
      </c>
      <c r="G48" s="34">
        <v>9029.0000000000018</v>
      </c>
      <c r="H48" s="34">
        <v>9451.9999999999982</v>
      </c>
      <c r="I48" s="34">
        <v>9011</v>
      </c>
      <c r="J48" s="34">
        <v>8704</v>
      </c>
      <c r="K48" s="34">
        <v>9652.25</v>
      </c>
      <c r="L48" s="34">
        <v>9652</v>
      </c>
      <c r="M48" s="34"/>
      <c r="N48" s="34"/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>
        <v>5577</v>
      </c>
      <c r="D51" s="34">
        <v>6189</v>
      </c>
      <c r="E51" s="34">
        <v>6824.5</v>
      </c>
      <c r="F51" s="34">
        <v>6673</v>
      </c>
      <c r="G51" s="34">
        <v>6809.5</v>
      </c>
      <c r="H51" s="34">
        <v>6548.5</v>
      </c>
      <c r="I51" s="34">
        <v>6378.3333333333339</v>
      </c>
      <c r="J51" s="34">
        <v>5677.75</v>
      </c>
      <c r="K51" s="34">
        <v>6424.75</v>
      </c>
      <c r="L51" s="34">
        <v>6538</v>
      </c>
      <c r="M51" s="34"/>
      <c r="N51" s="34"/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>
        <v>6760.25</v>
      </c>
      <c r="D52" s="34">
        <v>7523</v>
      </c>
      <c r="E52" s="34">
        <v>8273.5</v>
      </c>
      <c r="F52" s="34">
        <v>8214.5</v>
      </c>
      <c r="G52" s="34">
        <v>8324</v>
      </c>
      <c r="H52" s="34">
        <v>8157.5</v>
      </c>
      <c r="I52" s="34">
        <v>7958.666666666667</v>
      </c>
      <c r="J52" s="34">
        <v>7195</v>
      </c>
      <c r="K52" s="34">
        <v>7856</v>
      </c>
      <c r="L52" s="34">
        <v>8053</v>
      </c>
      <c r="M52" s="34"/>
      <c r="N52" s="34"/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106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140625" style="5" customWidth="1"/>
    <col min="3" max="12" width="7.28515625" style="5" customWidth="1"/>
    <col min="13" max="13" width="9.85546875" style="5" customWidth="1"/>
    <col min="14" max="14" width="7.28515625" style="5" customWidth="1"/>
    <col min="15" max="15" width="9.140625" style="5"/>
    <col min="16" max="27" width="5.7109375" style="5" customWidth="1"/>
    <col min="28" max="16384" width="9.140625" style="5"/>
  </cols>
  <sheetData>
    <row r="1" spans="1:27" ht="15" x14ac:dyDescent="0.25">
      <c r="A1" s="35" t="s">
        <v>93</v>
      </c>
      <c r="E1" s="6"/>
      <c r="F1" s="46" t="s">
        <v>59</v>
      </c>
      <c r="G1" s="47"/>
      <c r="H1" s="47"/>
      <c r="I1" s="47"/>
      <c r="J1" s="47"/>
      <c r="P1" s="7"/>
    </row>
    <row r="2" spans="1:27" ht="12.75" x14ac:dyDescent="0.2">
      <c r="E2" s="6"/>
      <c r="F2" s="46" t="s">
        <v>60</v>
      </c>
      <c r="G2" s="47"/>
      <c r="H2" s="47"/>
      <c r="I2" s="47"/>
      <c r="J2" s="47"/>
      <c r="P2" s="8"/>
    </row>
    <row r="3" spans="1:27" ht="12.75" x14ac:dyDescent="0.2">
      <c r="D3" s="48" t="s">
        <v>114</v>
      </c>
      <c r="E3" s="47"/>
      <c r="F3" s="47"/>
      <c r="G3" s="6"/>
      <c r="H3" s="49" t="s">
        <v>40</v>
      </c>
      <c r="I3" s="47"/>
      <c r="J3" s="47"/>
      <c r="K3" s="47"/>
      <c r="L3" s="47"/>
      <c r="M3" s="47"/>
      <c r="N3" s="47"/>
      <c r="P3" s="7"/>
      <c r="Q3" s="9"/>
      <c r="R3" s="10" t="s">
        <v>61</v>
      </c>
    </row>
    <row r="4" spans="1:27" ht="24" customHeight="1" x14ac:dyDescent="0.15">
      <c r="Q4" s="9"/>
    </row>
    <row r="5" spans="1:27" ht="9.4" customHeight="1" x14ac:dyDescent="0.15">
      <c r="A5" s="11"/>
      <c r="C5" s="11"/>
      <c r="D5" s="12"/>
      <c r="O5" s="13"/>
      <c r="P5" s="14" t="s">
        <v>62</v>
      </c>
      <c r="Q5" s="14" t="s">
        <v>63</v>
      </c>
      <c r="R5" s="14" t="s">
        <v>64</v>
      </c>
      <c r="S5" s="14" t="s">
        <v>65</v>
      </c>
      <c r="T5" s="14" t="s">
        <v>66</v>
      </c>
      <c r="U5" s="14" t="s">
        <v>67</v>
      </c>
      <c r="V5" s="14" t="s">
        <v>68</v>
      </c>
      <c r="W5" s="13"/>
      <c r="X5" s="13"/>
      <c r="Y5" s="13"/>
      <c r="Z5" s="13"/>
      <c r="AA5" s="13"/>
    </row>
    <row r="6" spans="1:27" ht="9.4" customHeight="1" x14ac:dyDescent="0.15">
      <c r="C6" s="9"/>
      <c r="D6" s="9"/>
      <c r="E6" s="9"/>
      <c r="F6" s="9"/>
      <c r="G6" s="9"/>
      <c r="H6" s="9"/>
      <c r="O6" s="15" t="s">
        <v>69</v>
      </c>
      <c r="P6" s="16">
        <v>9078.9393939393958</v>
      </c>
      <c r="Q6" s="16">
        <v>9392.992424242424</v>
      </c>
      <c r="R6" s="16">
        <v>9328.7424242424222</v>
      </c>
      <c r="S6" s="16">
        <v>9799.8363636363611</v>
      </c>
      <c r="T6" s="16">
        <v>9348.8954545454544</v>
      </c>
      <c r="U6" s="16">
        <v>7151.484848484848</v>
      </c>
      <c r="V6" s="16">
        <v>6002.6818181818198</v>
      </c>
      <c r="W6" s="13"/>
      <c r="X6" s="13"/>
      <c r="Y6" s="13"/>
      <c r="Z6" s="13"/>
      <c r="AA6" s="13"/>
    </row>
    <row r="7" spans="1:27" ht="9.4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70</v>
      </c>
      <c r="P7" s="16">
        <v>10732.507575757576</v>
      </c>
      <c r="Q7" s="16">
        <v>10762.94696969697</v>
      </c>
      <c r="R7" s="16">
        <v>10804.742424242422</v>
      </c>
      <c r="S7" s="16">
        <v>11188.337878787883</v>
      </c>
      <c r="T7" s="16">
        <v>10869.253030303029</v>
      </c>
      <c r="U7" s="16">
        <v>9088.4924242424258</v>
      </c>
      <c r="V7" s="16">
        <v>7698.8712121212129</v>
      </c>
      <c r="W7" s="13"/>
      <c r="X7" s="13"/>
      <c r="Y7" s="13"/>
      <c r="Z7" s="13"/>
      <c r="AA7" s="13"/>
    </row>
    <row r="8" spans="1:27" ht="9.4" customHeight="1" x14ac:dyDescent="0.15">
      <c r="C8" s="18"/>
      <c r="O8" s="15" t="s">
        <v>71</v>
      </c>
      <c r="P8" s="16">
        <f>SUM(P6:P7)</f>
        <v>19811.446969696972</v>
      </c>
      <c r="Q8" s="16">
        <f t="shared" ref="Q8:V8" si="0">SUM(Q6:Q7)</f>
        <v>20155.939393939392</v>
      </c>
      <c r="R8" s="16">
        <f t="shared" si="0"/>
        <v>20133.484848484844</v>
      </c>
      <c r="S8" s="16">
        <f t="shared" si="0"/>
        <v>20988.174242424244</v>
      </c>
      <c r="T8" s="16">
        <f t="shared" si="0"/>
        <v>20218.148484848483</v>
      </c>
      <c r="U8" s="16">
        <f t="shared" si="0"/>
        <v>16239.977272727274</v>
      </c>
      <c r="V8" s="16">
        <f t="shared" si="0"/>
        <v>13701.553030303032</v>
      </c>
      <c r="W8" s="13"/>
      <c r="X8" s="13"/>
      <c r="Y8" s="13"/>
      <c r="Z8" s="13"/>
      <c r="AA8" s="13"/>
    </row>
    <row r="9" spans="1:27" ht="9.4" customHeight="1" x14ac:dyDescent="0.15">
      <c r="C9" s="18"/>
      <c r="O9" s="19"/>
      <c r="P9" s="14" t="s">
        <v>72</v>
      </c>
      <c r="Q9" s="14" t="s">
        <v>73</v>
      </c>
      <c r="R9" s="14" t="s">
        <v>74</v>
      </c>
      <c r="S9" s="14" t="s">
        <v>75</v>
      </c>
      <c r="T9" s="14" t="s">
        <v>76</v>
      </c>
      <c r="U9" s="14" t="s">
        <v>77</v>
      </c>
      <c r="V9" s="14" t="s">
        <v>78</v>
      </c>
      <c r="W9" s="14" t="s">
        <v>79</v>
      </c>
      <c r="X9" s="14" t="s">
        <v>80</v>
      </c>
      <c r="Y9" s="14" t="s">
        <v>81</v>
      </c>
      <c r="Z9" s="14" t="s">
        <v>82</v>
      </c>
      <c r="AA9" s="14" t="s">
        <v>83</v>
      </c>
    </row>
    <row r="10" spans="1:27" ht="9.4" customHeight="1" x14ac:dyDescent="0.15">
      <c r="C10" s="18"/>
      <c r="O10" s="15" t="s">
        <v>84</v>
      </c>
      <c r="P10" s="16"/>
      <c r="Q10" s="16">
        <v>9820.4000000000015</v>
      </c>
      <c r="R10" s="16">
        <v>10886.99666666667</v>
      </c>
      <c r="S10" s="16">
        <v>10983.133333333333</v>
      </c>
      <c r="T10" s="16">
        <v>11186.900000000003</v>
      </c>
      <c r="U10" s="16">
        <v>10533.266666666666</v>
      </c>
      <c r="V10" s="16">
        <v>10772.6</v>
      </c>
      <c r="W10" s="16">
        <v>9949.7633333333342</v>
      </c>
      <c r="X10" s="16">
        <v>10053.333333333332</v>
      </c>
      <c r="Y10" s="16">
        <v>7643.4</v>
      </c>
      <c r="Z10" s="16">
        <v>5779.0333333333328</v>
      </c>
      <c r="AA10" s="16">
        <v>5679.8666666666677</v>
      </c>
    </row>
    <row r="11" spans="1:27" ht="9.4" customHeight="1" x14ac:dyDescent="0.15">
      <c r="C11" s="18"/>
      <c r="O11" s="15" t="s">
        <v>85</v>
      </c>
      <c r="P11" s="16"/>
      <c r="Q11" s="16">
        <v>10907</v>
      </c>
      <c r="R11" s="16">
        <v>10918.45</v>
      </c>
      <c r="S11" s="16">
        <v>12819.133333333333</v>
      </c>
      <c r="T11" s="16">
        <v>12877</v>
      </c>
      <c r="U11" s="16">
        <v>12935.133333333335</v>
      </c>
      <c r="V11" s="16">
        <v>13273.066666666669</v>
      </c>
      <c r="W11" s="16">
        <v>13877.666666666668</v>
      </c>
      <c r="X11" s="16">
        <v>13676.733333333334</v>
      </c>
      <c r="Y11" s="16">
        <v>7613.9000000000005</v>
      </c>
      <c r="Z11" s="16">
        <v>5350.7833333333338</v>
      </c>
      <c r="AA11" s="16">
        <v>5338.2666666666673</v>
      </c>
    </row>
    <row r="12" spans="1:27" ht="9.4" customHeight="1" x14ac:dyDescent="0.15">
      <c r="C12" s="18"/>
      <c r="O12" s="15" t="s">
        <v>86</v>
      </c>
      <c r="P12" s="16"/>
      <c r="Q12" s="16">
        <f t="shared" ref="Q12:AA12" si="1">SUM(Q10:Q11)</f>
        <v>20727.400000000001</v>
      </c>
      <c r="R12" s="16">
        <f t="shared" si="1"/>
        <v>21805.44666666667</v>
      </c>
      <c r="S12" s="16">
        <f t="shared" si="1"/>
        <v>23802.266666666666</v>
      </c>
      <c r="T12" s="16">
        <f t="shared" si="1"/>
        <v>24063.9</v>
      </c>
      <c r="U12" s="16">
        <f t="shared" si="1"/>
        <v>23468.400000000001</v>
      </c>
      <c r="V12" s="16">
        <f t="shared" si="1"/>
        <v>24045.666666666672</v>
      </c>
      <c r="W12" s="16">
        <f t="shared" si="1"/>
        <v>23827.43</v>
      </c>
      <c r="X12" s="16">
        <f t="shared" si="1"/>
        <v>23730.066666666666</v>
      </c>
      <c r="Y12" s="16">
        <f t="shared" si="1"/>
        <v>15257.3</v>
      </c>
      <c r="Z12" s="16">
        <f t="shared" si="1"/>
        <v>11129.816666666666</v>
      </c>
      <c r="AA12" s="16">
        <f t="shared" si="1"/>
        <v>11018.133333333335</v>
      </c>
    </row>
    <row r="13" spans="1:27" ht="9.4" customHeight="1" x14ac:dyDescent="0.15">
      <c r="C13" s="18"/>
      <c r="O13" s="19"/>
      <c r="P13" s="19">
        <f t="shared" ref="P13:W13" si="2">Q13-1</f>
        <v>2009</v>
      </c>
      <c r="Q13" s="19">
        <f t="shared" si="2"/>
        <v>2010</v>
      </c>
      <c r="R13" s="19">
        <f t="shared" si="2"/>
        <v>2011</v>
      </c>
      <c r="S13" s="19">
        <f t="shared" si="2"/>
        <v>2012</v>
      </c>
      <c r="T13" s="19">
        <f t="shared" si="2"/>
        <v>2013</v>
      </c>
      <c r="U13" s="19">
        <f t="shared" si="2"/>
        <v>2014</v>
      </c>
      <c r="V13" s="19">
        <f t="shared" si="2"/>
        <v>2015</v>
      </c>
      <c r="W13" s="19">
        <f t="shared" si="2"/>
        <v>2016</v>
      </c>
      <c r="X13" s="19">
        <f>Y13-1</f>
        <v>2017</v>
      </c>
      <c r="Y13" s="20">
        <v>2018</v>
      </c>
      <c r="Z13" s="19"/>
      <c r="AA13" s="13"/>
    </row>
    <row r="14" spans="1:27" ht="9.4" customHeight="1" x14ac:dyDescent="0.15">
      <c r="C14" s="18"/>
      <c r="O14" s="15" t="s">
        <v>87</v>
      </c>
      <c r="P14" s="21">
        <v>11502</v>
      </c>
      <c r="Q14" s="21"/>
      <c r="R14" s="21">
        <v>11375</v>
      </c>
      <c r="S14" s="21">
        <v>11132.294708600002</v>
      </c>
      <c r="T14" s="22">
        <v>11470.692207800001</v>
      </c>
      <c r="U14" s="22">
        <v>11615.469711800002</v>
      </c>
      <c r="V14" s="22">
        <v>11389.823041200003</v>
      </c>
      <c r="W14" s="22">
        <v>11336.6393804</v>
      </c>
      <c r="X14" s="22">
        <v>10690.034152400001</v>
      </c>
      <c r="Y14" s="16">
        <v>9389.8812121212104</v>
      </c>
      <c r="Z14" s="13"/>
      <c r="AA14" s="13"/>
    </row>
    <row r="15" spans="1:27" ht="9.4" customHeight="1" x14ac:dyDescent="0.15">
      <c r="C15" s="18"/>
      <c r="O15" s="15" t="s">
        <v>88</v>
      </c>
      <c r="P15" s="23">
        <v>11188</v>
      </c>
      <c r="Q15" s="21"/>
      <c r="R15" s="22">
        <v>10678</v>
      </c>
      <c r="S15" s="22">
        <v>10650.664153600001</v>
      </c>
      <c r="T15" s="22">
        <v>11008.758875000001</v>
      </c>
      <c r="U15" s="22">
        <v>11046.802765800003</v>
      </c>
      <c r="V15" s="22">
        <v>10830.284152400001</v>
      </c>
      <c r="W15" s="24">
        <v>10769.531805399998</v>
      </c>
      <c r="X15" s="24">
        <v>12222.4402632</v>
      </c>
      <c r="Y15" s="16">
        <v>10871.557575757581</v>
      </c>
      <c r="Z15" s="13"/>
      <c r="AA15" s="13"/>
    </row>
    <row r="16" spans="1:27" ht="9.4" customHeight="1" x14ac:dyDescent="0.15">
      <c r="C16" s="18"/>
      <c r="O16" s="15" t="s">
        <v>89</v>
      </c>
      <c r="P16" s="13">
        <f t="shared" ref="P16:X16" si="3">SUM(P14:P15)</f>
        <v>22690</v>
      </c>
      <c r="Q16" s="13"/>
      <c r="R16" s="16">
        <f t="shared" si="3"/>
        <v>22053</v>
      </c>
      <c r="S16" s="16">
        <f t="shared" si="3"/>
        <v>21782.958862200001</v>
      </c>
      <c r="T16" s="16">
        <f t="shared" si="3"/>
        <v>22479.451082800002</v>
      </c>
      <c r="U16" s="16">
        <f t="shared" si="3"/>
        <v>22662.272477600003</v>
      </c>
      <c r="V16" s="16">
        <f t="shared" si="3"/>
        <v>22220.107193600004</v>
      </c>
      <c r="W16" s="16">
        <f t="shared" si="3"/>
        <v>22106.171185799998</v>
      </c>
      <c r="X16" s="16">
        <f t="shared" si="3"/>
        <v>22912.474415600002</v>
      </c>
      <c r="Y16" s="16">
        <f>SUM(Y14:Y15)</f>
        <v>20261.438787878789</v>
      </c>
      <c r="Z16" s="13"/>
      <c r="AA16" s="13"/>
    </row>
    <row r="17" spans="3:21" ht="9.4" customHeight="1" x14ac:dyDescent="0.15">
      <c r="C17" s="18"/>
    </row>
    <row r="18" spans="3:21" ht="9.4" customHeight="1" x14ac:dyDescent="0.15">
      <c r="C18" s="18"/>
      <c r="P18" s="25"/>
      <c r="Q18" s="26"/>
    </row>
    <row r="19" spans="3:21" ht="9.4" customHeight="1" x14ac:dyDescent="0.15">
      <c r="C19" s="18"/>
      <c r="P19" s="25"/>
      <c r="Q19" s="26"/>
    </row>
    <row r="20" spans="3:21" ht="9.4" customHeight="1" x14ac:dyDescent="0.15">
      <c r="C20" s="18"/>
      <c r="P20" s="25"/>
      <c r="Q20" s="26"/>
    </row>
    <row r="21" spans="3:21" ht="9.4" customHeight="1" x14ac:dyDescent="0.15">
      <c r="C21" s="18"/>
      <c r="P21" s="25"/>
      <c r="Q21" s="26"/>
      <c r="T21" s="25"/>
      <c r="U21" s="27"/>
    </row>
    <row r="22" spans="3:21" ht="9.4" customHeight="1" x14ac:dyDescent="0.15">
      <c r="C22" s="18"/>
      <c r="P22" s="25"/>
      <c r="Q22" s="26"/>
      <c r="T22" s="25"/>
      <c r="U22" s="27"/>
    </row>
    <row r="23" spans="3:21" ht="9.4" customHeight="1" x14ac:dyDescent="0.15">
      <c r="C23" s="18"/>
      <c r="P23" s="28"/>
      <c r="Q23" s="26"/>
      <c r="T23" s="28"/>
      <c r="U23" s="29"/>
    </row>
    <row r="24" spans="3:21" ht="9.4" customHeight="1" x14ac:dyDescent="0.15">
      <c r="C24" s="18"/>
      <c r="P24" s="25"/>
      <c r="Q24" s="26"/>
      <c r="T24" s="25"/>
      <c r="U24" s="27"/>
    </row>
    <row r="25" spans="3:21" ht="9.4" customHeight="1" x14ac:dyDescent="0.15">
      <c r="C25" s="18"/>
      <c r="P25" s="25"/>
      <c r="Q25" s="26"/>
      <c r="T25" s="25"/>
      <c r="U25" s="27"/>
    </row>
    <row r="26" spans="3:21" ht="9.4" customHeight="1" x14ac:dyDescent="0.15">
      <c r="C26" s="18"/>
      <c r="P26" s="28"/>
    </row>
    <row r="27" spans="3:21" ht="9.4" customHeight="1" x14ac:dyDescent="0.15">
      <c r="C27" s="18"/>
      <c r="P27" s="25"/>
      <c r="Q27" s="30"/>
    </row>
    <row r="28" spans="3:21" ht="9.4" customHeight="1" x14ac:dyDescent="0.15">
      <c r="C28" s="18"/>
      <c r="P28" s="25"/>
      <c r="Q28" s="30"/>
    </row>
    <row r="29" spans="3:21" ht="19.149999999999999" customHeight="1" x14ac:dyDescent="0.15">
      <c r="C29" s="18"/>
    </row>
    <row r="30" spans="3:21" ht="9.4" customHeight="1" x14ac:dyDescent="0.15">
      <c r="C30" s="18"/>
      <c r="P30" s="31"/>
      <c r="S30" s="30"/>
    </row>
    <row r="31" spans="3:21" ht="9.4" customHeight="1" x14ac:dyDescent="0.15">
      <c r="C31" s="18"/>
      <c r="P31" s="31"/>
      <c r="S31" s="30"/>
    </row>
    <row r="32" spans="3:21" ht="9.4" customHeight="1" x14ac:dyDescent="0.15">
      <c r="C32" s="32"/>
    </row>
    <row r="33" spans="2:20" ht="9.4" customHeight="1" x14ac:dyDescent="0.15">
      <c r="C33" s="17"/>
    </row>
    <row r="34" spans="2:20" ht="9.4" customHeight="1" x14ac:dyDescent="0.15">
      <c r="C34" s="17"/>
    </row>
    <row r="35" spans="2:20" ht="9.4" customHeight="1" x14ac:dyDescent="0.15">
      <c r="C35" s="17"/>
    </row>
    <row r="36" spans="2:20" ht="9.4" customHeight="1" x14ac:dyDescent="0.15">
      <c r="C36" s="17"/>
      <c r="T36" s="10"/>
    </row>
    <row r="37" spans="2:20" ht="9.4" customHeight="1" x14ac:dyDescent="0.15">
      <c r="C37" s="17"/>
    </row>
    <row r="38" spans="2:20" ht="9.4" customHeight="1" x14ac:dyDescent="0.15">
      <c r="C38" s="9"/>
    </row>
    <row r="39" spans="2:20" ht="9.4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" customHeight="1" x14ac:dyDescent="0.15">
      <c r="B44" s="28"/>
    </row>
    <row r="45" spans="2:20" ht="9.4" customHeight="1" x14ac:dyDescent="0.15">
      <c r="B45" s="28"/>
      <c r="C45" s="9"/>
    </row>
    <row r="46" spans="2:20" ht="9.4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8"/>
      <c r="F83" s="33"/>
      <c r="G83" s="34" t="s">
        <v>41</v>
      </c>
      <c r="I83" s="34" t="s">
        <v>42</v>
      </c>
      <c r="K83" s="33" t="s">
        <v>90</v>
      </c>
    </row>
    <row r="84" spans="4:13" ht="9.4" customHeight="1" x14ac:dyDescent="0.15"/>
    <row r="85" spans="4:13" ht="9.4" customHeight="1" x14ac:dyDescent="0.15">
      <c r="M85" s="5" t="s">
        <v>91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135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114</v>
      </c>
      <c r="E3" s="47"/>
      <c r="F3" s="47"/>
      <c r="G3" s="6"/>
      <c r="H3" s="49" t="s">
        <v>40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41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17.772727272727273</v>
      </c>
      <c r="E8" s="37">
        <v>18.007575757575754</v>
      </c>
      <c r="F8" s="37">
        <v>20.357575757575759</v>
      </c>
      <c r="G8" s="37">
        <v>22.5</v>
      </c>
      <c r="H8" s="37">
        <v>26.493939393939396</v>
      </c>
      <c r="I8" s="37">
        <v>53.113636363636367</v>
      </c>
      <c r="J8" s="37">
        <v>68.500000000000014</v>
      </c>
      <c r="L8" s="37">
        <f>AVERAGE(D8:H8)</f>
        <v>21.026363636363637</v>
      </c>
      <c r="M8" s="37">
        <f>AVERAGE(D8:J8)</f>
        <v>32.392207792207792</v>
      </c>
      <c r="O8" s="28"/>
    </row>
    <row r="9" spans="1:15" ht="9.4" customHeight="1" x14ac:dyDescent="0.15">
      <c r="C9" s="18">
        <v>1</v>
      </c>
      <c r="D9" s="37">
        <v>9.9772727272727266</v>
      </c>
      <c r="E9" s="37">
        <v>10.462121212121211</v>
      </c>
      <c r="F9" s="37">
        <v>9.6181818181818173</v>
      </c>
      <c r="G9" s="37">
        <v>11.272727272727272</v>
      </c>
      <c r="H9" s="37">
        <v>12.957575757575757</v>
      </c>
      <c r="I9" s="37">
        <v>26.84090909090909</v>
      </c>
      <c r="J9" s="37">
        <v>35.128787878787875</v>
      </c>
      <c r="L9" s="37">
        <f t="shared" ref="L9:L31" si="0">AVERAGE(D9:H9)</f>
        <v>10.857575757575756</v>
      </c>
      <c r="M9" s="37">
        <f t="shared" ref="M9:M31" si="1">AVERAGE(D9:J9)</f>
        <v>16.608225108225106</v>
      </c>
      <c r="O9" s="28"/>
    </row>
    <row r="10" spans="1:15" ht="9.4" customHeight="1" x14ac:dyDescent="0.15">
      <c r="C10" s="18">
        <v>2</v>
      </c>
      <c r="D10" s="37">
        <v>6.7803030303030303</v>
      </c>
      <c r="E10" s="37">
        <v>7.7727272727272725</v>
      </c>
      <c r="F10" s="37">
        <v>8.15</v>
      </c>
      <c r="G10" s="37">
        <v>8.7303030303030322</v>
      </c>
      <c r="H10" s="37">
        <v>10.077272727272726</v>
      </c>
      <c r="I10" s="37">
        <v>18.348484848484848</v>
      </c>
      <c r="J10" s="37">
        <v>19.174242424242426</v>
      </c>
      <c r="L10" s="37">
        <f t="shared" si="0"/>
        <v>8.3021212121212127</v>
      </c>
      <c r="M10" s="37">
        <f t="shared" si="1"/>
        <v>11.290476190476189</v>
      </c>
      <c r="O10" s="28"/>
    </row>
    <row r="11" spans="1:15" ht="9.4" customHeight="1" x14ac:dyDescent="0.15">
      <c r="C11" s="18">
        <v>3</v>
      </c>
      <c r="D11" s="37">
        <v>8.5606060606060606</v>
      </c>
      <c r="E11" s="37">
        <v>9.3030303030303028</v>
      </c>
      <c r="F11" s="37">
        <v>10.556060606060605</v>
      </c>
      <c r="G11" s="37">
        <v>11.103030303030302</v>
      </c>
      <c r="H11" s="37">
        <v>11.683333333333332</v>
      </c>
      <c r="I11" s="37">
        <v>13.712121212121211</v>
      </c>
      <c r="J11" s="37">
        <v>15.106060606060606</v>
      </c>
      <c r="L11" s="37">
        <f t="shared" si="0"/>
        <v>10.241212121212119</v>
      </c>
      <c r="M11" s="37">
        <f t="shared" si="1"/>
        <v>11.432034632034631</v>
      </c>
      <c r="O11" s="28"/>
    </row>
    <row r="12" spans="1:15" ht="9.4" customHeight="1" x14ac:dyDescent="0.15">
      <c r="C12" s="18">
        <v>4</v>
      </c>
      <c r="D12" s="37">
        <v>18.575757575757578</v>
      </c>
      <c r="E12" s="37">
        <v>19.227272727272727</v>
      </c>
      <c r="F12" s="37">
        <v>17.974242424242426</v>
      </c>
      <c r="G12" s="37">
        <v>18.231818181818181</v>
      </c>
      <c r="H12" s="37">
        <v>19.080303030303032</v>
      </c>
      <c r="I12" s="37">
        <v>11.825757575757574</v>
      </c>
      <c r="J12" s="37">
        <v>11.727272727272727</v>
      </c>
      <c r="L12" s="37">
        <f t="shared" si="0"/>
        <v>18.617878787878787</v>
      </c>
      <c r="M12" s="37">
        <f t="shared" si="1"/>
        <v>16.663203463203466</v>
      </c>
    </row>
    <row r="13" spans="1:15" ht="9.4" customHeight="1" x14ac:dyDescent="0.15">
      <c r="C13" s="18">
        <v>5</v>
      </c>
      <c r="D13" s="37">
        <v>57.803030303030305</v>
      </c>
      <c r="E13" s="37">
        <v>55.68181818181818</v>
      </c>
      <c r="F13" s="37">
        <v>53.940909090909102</v>
      </c>
      <c r="G13" s="37">
        <v>60.513636363636358</v>
      </c>
      <c r="H13" s="37">
        <v>54.610606060606067</v>
      </c>
      <c r="I13" s="37">
        <v>30.227272727272727</v>
      </c>
      <c r="J13" s="37">
        <v>21.196969696969695</v>
      </c>
      <c r="L13" s="37">
        <f t="shared" si="0"/>
        <v>56.510000000000005</v>
      </c>
      <c r="M13" s="37">
        <f t="shared" si="1"/>
        <v>47.710606060606061</v>
      </c>
    </row>
    <row r="14" spans="1:15" ht="9.4" customHeight="1" x14ac:dyDescent="0.15">
      <c r="C14" s="18">
        <v>6</v>
      </c>
      <c r="D14" s="37">
        <v>178.38636363636365</v>
      </c>
      <c r="E14" s="37">
        <v>187.780303030303</v>
      </c>
      <c r="F14" s="37">
        <v>190.74848484848482</v>
      </c>
      <c r="G14" s="37">
        <v>203.82727272727271</v>
      </c>
      <c r="H14" s="37">
        <v>182.14848484848486</v>
      </c>
      <c r="I14" s="37">
        <v>66.560606060606062</v>
      </c>
      <c r="J14" s="37">
        <v>36.598484848484844</v>
      </c>
      <c r="L14" s="37">
        <f t="shared" si="0"/>
        <v>188.5781818181818</v>
      </c>
      <c r="M14" s="37">
        <f t="shared" si="1"/>
        <v>149.43571428571428</v>
      </c>
    </row>
    <row r="15" spans="1:15" ht="9.4" customHeight="1" x14ac:dyDescent="0.15">
      <c r="C15" s="18">
        <v>7</v>
      </c>
      <c r="D15" s="37">
        <v>444.87878787878782</v>
      </c>
      <c r="E15" s="37">
        <v>451.969696969697</v>
      </c>
      <c r="F15" s="37">
        <v>438.12121212121207</v>
      </c>
      <c r="G15" s="37">
        <v>459.23939393939395</v>
      </c>
      <c r="H15" s="37">
        <v>415.93484848484843</v>
      </c>
      <c r="I15" s="37">
        <v>137.53787878787878</v>
      </c>
      <c r="J15" s="37">
        <v>84.424242424242436</v>
      </c>
      <c r="L15" s="37">
        <f t="shared" si="0"/>
        <v>442.0287878787878</v>
      </c>
      <c r="M15" s="37">
        <f t="shared" si="1"/>
        <v>347.44372294372295</v>
      </c>
    </row>
    <row r="16" spans="1:15" ht="9.4" customHeight="1" x14ac:dyDescent="0.15">
      <c r="C16" s="18">
        <v>8</v>
      </c>
      <c r="D16" s="37">
        <v>568.18939393939388</v>
      </c>
      <c r="E16" s="37">
        <v>573.63636363636351</v>
      </c>
      <c r="F16" s="37">
        <v>566.89696969696968</v>
      </c>
      <c r="G16" s="37">
        <v>598.89393939393949</v>
      </c>
      <c r="H16" s="37">
        <v>563.780303030303</v>
      </c>
      <c r="I16" s="37">
        <v>289.81818181818181</v>
      </c>
      <c r="J16" s="37">
        <v>121.06060606060606</v>
      </c>
      <c r="L16" s="37">
        <f t="shared" si="0"/>
        <v>574.27939393939391</v>
      </c>
      <c r="M16" s="37">
        <f t="shared" si="1"/>
        <v>468.89653679653685</v>
      </c>
    </row>
    <row r="17" spans="3:13" ht="9.4" customHeight="1" x14ac:dyDescent="0.15">
      <c r="C17" s="18">
        <v>9</v>
      </c>
      <c r="D17" s="37">
        <v>460.88636363636363</v>
      </c>
      <c r="E17" s="37">
        <v>494.60606060606074</v>
      </c>
      <c r="F17" s="37">
        <v>478.85909090909087</v>
      </c>
      <c r="G17" s="37">
        <v>494.48030303030305</v>
      </c>
      <c r="H17" s="37">
        <v>483.89090909090913</v>
      </c>
      <c r="I17" s="37">
        <v>397.62121212121207</v>
      </c>
      <c r="J17" s="37">
        <v>257.57575757575756</v>
      </c>
      <c r="L17" s="37">
        <f t="shared" si="0"/>
        <v>482.54454545454547</v>
      </c>
      <c r="M17" s="37">
        <f t="shared" si="1"/>
        <v>438.2742424242424</v>
      </c>
    </row>
    <row r="18" spans="3:13" ht="9.4" customHeight="1" x14ac:dyDescent="0.15">
      <c r="C18" s="18">
        <v>10</v>
      </c>
      <c r="D18" s="37">
        <v>459.45454545454544</v>
      </c>
      <c r="E18" s="37">
        <v>485.63636363636363</v>
      </c>
      <c r="F18" s="37">
        <v>481.9</v>
      </c>
      <c r="G18" s="37">
        <v>502.50151515151521</v>
      </c>
      <c r="H18" s="37">
        <v>519.81363636363642</v>
      </c>
      <c r="I18" s="37">
        <v>521.4545454545455</v>
      </c>
      <c r="J18" s="37">
        <v>393.38636363636363</v>
      </c>
      <c r="L18" s="37">
        <f t="shared" si="0"/>
        <v>489.86121212121213</v>
      </c>
      <c r="M18" s="37">
        <f t="shared" si="1"/>
        <v>480.59242424242427</v>
      </c>
    </row>
    <row r="19" spans="3:13" ht="9.4" customHeight="1" x14ac:dyDescent="0.15">
      <c r="C19" s="18">
        <v>11</v>
      </c>
      <c r="D19" s="37">
        <v>538.56060606060601</v>
      </c>
      <c r="E19" s="37">
        <v>542.49242424242414</v>
      </c>
      <c r="F19" s="37">
        <v>536.53181818181827</v>
      </c>
      <c r="G19" s="37">
        <v>565.43030303030309</v>
      </c>
      <c r="H19" s="37">
        <v>597.63030303030303</v>
      </c>
      <c r="I19" s="37">
        <v>614.62878787878788</v>
      </c>
      <c r="J19" s="37">
        <v>524.7348484848485</v>
      </c>
      <c r="L19" s="37">
        <f t="shared" si="0"/>
        <v>556.12909090909091</v>
      </c>
      <c r="M19" s="37">
        <f t="shared" si="1"/>
        <v>560.00129870129865</v>
      </c>
    </row>
    <row r="20" spans="3:13" ht="9.4" customHeight="1" x14ac:dyDescent="0.15">
      <c r="C20" s="18">
        <v>12</v>
      </c>
      <c r="D20" s="37">
        <v>581.5454545454545</v>
      </c>
      <c r="E20" s="37">
        <v>600.91666666666674</v>
      </c>
      <c r="F20" s="37">
        <v>593.69242424242418</v>
      </c>
      <c r="G20" s="37">
        <v>620.42727272727268</v>
      </c>
      <c r="H20" s="37">
        <v>648.62272727272727</v>
      </c>
      <c r="I20" s="37">
        <v>652.83333333333326</v>
      </c>
      <c r="J20" s="37">
        <v>621.05303030303025</v>
      </c>
      <c r="L20" s="37">
        <f t="shared" si="0"/>
        <v>609.04090909090905</v>
      </c>
      <c r="M20" s="37">
        <f t="shared" si="1"/>
        <v>617.01298701298697</v>
      </c>
    </row>
    <row r="21" spans="3:13" ht="9.4" customHeight="1" x14ac:dyDescent="0.15">
      <c r="C21" s="18">
        <v>13</v>
      </c>
      <c r="D21" s="37">
        <v>560.97727272727275</v>
      </c>
      <c r="E21" s="37">
        <v>601.28787878787887</v>
      </c>
      <c r="F21" s="37">
        <v>590.96363636363628</v>
      </c>
      <c r="G21" s="37">
        <v>611.62424242424242</v>
      </c>
      <c r="H21" s="37">
        <v>662.15454545454543</v>
      </c>
      <c r="I21" s="37">
        <v>625.31060606060612</v>
      </c>
      <c r="J21" s="37">
        <v>615.30303030303037</v>
      </c>
      <c r="L21" s="37">
        <f t="shared" si="0"/>
        <v>605.40151515151513</v>
      </c>
      <c r="M21" s="37">
        <f t="shared" si="1"/>
        <v>609.66017316017314</v>
      </c>
    </row>
    <row r="22" spans="3:13" ht="9.4" customHeight="1" x14ac:dyDescent="0.15">
      <c r="C22" s="18">
        <v>14</v>
      </c>
      <c r="D22" s="37">
        <v>657.14393939393938</v>
      </c>
      <c r="E22" s="37">
        <v>678.84848484848487</v>
      </c>
      <c r="F22" s="37">
        <v>654.89696969696968</v>
      </c>
      <c r="G22" s="37">
        <v>704.69393939393944</v>
      </c>
      <c r="H22" s="37">
        <v>733.07272727272732</v>
      </c>
      <c r="I22" s="37">
        <v>615.969696969697</v>
      </c>
      <c r="J22" s="37">
        <v>600.74242424242425</v>
      </c>
      <c r="L22" s="37">
        <f t="shared" si="0"/>
        <v>685.73121212121202</v>
      </c>
      <c r="M22" s="37">
        <f t="shared" si="1"/>
        <v>663.62402597402593</v>
      </c>
    </row>
    <row r="23" spans="3:13" ht="9.4" customHeight="1" x14ac:dyDescent="0.15">
      <c r="C23" s="18">
        <v>15</v>
      </c>
      <c r="D23" s="37">
        <v>726.2651515151515</v>
      </c>
      <c r="E23" s="37">
        <v>748.63636363636363</v>
      </c>
      <c r="F23" s="37">
        <v>734.37424242424231</v>
      </c>
      <c r="G23" s="37">
        <v>778.7378787878788</v>
      </c>
      <c r="H23" s="37">
        <v>800.34545454545469</v>
      </c>
      <c r="I23" s="37">
        <v>612.46212121212125</v>
      </c>
      <c r="J23" s="37">
        <v>601.9848484848485</v>
      </c>
      <c r="L23" s="37">
        <f t="shared" si="0"/>
        <v>757.67181818181814</v>
      </c>
      <c r="M23" s="37">
        <f t="shared" si="1"/>
        <v>714.68658008658008</v>
      </c>
    </row>
    <row r="24" spans="3:13" ht="9.4" customHeight="1" x14ac:dyDescent="0.15">
      <c r="C24" s="18">
        <v>16</v>
      </c>
      <c r="D24" s="37">
        <v>950.25</v>
      </c>
      <c r="E24" s="37">
        <v>935.44696969696986</v>
      </c>
      <c r="F24" s="37">
        <v>953.35</v>
      </c>
      <c r="G24" s="37">
        <v>965.07121212121206</v>
      </c>
      <c r="H24" s="37">
        <v>927.80606060606044</v>
      </c>
      <c r="I24" s="37">
        <v>600.25000000000011</v>
      </c>
      <c r="J24" s="37">
        <v>556.37121212121212</v>
      </c>
      <c r="L24" s="37">
        <f t="shared" si="0"/>
        <v>946.38484848484859</v>
      </c>
      <c r="M24" s="37">
        <f t="shared" si="1"/>
        <v>841.22077922077926</v>
      </c>
    </row>
    <row r="25" spans="3:13" ht="9.4" customHeight="1" x14ac:dyDescent="0.15">
      <c r="C25" s="18">
        <v>17</v>
      </c>
      <c r="D25" s="37">
        <v>985.34090909090912</v>
      </c>
      <c r="E25" s="37">
        <v>972.82575757575762</v>
      </c>
      <c r="F25" s="37">
        <v>986.11515151515152</v>
      </c>
      <c r="G25" s="37">
        <v>984.08333333333326</v>
      </c>
      <c r="H25" s="37">
        <v>907.13333333333321</v>
      </c>
      <c r="I25" s="37">
        <v>550.17424242424249</v>
      </c>
      <c r="J25" s="37">
        <v>415.11363636363637</v>
      </c>
      <c r="L25" s="37">
        <f t="shared" si="0"/>
        <v>967.09969696969688</v>
      </c>
      <c r="M25" s="37">
        <f t="shared" si="1"/>
        <v>828.68376623376628</v>
      </c>
    </row>
    <row r="26" spans="3:13" ht="9.4" customHeight="1" x14ac:dyDescent="0.15">
      <c r="C26" s="18">
        <v>18</v>
      </c>
      <c r="D26" s="37">
        <v>737.03787878787887</v>
      </c>
      <c r="E26" s="37">
        <v>778.03030303030312</v>
      </c>
      <c r="F26" s="37">
        <v>792.21060606060598</v>
      </c>
      <c r="G26" s="37">
        <v>809.28181818181827</v>
      </c>
      <c r="H26" s="37">
        <v>634.14090909090908</v>
      </c>
      <c r="I26" s="37">
        <v>404.62878787878793</v>
      </c>
      <c r="J26" s="37">
        <v>310.9848484848485</v>
      </c>
      <c r="L26" s="37">
        <f t="shared" si="0"/>
        <v>750.14030303030313</v>
      </c>
      <c r="M26" s="37">
        <f t="shared" si="1"/>
        <v>638.04502164502162</v>
      </c>
    </row>
    <row r="27" spans="3:13" ht="9.4" customHeight="1" x14ac:dyDescent="0.15">
      <c r="C27" s="18">
        <v>19</v>
      </c>
      <c r="D27" s="37">
        <v>453.21212121212125</v>
      </c>
      <c r="E27" s="37">
        <v>497.75757575757575</v>
      </c>
      <c r="F27" s="37">
        <v>479.74848484848485</v>
      </c>
      <c r="G27" s="37">
        <v>531.66212121212129</v>
      </c>
      <c r="H27" s="37">
        <v>426.77878787878785</v>
      </c>
      <c r="I27" s="37">
        <v>316.66666666666674</v>
      </c>
      <c r="J27" s="37">
        <v>251.7348484848485</v>
      </c>
      <c r="L27" s="37">
        <f t="shared" si="0"/>
        <v>477.83181818181822</v>
      </c>
      <c r="M27" s="37">
        <f t="shared" si="1"/>
        <v>422.50865800865807</v>
      </c>
    </row>
    <row r="28" spans="3:13" ht="9.4" customHeight="1" x14ac:dyDescent="0.15">
      <c r="C28" s="18">
        <v>20</v>
      </c>
      <c r="D28" s="37">
        <v>285.84090909090907</v>
      </c>
      <c r="E28" s="37">
        <v>292.06060606060606</v>
      </c>
      <c r="F28" s="37">
        <v>287.7348484848485</v>
      </c>
      <c r="G28" s="37">
        <v>332.40454545454548</v>
      </c>
      <c r="H28" s="37">
        <v>270.15303030303033</v>
      </c>
      <c r="I28" s="37">
        <v>198.48484848484847</v>
      </c>
      <c r="J28" s="37">
        <v>185.65909090909088</v>
      </c>
      <c r="L28" s="37">
        <f t="shared" si="0"/>
        <v>293.63878787878787</v>
      </c>
      <c r="M28" s="37">
        <f t="shared" si="1"/>
        <v>264.61969696969697</v>
      </c>
    </row>
    <row r="29" spans="3:13" ht="9.4" customHeight="1" x14ac:dyDescent="0.15">
      <c r="C29" s="18">
        <v>21</v>
      </c>
      <c r="D29" s="37">
        <v>199.11363636363637</v>
      </c>
      <c r="E29" s="37">
        <v>214.71969696969697</v>
      </c>
      <c r="F29" s="37">
        <v>221.7378787878788</v>
      </c>
      <c r="G29" s="37">
        <v>242.79545454545453</v>
      </c>
      <c r="H29" s="37">
        <v>179.76969696969698</v>
      </c>
      <c r="I29" s="37">
        <v>143.34848484848484</v>
      </c>
      <c r="J29" s="37">
        <v>125.9469696969697</v>
      </c>
      <c r="L29" s="37">
        <f t="shared" si="0"/>
        <v>211.62727272727275</v>
      </c>
      <c r="M29" s="37">
        <f t="shared" si="1"/>
        <v>189.63311688311688</v>
      </c>
    </row>
    <row r="30" spans="3:13" ht="9.4" customHeight="1" x14ac:dyDescent="0.15">
      <c r="C30" s="18">
        <v>22</v>
      </c>
      <c r="D30" s="37">
        <v>127.63636363636364</v>
      </c>
      <c r="E30" s="37">
        <v>150.10606060606062</v>
      </c>
      <c r="F30" s="37">
        <v>157.98181818181817</v>
      </c>
      <c r="G30" s="37">
        <v>178.40303030303028</v>
      </c>
      <c r="H30" s="37">
        <v>153.49393939393937</v>
      </c>
      <c r="I30" s="37">
        <v>135.98484848484847</v>
      </c>
      <c r="J30" s="37">
        <v>86.409090909090907</v>
      </c>
      <c r="L30" s="37">
        <f t="shared" si="0"/>
        <v>153.52424242424243</v>
      </c>
      <c r="M30" s="37">
        <f t="shared" si="1"/>
        <v>141.43073593073592</v>
      </c>
    </row>
    <row r="31" spans="3:13" ht="9.4" customHeight="1" x14ac:dyDescent="0.15">
      <c r="C31" s="18">
        <v>23</v>
      </c>
      <c r="D31" s="37">
        <v>44.75</v>
      </c>
      <c r="E31" s="37">
        <v>65.780303030303045</v>
      </c>
      <c r="F31" s="37">
        <v>62.281818181818196</v>
      </c>
      <c r="G31" s="37">
        <v>83.927272727272737</v>
      </c>
      <c r="H31" s="37">
        <v>107.32272727272726</v>
      </c>
      <c r="I31" s="37">
        <v>113.68181818181816</v>
      </c>
      <c r="J31" s="37">
        <v>42.765151515151516</v>
      </c>
      <c r="L31" s="37">
        <f t="shared" si="0"/>
        <v>72.812424242424242</v>
      </c>
      <c r="M31" s="37">
        <f t="shared" si="1"/>
        <v>74.358441558441555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7670.5303030303021</v>
      </c>
      <c r="E33" s="37">
        <f t="shared" ref="E33:J33" si="2">SUM(E15:E26)</f>
        <v>7864.3333333333348</v>
      </c>
      <c r="F33" s="37">
        <f t="shared" si="2"/>
        <v>7807.9121212121217</v>
      </c>
      <c r="G33" s="37">
        <f t="shared" si="2"/>
        <v>8094.4651515151518</v>
      </c>
      <c r="H33" s="37">
        <f t="shared" si="2"/>
        <v>7894.325757575758</v>
      </c>
      <c r="I33" s="37">
        <f t="shared" si="2"/>
        <v>6022.689393939394</v>
      </c>
      <c r="J33" s="37">
        <f t="shared" si="2"/>
        <v>5102.734848484848</v>
      </c>
      <c r="L33" s="37">
        <f>SUM(L15:L26)</f>
        <v>7866.3133333333317</v>
      </c>
      <c r="M33" s="37">
        <f>SUM(M15:M26)</f>
        <v>7208.141558441559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1473.9545454545455</v>
      </c>
      <c r="E34" s="37">
        <f t="shared" ref="E34:J34" si="3">SUM(E15:E17)</f>
        <v>1520.2121212121212</v>
      </c>
      <c r="F34" s="37">
        <f t="shared" si="3"/>
        <v>1483.8772727272726</v>
      </c>
      <c r="G34" s="37">
        <f t="shared" si="3"/>
        <v>1552.6136363636365</v>
      </c>
      <c r="H34" s="37">
        <f t="shared" si="3"/>
        <v>1463.6060606060605</v>
      </c>
      <c r="I34" s="37">
        <f t="shared" si="3"/>
        <v>824.97727272727275</v>
      </c>
      <c r="J34" s="37">
        <f t="shared" si="3"/>
        <v>463.06060606060606</v>
      </c>
      <c r="L34" s="37">
        <f>SUM(L15:L17)</f>
        <v>1498.8527272727272</v>
      </c>
      <c r="M34" s="37">
        <f>SUM(M15:M17)</f>
        <v>1254.6145021645023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3523.94696969697</v>
      </c>
      <c r="E35" s="37">
        <f t="shared" ref="E35:J35" si="4">SUM(E18:E23)</f>
        <v>3657.818181818182</v>
      </c>
      <c r="F35" s="37">
        <f t="shared" si="4"/>
        <v>3592.3590909090908</v>
      </c>
      <c r="G35" s="37">
        <f t="shared" si="4"/>
        <v>3783.4151515151516</v>
      </c>
      <c r="H35" s="37">
        <f t="shared" si="4"/>
        <v>3961.6393939393938</v>
      </c>
      <c r="I35" s="37">
        <f t="shared" si="4"/>
        <v>3642.659090909091</v>
      </c>
      <c r="J35" s="37">
        <f t="shared" si="4"/>
        <v>3357.2045454545455</v>
      </c>
      <c r="L35" s="37">
        <f>SUM(L18:L23)</f>
        <v>3703.8357575757577</v>
      </c>
      <c r="M35" s="37">
        <f>SUM(M18:M23)</f>
        <v>3645.577489177489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2672.628787878788</v>
      </c>
      <c r="E36" s="37">
        <f t="shared" ref="E36:J36" si="5">SUM(E24:E26)</f>
        <v>2686.3030303030305</v>
      </c>
      <c r="F36" s="37">
        <f t="shared" si="5"/>
        <v>2731.6757575757574</v>
      </c>
      <c r="G36" s="37">
        <f t="shared" si="5"/>
        <v>2758.4363636363637</v>
      </c>
      <c r="H36" s="37">
        <f t="shared" si="5"/>
        <v>2469.0803030303027</v>
      </c>
      <c r="I36" s="37">
        <f t="shared" si="5"/>
        <v>1555.0530303030305</v>
      </c>
      <c r="J36" s="37">
        <f t="shared" si="5"/>
        <v>1282.469696969697</v>
      </c>
      <c r="L36" s="37">
        <f>SUM(L24:L26)</f>
        <v>2663.6248484848484</v>
      </c>
      <c r="M36" s="37">
        <f>SUM(M24:M26)</f>
        <v>2307.949567099567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9078.9393939393958</v>
      </c>
      <c r="E37" s="37">
        <f t="shared" ref="E37:J37" si="6">SUM(E8:E31)</f>
        <v>9392.992424242424</v>
      </c>
      <c r="F37" s="37">
        <f t="shared" si="6"/>
        <v>9328.7424242424222</v>
      </c>
      <c r="G37" s="37">
        <f t="shared" si="6"/>
        <v>9799.8363636363611</v>
      </c>
      <c r="H37" s="37">
        <f t="shared" si="6"/>
        <v>9348.8954545454544</v>
      </c>
      <c r="I37" s="37">
        <f t="shared" si="6"/>
        <v>7151.484848484848</v>
      </c>
      <c r="J37" s="37">
        <f t="shared" si="6"/>
        <v>6002.6818181818198</v>
      </c>
      <c r="L37" s="37">
        <f>SUM(L8:L31)</f>
        <v>9389.8812121212104</v>
      </c>
      <c r="M37" s="37">
        <f>SUM(M8:M31)</f>
        <v>8586.2246753246764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/>
      <c r="D43" s="34">
        <v>8308.6000000000022</v>
      </c>
      <c r="E43" s="34">
        <v>9061.35</v>
      </c>
      <c r="F43" s="34">
        <v>9135.0666666666675</v>
      </c>
      <c r="G43" s="34">
        <v>9284.7000000000007</v>
      </c>
      <c r="H43" s="34">
        <v>8696.0666666666657</v>
      </c>
      <c r="I43" s="34">
        <v>8924</v>
      </c>
      <c r="J43" s="34">
        <v>8335.33</v>
      </c>
      <c r="K43" s="34">
        <v>8469.4666666666653</v>
      </c>
      <c r="L43" s="34">
        <v>6387.4000000000005</v>
      </c>
      <c r="M43" s="34">
        <v>4999.9999999999991</v>
      </c>
      <c r="N43" s="34">
        <v>4927.4666666666662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/>
      <c r="D44" s="34">
        <v>9820.4000000000015</v>
      </c>
      <c r="E44" s="34">
        <v>10886.99666666667</v>
      </c>
      <c r="F44" s="34">
        <v>10983.133333333333</v>
      </c>
      <c r="G44" s="34">
        <v>11186.900000000003</v>
      </c>
      <c r="H44" s="34">
        <v>10533.266666666666</v>
      </c>
      <c r="I44" s="34">
        <v>10772.6</v>
      </c>
      <c r="J44" s="34">
        <v>9949.7633333333342</v>
      </c>
      <c r="K44" s="34">
        <v>10053.333333333332</v>
      </c>
      <c r="L44" s="34">
        <v>7643.4</v>
      </c>
      <c r="M44" s="34">
        <v>5779.0333333333328</v>
      </c>
      <c r="N44" s="34">
        <v>5679.8666666666677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/>
      <c r="D47" s="34">
        <v>6740</v>
      </c>
      <c r="E47" s="34">
        <v>6905.25</v>
      </c>
      <c r="F47" s="34">
        <v>7198</v>
      </c>
      <c r="G47" s="34">
        <v>7014</v>
      </c>
      <c r="H47" s="34">
        <v>6611.333333333333</v>
      </c>
      <c r="I47" s="34">
        <v>6502</v>
      </c>
      <c r="J47" s="34">
        <v>6296</v>
      </c>
      <c r="K47" s="34">
        <v>6691</v>
      </c>
      <c r="L47" s="34">
        <v>4335</v>
      </c>
      <c r="M47" s="34">
        <v>4025.3333333333326</v>
      </c>
      <c r="N47" s="34">
        <v>3931.6666666666661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/>
      <c r="D48" s="34">
        <v>7967</v>
      </c>
      <c r="E48" s="34">
        <v>8090.75</v>
      </c>
      <c r="F48" s="34">
        <v>8593</v>
      </c>
      <c r="G48" s="34">
        <v>8237</v>
      </c>
      <c r="H48" s="34">
        <v>7973.3333333333321</v>
      </c>
      <c r="I48" s="34">
        <v>7877.5</v>
      </c>
      <c r="J48" s="34">
        <v>7519</v>
      </c>
      <c r="K48" s="34">
        <v>7951.75</v>
      </c>
      <c r="L48" s="34">
        <v>5104</v>
      </c>
      <c r="M48" s="34">
        <v>4681.333333333333</v>
      </c>
      <c r="N48" s="34">
        <v>4671.6666666666661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/>
      <c r="D51" s="34">
        <v>5717</v>
      </c>
      <c r="E51" s="34">
        <v>5313.666666666667</v>
      </c>
      <c r="F51" s="34">
        <v>6151</v>
      </c>
      <c r="G51" s="34">
        <v>6013.666666666667</v>
      </c>
      <c r="H51" s="34">
        <v>5680.5</v>
      </c>
      <c r="I51" s="34">
        <v>5761.666666666667</v>
      </c>
      <c r="J51" s="34">
        <v>5290.5</v>
      </c>
      <c r="K51" s="34">
        <v>5829.25</v>
      </c>
      <c r="L51" s="34">
        <v>3673</v>
      </c>
      <c r="M51" s="34">
        <v>3311.5</v>
      </c>
      <c r="N51" s="34">
        <v>3388.333333333333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/>
      <c r="D52" s="34">
        <v>6642</v>
      </c>
      <c r="E52" s="34">
        <v>6183.3333333333339</v>
      </c>
      <c r="F52" s="34">
        <v>7230</v>
      </c>
      <c r="G52" s="34">
        <v>7114.666666666667</v>
      </c>
      <c r="H52" s="34">
        <v>6856.5</v>
      </c>
      <c r="I52" s="34">
        <v>6963</v>
      </c>
      <c r="J52" s="34">
        <v>6304.75</v>
      </c>
      <c r="K52" s="34">
        <v>6790.75</v>
      </c>
      <c r="L52" s="34">
        <v>4249</v>
      </c>
      <c r="M52" s="34">
        <v>3796.5</v>
      </c>
      <c r="N52" s="34">
        <v>3899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135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114</v>
      </c>
      <c r="E3" s="47"/>
      <c r="F3" s="47"/>
      <c r="G3" s="6"/>
      <c r="H3" s="49" t="s">
        <v>40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42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37.72727272727272</v>
      </c>
      <c r="E8" s="37">
        <v>36.712121212121218</v>
      </c>
      <c r="F8" s="37">
        <v>42.092424242424244</v>
      </c>
      <c r="G8" s="37">
        <v>39.019696969696973</v>
      </c>
      <c r="H8" s="37">
        <v>51.06818181818182</v>
      </c>
      <c r="I8" s="37">
        <v>101.79545454545455</v>
      </c>
      <c r="J8" s="37">
        <v>124.75757575757575</v>
      </c>
      <c r="L8" s="37">
        <f>AVERAGE(D8:H8)</f>
        <v>41.323939393939398</v>
      </c>
      <c r="M8" s="37">
        <f>AVERAGE(D8:J8)</f>
        <v>61.881818181818183</v>
      </c>
      <c r="O8" s="28"/>
    </row>
    <row r="9" spans="1:15" ht="9.4" customHeight="1" x14ac:dyDescent="0.15">
      <c r="C9" s="18">
        <v>1</v>
      </c>
      <c r="D9" s="37">
        <v>22.984848484848484</v>
      </c>
      <c r="E9" s="37">
        <v>24.303030303030308</v>
      </c>
      <c r="F9" s="37">
        <v>27.187878787878788</v>
      </c>
      <c r="G9" s="37">
        <v>27.198484848484849</v>
      </c>
      <c r="H9" s="37">
        <v>31.589393939393936</v>
      </c>
      <c r="I9" s="37">
        <v>56.037878787878796</v>
      </c>
      <c r="J9" s="37">
        <v>70.13636363636364</v>
      </c>
      <c r="L9" s="37">
        <f t="shared" ref="L9:L31" si="0">AVERAGE(D9:H9)</f>
        <v>26.652727272727276</v>
      </c>
      <c r="M9" s="37">
        <f t="shared" ref="M9:M31" si="1">AVERAGE(D9:J9)</f>
        <v>37.06255411255411</v>
      </c>
      <c r="O9" s="28"/>
    </row>
    <row r="10" spans="1:15" ht="9.4" customHeight="1" x14ac:dyDescent="0.15">
      <c r="C10" s="18">
        <v>2</v>
      </c>
      <c r="D10" s="37">
        <v>16.106060606060609</v>
      </c>
      <c r="E10" s="37">
        <v>19.643939393939394</v>
      </c>
      <c r="F10" s="37">
        <v>21.057575757575759</v>
      </c>
      <c r="G10" s="37">
        <v>19.499999999999996</v>
      </c>
      <c r="H10" s="37">
        <v>22.956060606060603</v>
      </c>
      <c r="I10" s="37">
        <v>38.977272727272727</v>
      </c>
      <c r="J10" s="37">
        <v>42.151515151515156</v>
      </c>
      <c r="L10" s="37">
        <f t="shared" si="0"/>
        <v>19.852727272727272</v>
      </c>
      <c r="M10" s="37">
        <f t="shared" si="1"/>
        <v>25.770346320346324</v>
      </c>
      <c r="O10" s="28"/>
    </row>
    <row r="11" spans="1:15" ht="9.4" customHeight="1" x14ac:dyDescent="0.15">
      <c r="C11" s="18">
        <v>3</v>
      </c>
      <c r="D11" s="37">
        <v>27.696969696969688</v>
      </c>
      <c r="E11" s="37">
        <v>26.575757575757578</v>
      </c>
      <c r="F11" s="37">
        <v>31.55</v>
      </c>
      <c r="G11" s="37">
        <v>29.257575757575761</v>
      </c>
      <c r="H11" s="37">
        <v>33.731818181818184</v>
      </c>
      <c r="I11" s="37">
        <v>36.515151515151508</v>
      </c>
      <c r="J11" s="37">
        <v>38.553030303030305</v>
      </c>
      <c r="L11" s="37">
        <f t="shared" si="0"/>
        <v>29.762424242424242</v>
      </c>
      <c r="M11" s="37">
        <f t="shared" si="1"/>
        <v>31.982900432900433</v>
      </c>
      <c r="O11" s="28"/>
    </row>
    <row r="12" spans="1:15" ht="9.4" customHeight="1" x14ac:dyDescent="0.15">
      <c r="C12" s="18">
        <v>4</v>
      </c>
      <c r="D12" s="37">
        <v>55.696969696969703</v>
      </c>
      <c r="E12" s="37">
        <v>56.393939393939398</v>
      </c>
      <c r="F12" s="37">
        <v>56.336363636363629</v>
      </c>
      <c r="G12" s="37">
        <v>53.9</v>
      </c>
      <c r="H12" s="37">
        <v>56.810606060606055</v>
      </c>
      <c r="I12" s="37">
        <v>44.174242424242429</v>
      </c>
      <c r="J12" s="37">
        <v>34.037878787878782</v>
      </c>
      <c r="L12" s="37">
        <f t="shared" si="0"/>
        <v>55.827575757575758</v>
      </c>
      <c r="M12" s="37">
        <f t="shared" si="1"/>
        <v>51.050000000000004</v>
      </c>
    </row>
    <row r="13" spans="1:15" ht="9.4" customHeight="1" x14ac:dyDescent="0.15">
      <c r="C13" s="18">
        <v>5</v>
      </c>
      <c r="D13" s="37">
        <v>144.37121212121212</v>
      </c>
      <c r="E13" s="37">
        <v>144.96969696969697</v>
      </c>
      <c r="F13" s="37">
        <v>136.32575757575759</v>
      </c>
      <c r="G13" s="37">
        <v>138.69242424242427</v>
      </c>
      <c r="H13" s="37">
        <v>130.73333333333332</v>
      </c>
      <c r="I13" s="37">
        <v>72.272727272727266</v>
      </c>
      <c r="J13" s="37">
        <v>54.424242424242422</v>
      </c>
      <c r="L13" s="37">
        <f t="shared" si="0"/>
        <v>139.01848484848489</v>
      </c>
      <c r="M13" s="37">
        <f t="shared" si="1"/>
        <v>117.39848484848486</v>
      </c>
    </row>
    <row r="14" spans="1:15" ht="9.4" customHeight="1" x14ac:dyDescent="0.15">
      <c r="C14" s="18">
        <v>6</v>
      </c>
      <c r="D14" s="37">
        <v>497.71212121212119</v>
      </c>
      <c r="E14" s="37">
        <v>523.58333333333337</v>
      </c>
      <c r="F14" s="37">
        <v>498.53787878787875</v>
      </c>
      <c r="G14" s="37">
        <v>488.3</v>
      </c>
      <c r="H14" s="37">
        <v>436.84242424242422</v>
      </c>
      <c r="I14" s="37">
        <v>137.18939393939397</v>
      </c>
      <c r="J14" s="37">
        <v>86.219696969696969</v>
      </c>
      <c r="L14" s="37">
        <f t="shared" si="0"/>
        <v>488.99515151515152</v>
      </c>
      <c r="M14" s="37">
        <f t="shared" si="1"/>
        <v>381.19783549783551</v>
      </c>
    </row>
    <row r="15" spans="1:15" ht="9.4" customHeight="1" x14ac:dyDescent="0.15">
      <c r="C15" s="18">
        <v>7</v>
      </c>
      <c r="D15" s="37">
        <v>982.14393939393926</v>
      </c>
      <c r="E15" s="37">
        <v>1011.7272727272727</v>
      </c>
      <c r="F15" s="37">
        <v>983.49696969696959</v>
      </c>
      <c r="G15" s="37">
        <v>985.37727272727273</v>
      </c>
      <c r="H15" s="37">
        <v>877.07727272727277</v>
      </c>
      <c r="I15" s="37">
        <v>270.23484848484844</v>
      </c>
      <c r="J15" s="37">
        <v>153.28787878787878</v>
      </c>
      <c r="L15" s="37">
        <f t="shared" si="0"/>
        <v>967.96454545454549</v>
      </c>
      <c r="M15" s="37">
        <f t="shared" si="1"/>
        <v>751.90649350649346</v>
      </c>
    </row>
    <row r="16" spans="1:15" ht="9.4" customHeight="1" x14ac:dyDescent="0.15">
      <c r="C16" s="18">
        <v>8</v>
      </c>
      <c r="D16" s="37">
        <v>889.7651515151515</v>
      </c>
      <c r="E16" s="37">
        <v>911.07575757575762</v>
      </c>
      <c r="F16" s="37">
        <v>907.25757575757564</v>
      </c>
      <c r="G16" s="37">
        <v>898.33939393939409</v>
      </c>
      <c r="H16" s="37">
        <v>834.7409090909091</v>
      </c>
      <c r="I16" s="37">
        <v>498.09848484848493</v>
      </c>
      <c r="J16" s="37">
        <v>240.36363636363637</v>
      </c>
      <c r="L16" s="37">
        <f t="shared" si="0"/>
        <v>888.23575757575748</v>
      </c>
      <c r="M16" s="37">
        <f t="shared" si="1"/>
        <v>739.94870129870117</v>
      </c>
    </row>
    <row r="17" spans="3:13" ht="9.4" customHeight="1" x14ac:dyDescent="0.15">
      <c r="C17" s="18">
        <v>9</v>
      </c>
      <c r="D17" s="37">
        <v>787.57575757575751</v>
      </c>
      <c r="E17" s="37">
        <v>835.89393939393949</v>
      </c>
      <c r="F17" s="37">
        <v>812.25454545454556</v>
      </c>
      <c r="G17" s="37">
        <v>830.49696969696959</v>
      </c>
      <c r="H17" s="37">
        <v>774.33939393939397</v>
      </c>
      <c r="I17" s="37">
        <v>671.56060606060601</v>
      </c>
      <c r="J17" s="37">
        <v>466.14393939393943</v>
      </c>
      <c r="L17" s="37">
        <f t="shared" si="0"/>
        <v>808.11212121212134</v>
      </c>
      <c r="M17" s="37">
        <f t="shared" si="1"/>
        <v>739.75216450216442</v>
      </c>
    </row>
    <row r="18" spans="3:13" ht="9.4" customHeight="1" x14ac:dyDescent="0.15">
      <c r="C18" s="18">
        <v>10</v>
      </c>
      <c r="D18" s="37">
        <v>707.50757575757575</v>
      </c>
      <c r="E18" s="37">
        <v>709.53030303030312</v>
      </c>
      <c r="F18" s="37">
        <v>714.2378787878788</v>
      </c>
      <c r="G18" s="37">
        <v>745.81818181818187</v>
      </c>
      <c r="H18" s="37">
        <v>733.92727272727268</v>
      </c>
      <c r="I18" s="37">
        <v>757.80303030303014</v>
      </c>
      <c r="J18" s="37">
        <v>661.07575757575751</v>
      </c>
      <c r="L18" s="37">
        <f t="shared" si="0"/>
        <v>722.20424242424247</v>
      </c>
      <c r="M18" s="37">
        <f t="shared" si="1"/>
        <v>718.55714285714282</v>
      </c>
    </row>
    <row r="19" spans="3:13" ht="9.4" customHeight="1" x14ac:dyDescent="0.15">
      <c r="C19" s="18">
        <v>11</v>
      </c>
      <c r="D19" s="37">
        <v>692.65909090909088</v>
      </c>
      <c r="E19" s="37">
        <v>668.25757575757575</v>
      </c>
      <c r="F19" s="37">
        <v>674.2106060606061</v>
      </c>
      <c r="G19" s="37">
        <v>702.5212121212121</v>
      </c>
      <c r="H19" s="37">
        <v>725.969696969697</v>
      </c>
      <c r="I19" s="37">
        <v>768.92424242424238</v>
      </c>
      <c r="J19" s="37">
        <v>713.31060606060601</v>
      </c>
      <c r="L19" s="37">
        <f t="shared" si="0"/>
        <v>692.72363636363639</v>
      </c>
      <c r="M19" s="37">
        <f t="shared" si="1"/>
        <v>706.55043290043284</v>
      </c>
    </row>
    <row r="20" spans="3:13" ht="9.4" customHeight="1" x14ac:dyDescent="0.15">
      <c r="C20" s="18">
        <v>12</v>
      </c>
      <c r="D20" s="37">
        <v>684.68181818181813</v>
      </c>
      <c r="E20" s="37">
        <v>650.66666666666663</v>
      </c>
      <c r="F20" s="37">
        <v>655.28484848484857</v>
      </c>
      <c r="G20" s="37">
        <v>690.64090909090908</v>
      </c>
      <c r="H20" s="37">
        <v>727.43181818181813</v>
      </c>
      <c r="I20" s="37">
        <v>769.77272727272725</v>
      </c>
      <c r="J20" s="37">
        <v>743.09848484848487</v>
      </c>
      <c r="L20" s="37">
        <f t="shared" si="0"/>
        <v>681.74121212121213</v>
      </c>
      <c r="M20" s="37">
        <f t="shared" si="1"/>
        <v>703.08246753246749</v>
      </c>
    </row>
    <row r="21" spans="3:13" ht="9.4" customHeight="1" x14ac:dyDescent="0.15">
      <c r="C21" s="18">
        <v>13</v>
      </c>
      <c r="D21" s="37">
        <v>651.82575757575762</v>
      </c>
      <c r="E21" s="37">
        <v>633.67424242424249</v>
      </c>
      <c r="F21" s="37">
        <v>645.93484848484843</v>
      </c>
      <c r="G21" s="37">
        <v>667.49393939393929</v>
      </c>
      <c r="H21" s="37">
        <v>696.01060606060605</v>
      </c>
      <c r="I21" s="37">
        <v>740.56818181818187</v>
      </c>
      <c r="J21" s="37">
        <v>709.7348484848485</v>
      </c>
      <c r="L21" s="37">
        <f t="shared" si="0"/>
        <v>658.9878787878788</v>
      </c>
      <c r="M21" s="37">
        <f t="shared" si="1"/>
        <v>677.89177489177484</v>
      </c>
    </row>
    <row r="22" spans="3:13" ht="9.4" customHeight="1" x14ac:dyDescent="0.15">
      <c r="C22" s="18">
        <v>14</v>
      </c>
      <c r="D22" s="37">
        <v>646.99242424242425</v>
      </c>
      <c r="E22" s="37">
        <v>640.91666666666663</v>
      </c>
      <c r="F22" s="37">
        <v>660.36060606060607</v>
      </c>
      <c r="G22" s="37">
        <v>660.65151515151513</v>
      </c>
      <c r="H22" s="37">
        <v>718.92121212121208</v>
      </c>
      <c r="I22" s="37">
        <v>716.84090909090901</v>
      </c>
      <c r="J22" s="37">
        <v>666.41666666666663</v>
      </c>
      <c r="L22" s="37">
        <f t="shared" si="0"/>
        <v>665.5684848484849</v>
      </c>
      <c r="M22" s="37">
        <f t="shared" si="1"/>
        <v>673.01428571428573</v>
      </c>
    </row>
    <row r="23" spans="3:13" ht="9.4" customHeight="1" x14ac:dyDescent="0.15">
      <c r="C23" s="18">
        <v>15</v>
      </c>
      <c r="D23" s="37">
        <v>679.22727272727275</v>
      </c>
      <c r="E23" s="37">
        <v>668.66666666666663</v>
      </c>
      <c r="F23" s="37">
        <v>685.13181818181806</v>
      </c>
      <c r="G23" s="37">
        <v>703.32727272727266</v>
      </c>
      <c r="H23" s="37">
        <v>723.1984848484849</v>
      </c>
      <c r="I23" s="37">
        <v>641.2045454545455</v>
      </c>
      <c r="J23" s="37">
        <v>609.89393939393938</v>
      </c>
      <c r="L23" s="37">
        <f t="shared" si="0"/>
        <v>691.910303030303</v>
      </c>
      <c r="M23" s="37">
        <f t="shared" si="1"/>
        <v>672.94999999999993</v>
      </c>
    </row>
    <row r="24" spans="3:13" ht="9.4" customHeight="1" x14ac:dyDescent="0.15">
      <c r="C24" s="18">
        <v>16</v>
      </c>
      <c r="D24" s="37">
        <v>677.78030303030312</v>
      </c>
      <c r="E24" s="37">
        <v>665.12121212121212</v>
      </c>
      <c r="F24" s="37">
        <v>689.97121212121215</v>
      </c>
      <c r="G24" s="37">
        <v>716.11515151515152</v>
      </c>
      <c r="H24" s="37">
        <v>709.0333333333333</v>
      </c>
      <c r="I24" s="37">
        <v>586.19696969696975</v>
      </c>
      <c r="J24" s="37">
        <v>531.43181818181813</v>
      </c>
      <c r="L24" s="37">
        <f t="shared" si="0"/>
        <v>691.60424242424244</v>
      </c>
      <c r="M24" s="37">
        <f t="shared" si="1"/>
        <v>653.66428571428571</v>
      </c>
    </row>
    <row r="25" spans="3:13" ht="9.4" customHeight="1" x14ac:dyDescent="0.15">
      <c r="C25" s="18">
        <v>17</v>
      </c>
      <c r="D25" s="37">
        <v>685.09848484848487</v>
      </c>
      <c r="E25" s="37">
        <v>682.7045454545455</v>
      </c>
      <c r="F25" s="37">
        <v>656.35454545454547</v>
      </c>
      <c r="G25" s="37">
        <v>707.09090909090912</v>
      </c>
      <c r="H25" s="37">
        <v>652.55303030303025</v>
      </c>
      <c r="I25" s="37">
        <v>539.41666666666674</v>
      </c>
      <c r="J25" s="37">
        <v>427.38636363636374</v>
      </c>
      <c r="L25" s="37">
        <f t="shared" si="0"/>
        <v>676.76030303030313</v>
      </c>
      <c r="M25" s="37">
        <f t="shared" si="1"/>
        <v>621.51493506493523</v>
      </c>
    </row>
    <row r="26" spans="3:13" ht="9.4" customHeight="1" x14ac:dyDescent="0.15">
      <c r="C26" s="18">
        <v>18</v>
      </c>
      <c r="D26" s="37">
        <v>590.34848484848487</v>
      </c>
      <c r="E26" s="37">
        <v>580.56060606060612</v>
      </c>
      <c r="F26" s="37">
        <v>570.80757575757571</v>
      </c>
      <c r="G26" s="37">
        <v>613.01666666666654</v>
      </c>
      <c r="H26" s="37">
        <v>560.15</v>
      </c>
      <c r="I26" s="37">
        <v>431.59848484848493</v>
      </c>
      <c r="J26" s="37">
        <v>379.10606060606062</v>
      </c>
      <c r="L26" s="37">
        <f t="shared" si="0"/>
        <v>582.97666666666669</v>
      </c>
      <c r="M26" s="37">
        <f t="shared" si="1"/>
        <v>532.22683982683986</v>
      </c>
    </row>
    <row r="27" spans="3:13" ht="9.4" customHeight="1" x14ac:dyDescent="0.15">
      <c r="C27" s="18">
        <v>19</v>
      </c>
      <c r="D27" s="37">
        <v>451</v>
      </c>
      <c r="E27" s="37">
        <v>429.37878787878793</v>
      </c>
      <c r="F27" s="37">
        <v>443.98333333333323</v>
      </c>
      <c r="G27" s="37">
        <v>485.26060606060605</v>
      </c>
      <c r="H27" s="37">
        <v>439.19242424242424</v>
      </c>
      <c r="I27" s="37">
        <v>373.38636363636363</v>
      </c>
      <c r="J27" s="37">
        <v>312.28787878787881</v>
      </c>
      <c r="L27" s="37">
        <f t="shared" si="0"/>
        <v>449.76303030303023</v>
      </c>
      <c r="M27" s="37">
        <f t="shared" si="1"/>
        <v>419.21277056277052</v>
      </c>
    </row>
    <row r="28" spans="3:13" ht="9.4" customHeight="1" x14ac:dyDescent="0.15">
      <c r="C28" s="18">
        <v>20</v>
      </c>
      <c r="D28" s="37">
        <v>309.58333333333337</v>
      </c>
      <c r="E28" s="37">
        <v>299.7348484848485</v>
      </c>
      <c r="F28" s="37">
        <v>310.27878787878785</v>
      </c>
      <c r="G28" s="37">
        <v>352.31363636363631</v>
      </c>
      <c r="H28" s="37">
        <v>312.5484848484848</v>
      </c>
      <c r="I28" s="37">
        <v>258.06818181818187</v>
      </c>
      <c r="J28" s="37">
        <v>252.35606060606059</v>
      </c>
      <c r="L28" s="37">
        <f t="shared" si="0"/>
        <v>316.89181818181817</v>
      </c>
      <c r="M28" s="37">
        <f t="shared" si="1"/>
        <v>299.26904761904763</v>
      </c>
    </row>
    <row r="29" spans="3:13" ht="9.4" customHeight="1" x14ac:dyDescent="0.15">
      <c r="C29" s="18">
        <v>21</v>
      </c>
      <c r="D29" s="37">
        <v>237.39393939393938</v>
      </c>
      <c r="E29" s="37">
        <v>240.09848484848487</v>
      </c>
      <c r="F29" s="37">
        <v>253.19545454545457</v>
      </c>
      <c r="G29" s="37">
        <v>276.2560606060606</v>
      </c>
      <c r="H29" s="37">
        <v>235.41666666666669</v>
      </c>
      <c r="I29" s="37">
        <v>195.84848484848487</v>
      </c>
      <c r="J29" s="37">
        <v>172</v>
      </c>
      <c r="L29" s="37">
        <f t="shared" si="0"/>
        <v>248.47212121212124</v>
      </c>
      <c r="M29" s="37">
        <f t="shared" si="1"/>
        <v>230.02987012987018</v>
      </c>
    </row>
    <row r="30" spans="3:13" ht="9.4" customHeight="1" x14ac:dyDescent="0.15">
      <c r="C30" s="18">
        <v>22</v>
      </c>
      <c r="D30" s="37">
        <v>171.19696969696969</v>
      </c>
      <c r="E30" s="37">
        <v>201.76515151515153</v>
      </c>
      <c r="F30" s="37">
        <v>217.92727272727271</v>
      </c>
      <c r="G30" s="37">
        <v>225.65454545454548</v>
      </c>
      <c r="H30" s="37">
        <v>218.65757575757573</v>
      </c>
      <c r="I30" s="37">
        <v>201.93939393939397</v>
      </c>
      <c r="J30" s="37">
        <v>133.28787878787878</v>
      </c>
      <c r="L30" s="37">
        <f t="shared" si="0"/>
        <v>207.04030303030305</v>
      </c>
      <c r="M30" s="37">
        <f t="shared" si="1"/>
        <v>195.77554112554114</v>
      </c>
    </row>
    <row r="31" spans="3:13" ht="9.4" customHeight="1" x14ac:dyDescent="0.15">
      <c r="C31" s="18">
        <v>23</v>
      </c>
      <c r="D31" s="37">
        <v>85.431818181818187</v>
      </c>
      <c r="E31" s="37">
        <v>100.99242424242425</v>
      </c>
      <c r="F31" s="37">
        <v>110.96666666666668</v>
      </c>
      <c r="G31" s="37">
        <v>132.09545454545454</v>
      </c>
      <c r="H31" s="37">
        <v>166.35303030303032</v>
      </c>
      <c r="I31" s="37">
        <v>180.06818181818181</v>
      </c>
      <c r="J31" s="37">
        <v>77.409090909090907</v>
      </c>
      <c r="L31" s="37">
        <f t="shared" si="0"/>
        <v>119.16787878787879</v>
      </c>
      <c r="M31" s="37">
        <f t="shared" si="1"/>
        <v>121.90238095238097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8675.6060606060601</v>
      </c>
      <c r="E33" s="37">
        <f t="shared" ref="E33:J33" si="2">SUM(E15:E26)</f>
        <v>8658.7954545454559</v>
      </c>
      <c r="F33" s="37">
        <f t="shared" si="2"/>
        <v>8655.30303030303</v>
      </c>
      <c r="G33" s="37">
        <f t="shared" si="2"/>
        <v>8920.8893939393929</v>
      </c>
      <c r="H33" s="37">
        <f t="shared" si="2"/>
        <v>8733.3530303030293</v>
      </c>
      <c r="I33" s="37">
        <f t="shared" si="2"/>
        <v>7392.2196969696979</v>
      </c>
      <c r="J33" s="37">
        <f t="shared" si="2"/>
        <v>6301.25</v>
      </c>
      <c r="L33" s="37">
        <f>SUM(L15:L26)</f>
        <v>8728.7893939393962</v>
      </c>
      <c r="M33" s="37">
        <f>SUM(M15:M26)</f>
        <v>8191.0595238095229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2659.484848484848</v>
      </c>
      <c r="E34" s="37">
        <f t="shared" ref="E34:J34" si="3">SUM(E15:E17)</f>
        <v>2758.69696969697</v>
      </c>
      <c r="F34" s="37">
        <f t="shared" si="3"/>
        <v>2703.0090909090909</v>
      </c>
      <c r="G34" s="37">
        <f t="shared" si="3"/>
        <v>2714.2136363636364</v>
      </c>
      <c r="H34" s="37">
        <f t="shared" si="3"/>
        <v>2486.1575757575761</v>
      </c>
      <c r="I34" s="37">
        <f t="shared" si="3"/>
        <v>1439.8939393939395</v>
      </c>
      <c r="J34" s="37">
        <f t="shared" si="3"/>
        <v>859.7954545454545</v>
      </c>
      <c r="L34" s="37">
        <f>SUM(L15:L17)</f>
        <v>2664.3124242424246</v>
      </c>
      <c r="M34" s="37">
        <f>SUM(M15:M17)</f>
        <v>2231.6073593073588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4062.893939393939</v>
      </c>
      <c r="E35" s="37">
        <f t="shared" ref="E35:J35" si="4">SUM(E18:E23)</f>
        <v>3971.712121212121</v>
      </c>
      <c r="F35" s="37">
        <f t="shared" si="4"/>
        <v>4035.1606060606064</v>
      </c>
      <c r="G35" s="37">
        <f t="shared" si="4"/>
        <v>4170.4530303030306</v>
      </c>
      <c r="H35" s="37">
        <f t="shared" si="4"/>
        <v>4325.4590909090912</v>
      </c>
      <c r="I35" s="37">
        <f t="shared" si="4"/>
        <v>4395.113636363636</v>
      </c>
      <c r="J35" s="37">
        <f t="shared" si="4"/>
        <v>4103.530303030303</v>
      </c>
      <c r="L35" s="37">
        <f>SUM(L18:L23)</f>
        <v>4113.1357575757575</v>
      </c>
      <c r="M35" s="37">
        <f>SUM(M18:M23)</f>
        <v>4152.046103896103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1953.227272727273</v>
      </c>
      <c r="E36" s="37">
        <f t="shared" ref="E36:J36" si="5">SUM(E24:E26)</f>
        <v>1928.3863636363635</v>
      </c>
      <c r="F36" s="37">
        <f t="shared" si="5"/>
        <v>1917.1333333333332</v>
      </c>
      <c r="G36" s="37">
        <f t="shared" si="5"/>
        <v>2036.2227272727273</v>
      </c>
      <c r="H36" s="37">
        <f t="shared" si="5"/>
        <v>1921.7363636363634</v>
      </c>
      <c r="I36" s="37">
        <f t="shared" si="5"/>
        <v>1557.2121212121215</v>
      </c>
      <c r="J36" s="37">
        <f t="shared" si="5"/>
        <v>1337.9242424242425</v>
      </c>
      <c r="L36" s="37">
        <f>SUM(L24:L26)</f>
        <v>1951.3412121212123</v>
      </c>
      <c r="M36" s="37">
        <f>SUM(M24:M26)</f>
        <v>1807.4060606060607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10732.507575757576</v>
      </c>
      <c r="E37" s="37">
        <f t="shared" ref="E37:J37" si="6">SUM(E8:E31)</f>
        <v>10762.94696969697</v>
      </c>
      <c r="F37" s="37">
        <f t="shared" si="6"/>
        <v>10804.742424242422</v>
      </c>
      <c r="G37" s="37">
        <f t="shared" si="6"/>
        <v>11188.337878787883</v>
      </c>
      <c r="H37" s="37">
        <f t="shared" si="6"/>
        <v>10869.253030303029</v>
      </c>
      <c r="I37" s="37">
        <f t="shared" si="6"/>
        <v>9088.4924242424258</v>
      </c>
      <c r="J37" s="37">
        <f t="shared" si="6"/>
        <v>7698.8712121212129</v>
      </c>
      <c r="L37" s="37">
        <f>SUM(L8:L31)</f>
        <v>10871.557575757581</v>
      </c>
      <c r="M37" s="37">
        <f>SUM(M8:M31)</f>
        <v>10163.593073593072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/>
      <c r="D43" s="34">
        <v>8730.6</v>
      </c>
      <c r="E43" s="34">
        <v>8604.3233333333337</v>
      </c>
      <c r="F43" s="34">
        <v>10169.533333333333</v>
      </c>
      <c r="G43" s="34">
        <v>10247.449999999999</v>
      </c>
      <c r="H43" s="34">
        <v>10239.933333333334</v>
      </c>
      <c r="I43" s="34">
        <v>10575.933333333334</v>
      </c>
      <c r="J43" s="34">
        <v>11033.926666666666</v>
      </c>
      <c r="K43" s="34">
        <v>10863.883333333333</v>
      </c>
      <c r="L43" s="34">
        <v>6368.4000000000005</v>
      </c>
      <c r="M43" s="34">
        <v>4588.9666666666672</v>
      </c>
      <c r="N43" s="34">
        <v>4593.7333333333336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/>
      <c r="D44" s="34">
        <v>10907</v>
      </c>
      <c r="E44" s="34">
        <v>10918.45</v>
      </c>
      <c r="F44" s="34">
        <v>12819.133333333333</v>
      </c>
      <c r="G44" s="34">
        <v>12877</v>
      </c>
      <c r="H44" s="34">
        <v>12935.133333333335</v>
      </c>
      <c r="I44" s="34">
        <v>13273.066666666669</v>
      </c>
      <c r="J44" s="34">
        <v>13877.666666666668</v>
      </c>
      <c r="K44" s="34">
        <v>13676.733333333334</v>
      </c>
      <c r="L44" s="34">
        <v>7613.9000000000005</v>
      </c>
      <c r="M44" s="34">
        <v>5350.7833333333338</v>
      </c>
      <c r="N44" s="34">
        <v>5338.2666666666673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/>
      <c r="D47" s="34">
        <v>7944</v>
      </c>
      <c r="E47" s="34">
        <v>7958.75</v>
      </c>
      <c r="F47" s="34">
        <v>8945.5</v>
      </c>
      <c r="G47" s="34">
        <v>8712.6666666666661</v>
      </c>
      <c r="H47" s="34">
        <v>8716.6666666666661</v>
      </c>
      <c r="I47" s="34">
        <v>8460.5</v>
      </c>
      <c r="J47" s="34">
        <v>9333.75</v>
      </c>
      <c r="K47" s="34">
        <v>9054.25</v>
      </c>
      <c r="L47" s="34">
        <v>4339</v>
      </c>
      <c r="M47" s="34">
        <v>4050</v>
      </c>
      <c r="N47" s="34">
        <v>3799.3333333333335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/>
      <c r="D48" s="34">
        <v>9845</v>
      </c>
      <c r="E48" s="34">
        <v>9765.75</v>
      </c>
      <c r="F48" s="34">
        <v>11063.5</v>
      </c>
      <c r="G48" s="34">
        <v>10742.666666666664</v>
      </c>
      <c r="H48" s="34">
        <v>10861.999999999998</v>
      </c>
      <c r="I48" s="34">
        <v>10577</v>
      </c>
      <c r="J48" s="34">
        <v>11643.25</v>
      </c>
      <c r="K48" s="34">
        <v>11191.25</v>
      </c>
      <c r="L48" s="34">
        <v>5067</v>
      </c>
      <c r="M48" s="34">
        <v>4679.9999999999991</v>
      </c>
      <c r="N48" s="34">
        <v>4536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/>
      <c r="D51" s="34">
        <v>6698</v>
      </c>
      <c r="E51" s="34">
        <v>6253</v>
      </c>
      <c r="F51" s="34">
        <v>7539.5</v>
      </c>
      <c r="G51" s="34">
        <v>7494.3333333333339</v>
      </c>
      <c r="H51" s="34">
        <v>7536.5</v>
      </c>
      <c r="I51" s="34">
        <v>7713.333333333333</v>
      </c>
      <c r="J51" s="34">
        <v>7865.25</v>
      </c>
      <c r="K51" s="34">
        <v>7794.5</v>
      </c>
      <c r="L51" s="34">
        <v>3813</v>
      </c>
      <c r="M51" s="34">
        <v>3291</v>
      </c>
      <c r="N51" s="34">
        <v>3315.333333333333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/>
      <c r="D52" s="34">
        <v>8179</v>
      </c>
      <c r="E52" s="34">
        <v>7762.0000000000018</v>
      </c>
      <c r="F52" s="34">
        <v>9304</v>
      </c>
      <c r="G52" s="34">
        <v>9216</v>
      </c>
      <c r="H52" s="34">
        <v>9351</v>
      </c>
      <c r="I52" s="34">
        <v>9566.3333333333339</v>
      </c>
      <c r="J52" s="34">
        <v>9834</v>
      </c>
      <c r="K52" s="34">
        <v>9453.25</v>
      </c>
      <c r="L52" s="34">
        <v>4413</v>
      </c>
      <c r="M52" s="34">
        <v>3776</v>
      </c>
      <c r="N52" s="34">
        <v>3832.9999999999995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135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140625" style="5" customWidth="1"/>
    <col min="3" max="12" width="7.28515625" style="5" customWidth="1"/>
    <col min="13" max="13" width="9.85546875" style="5" customWidth="1"/>
    <col min="14" max="14" width="7.28515625" style="5" customWidth="1"/>
    <col min="15" max="15" width="9.140625" style="5"/>
    <col min="16" max="27" width="5.7109375" style="5" customWidth="1"/>
    <col min="28" max="16384" width="9.140625" style="5"/>
  </cols>
  <sheetData>
    <row r="1" spans="1:27" ht="15" x14ac:dyDescent="0.25">
      <c r="A1" s="35" t="s">
        <v>93</v>
      </c>
      <c r="E1" s="6"/>
      <c r="F1" s="46" t="s">
        <v>59</v>
      </c>
      <c r="G1" s="47"/>
      <c r="H1" s="47"/>
      <c r="I1" s="47"/>
      <c r="J1" s="47"/>
      <c r="P1" s="7"/>
    </row>
    <row r="2" spans="1:27" ht="12.75" x14ac:dyDescent="0.2">
      <c r="E2" s="6"/>
      <c r="F2" s="46" t="s">
        <v>60</v>
      </c>
      <c r="G2" s="47"/>
      <c r="H2" s="47"/>
      <c r="I2" s="47"/>
      <c r="J2" s="47"/>
      <c r="P2" s="8"/>
    </row>
    <row r="3" spans="1:27" ht="12.75" x14ac:dyDescent="0.2">
      <c r="D3" s="48" t="s">
        <v>115</v>
      </c>
      <c r="E3" s="47"/>
      <c r="F3" s="47"/>
      <c r="G3" s="6"/>
      <c r="H3" s="49" t="s">
        <v>16</v>
      </c>
      <c r="I3" s="47"/>
      <c r="J3" s="47"/>
      <c r="K3" s="47"/>
      <c r="L3" s="47"/>
      <c r="M3" s="47"/>
      <c r="N3" s="47"/>
      <c r="P3" s="7"/>
      <c r="Q3" s="9"/>
      <c r="R3" s="10" t="s">
        <v>61</v>
      </c>
    </row>
    <row r="4" spans="1:27" ht="24" customHeight="1" x14ac:dyDescent="0.15">
      <c r="Q4" s="9"/>
    </row>
    <row r="5" spans="1:27" ht="9.4" customHeight="1" x14ac:dyDescent="0.15">
      <c r="A5" s="11"/>
      <c r="C5" s="11"/>
      <c r="D5" s="12"/>
      <c r="O5" s="13"/>
      <c r="P5" s="14" t="s">
        <v>62</v>
      </c>
      <c r="Q5" s="14" t="s">
        <v>63</v>
      </c>
      <c r="R5" s="14" t="s">
        <v>64</v>
      </c>
      <c r="S5" s="14" t="s">
        <v>65</v>
      </c>
      <c r="T5" s="14" t="s">
        <v>66</v>
      </c>
      <c r="U5" s="14" t="s">
        <v>67</v>
      </c>
      <c r="V5" s="14" t="s">
        <v>68</v>
      </c>
      <c r="W5" s="13"/>
      <c r="X5" s="13"/>
      <c r="Y5" s="13"/>
      <c r="Z5" s="13"/>
      <c r="AA5" s="13"/>
    </row>
    <row r="6" spans="1:27" ht="9.4" customHeight="1" x14ac:dyDescent="0.15">
      <c r="C6" s="9"/>
      <c r="D6" s="9"/>
      <c r="E6" s="9"/>
      <c r="F6" s="9"/>
      <c r="G6" s="9"/>
      <c r="H6" s="9"/>
      <c r="O6" s="15" t="s">
        <v>69</v>
      </c>
      <c r="P6" s="16">
        <v>22270.381944444445</v>
      </c>
      <c r="Q6" s="16">
        <v>22855.083333333336</v>
      </c>
      <c r="R6" s="16">
        <v>23114.743055555555</v>
      </c>
      <c r="S6" s="16">
        <v>23778.006944444442</v>
      </c>
      <c r="T6" s="16">
        <v>23420.131944444442</v>
      </c>
      <c r="U6" s="16">
        <v>18677.736111111109</v>
      </c>
      <c r="V6" s="16">
        <v>15923.027777777777</v>
      </c>
      <c r="W6" s="13"/>
      <c r="X6" s="13"/>
      <c r="Y6" s="13"/>
      <c r="Z6" s="13"/>
      <c r="AA6" s="13"/>
    </row>
    <row r="7" spans="1:27" ht="9.4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70</v>
      </c>
      <c r="P7" s="16">
        <v>20044.958333333332</v>
      </c>
      <c r="Q7" s="16">
        <v>20750.138888888887</v>
      </c>
      <c r="R7" s="16">
        <v>21154.152777777774</v>
      </c>
      <c r="S7" s="16">
        <v>21523.124999999993</v>
      </c>
      <c r="T7" s="16">
        <v>21445.812499999996</v>
      </c>
      <c r="U7" s="16">
        <v>18282.104166666668</v>
      </c>
      <c r="V7" s="16">
        <v>15694.979166666666</v>
      </c>
      <c r="W7" s="13"/>
      <c r="X7" s="13"/>
      <c r="Y7" s="13"/>
      <c r="Z7" s="13"/>
      <c r="AA7" s="13"/>
    </row>
    <row r="8" spans="1:27" ht="9.4" customHeight="1" x14ac:dyDescent="0.15">
      <c r="C8" s="18"/>
      <c r="O8" s="15" t="s">
        <v>71</v>
      </c>
      <c r="P8" s="16">
        <f>SUM(P6:P7)</f>
        <v>42315.340277777781</v>
      </c>
      <c r="Q8" s="16">
        <f t="shared" ref="Q8:V8" si="0">SUM(Q6:Q7)</f>
        <v>43605.222222222219</v>
      </c>
      <c r="R8" s="16">
        <f t="shared" si="0"/>
        <v>44268.895833333328</v>
      </c>
      <c r="S8" s="16">
        <f t="shared" si="0"/>
        <v>45301.131944444438</v>
      </c>
      <c r="T8" s="16">
        <f t="shared" si="0"/>
        <v>44865.944444444438</v>
      </c>
      <c r="U8" s="16">
        <f t="shared" si="0"/>
        <v>36959.840277777781</v>
      </c>
      <c r="V8" s="16">
        <f t="shared" si="0"/>
        <v>31618.006944444445</v>
      </c>
      <c r="W8" s="13"/>
      <c r="X8" s="13"/>
      <c r="Y8" s="13"/>
      <c r="Z8" s="13"/>
      <c r="AA8" s="13"/>
    </row>
    <row r="9" spans="1:27" ht="9.4" customHeight="1" x14ac:dyDescent="0.15">
      <c r="C9" s="18"/>
      <c r="O9" s="19"/>
      <c r="P9" s="14" t="s">
        <v>72</v>
      </c>
      <c r="Q9" s="14" t="s">
        <v>73</v>
      </c>
      <c r="R9" s="14" t="s">
        <v>74</v>
      </c>
      <c r="S9" s="14" t="s">
        <v>75</v>
      </c>
      <c r="T9" s="14" t="s">
        <v>76</v>
      </c>
      <c r="U9" s="14" t="s">
        <v>77</v>
      </c>
      <c r="V9" s="14" t="s">
        <v>78</v>
      </c>
      <c r="W9" s="14" t="s">
        <v>79</v>
      </c>
      <c r="X9" s="14" t="s">
        <v>80</v>
      </c>
      <c r="Y9" s="14" t="s">
        <v>81</v>
      </c>
      <c r="Z9" s="14" t="s">
        <v>82</v>
      </c>
      <c r="AA9" s="14" t="s">
        <v>83</v>
      </c>
    </row>
    <row r="10" spans="1:27" ht="9.4" customHeight="1" x14ac:dyDescent="0.15">
      <c r="C10" s="18"/>
      <c r="O10" s="15" t="s">
        <v>84</v>
      </c>
      <c r="P10" s="16">
        <v>23733.73333333333</v>
      </c>
      <c r="Q10" s="16">
        <v>23367.100000000002</v>
      </c>
      <c r="R10" s="16">
        <v>23204.166666666672</v>
      </c>
      <c r="S10" s="16">
        <v>23485.166666666668</v>
      </c>
      <c r="T10" s="16">
        <v>22418.350000000002</v>
      </c>
      <c r="U10" s="16">
        <v>22225.1</v>
      </c>
      <c r="V10" s="16">
        <v>22866.866666666669</v>
      </c>
      <c r="W10" s="16">
        <v>22526.216666666667</v>
      </c>
      <c r="X10" s="16">
        <v>21889.199999999997</v>
      </c>
      <c r="Y10" s="16">
        <v>21474.500000000004</v>
      </c>
      <c r="Z10" s="16">
        <v>24019.566666666666</v>
      </c>
      <c r="AA10" s="16">
        <v>25842.066666666666</v>
      </c>
    </row>
    <row r="11" spans="1:27" ht="9.4" customHeight="1" x14ac:dyDescent="0.15">
      <c r="C11" s="18"/>
      <c r="O11" s="15" t="s">
        <v>85</v>
      </c>
      <c r="P11" s="16">
        <v>21013.116666666672</v>
      </c>
      <c r="Q11" s="16">
        <v>20966.2</v>
      </c>
      <c r="R11" s="16">
        <v>20151.333333333332</v>
      </c>
      <c r="S11" s="16">
        <v>21546</v>
      </c>
      <c r="T11" s="16">
        <v>21414.9</v>
      </c>
      <c r="U11" s="16">
        <v>20209.133333333335</v>
      </c>
      <c r="V11" s="16">
        <v>20387.999999999996</v>
      </c>
      <c r="W11" s="16">
        <v>18807.566666666666</v>
      </c>
      <c r="X11" s="16">
        <v>19508.100000000006</v>
      </c>
      <c r="Y11" s="16">
        <v>20354.300000000003</v>
      </c>
      <c r="Z11" s="16">
        <v>22598</v>
      </c>
      <c r="AA11" s="16">
        <v>24847</v>
      </c>
    </row>
    <row r="12" spans="1:27" ht="9.4" customHeight="1" x14ac:dyDescent="0.15">
      <c r="C12" s="18"/>
      <c r="O12" s="15" t="s">
        <v>86</v>
      </c>
      <c r="P12" s="16">
        <f>SUM(P10:P11)</f>
        <v>44746.850000000006</v>
      </c>
      <c r="Q12" s="16">
        <f t="shared" ref="Q12:AA12" si="1">SUM(Q10:Q11)</f>
        <v>44333.3</v>
      </c>
      <c r="R12" s="16">
        <f t="shared" si="1"/>
        <v>43355.5</v>
      </c>
      <c r="S12" s="16">
        <f t="shared" si="1"/>
        <v>45031.166666666672</v>
      </c>
      <c r="T12" s="16">
        <f t="shared" si="1"/>
        <v>43833.25</v>
      </c>
      <c r="U12" s="16">
        <f t="shared" si="1"/>
        <v>42434.233333333337</v>
      </c>
      <c r="V12" s="16">
        <f t="shared" si="1"/>
        <v>43254.866666666669</v>
      </c>
      <c r="W12" s="16">
        <f t="shared" si="1"/>
        <v>41333.783333333333</v>
      </c>
      <c r="X12" s="16">
        <f t="shared" si="1"/>
        <v>41397.300000000003</v>
      </c>
      <c r="Y12" s="16">
        <f t="shared" si="1"/>
        <v>41828.800000000003</v>
      </c>
      <c r="Z12" s="16">
        <f t="shared" si="1"/>
        <v>46617.566666666666</v>
      </c>
      <c r="AA12" s="16">
        <f t="shared" si="1"/>
        <v>50689.066666666666</v>
      </c>
    </row>
    <row r="13" spans="1:27" ht="9.4" customHeight="1" x14ac:dyDescent="0.15">
      <c r="C13" s="18"/>
      <c r="O13" s="19"/>
      <c r="P13" s="19">
        <f t="shared" ref="P13:W13" si="2">Q13-1</f>
        <v>2009</v>
      </c>
      <c r="Q13" s="19">
        <f t="shared" si="2"/>
        <v>2010</v>
      </c>
      <c r="R13" s="19">
        <f t="shared" si="2"/>
        <v>2011</v>
      </c>
      <c r="S13" s="19">
        <f t="shared" si="2"/>
        <v>2012</v>
      </c>
      <c r="T13" s="19">
        <f t="shared" si="2"/>
        <v>2013</v>
      </c>
      <c r="U13" s="19">
        <f t="shared" si="2"/>
        <v>2014</v>
      </c>
      <c r="V13" s="19">
        <f t="shared" si="2"/>
        <v>2015</v>
      </c>
      <c r="W13" s="19">
        <f t="shared" si="2"/>
        <v>2016</v>
      </c>
      <c r="X13" s="19">
        <f>Y13-1</f>
        <v>2017</v>
      </c>
      <c r="Y13" s="20">
        <v>2018</v>
      </c>
      <c r="Z13" s="19"/>
      <c r="AA13" s="13"/>
    </row>
    <row r="14" spans="1:27" ht="9.4" customHeight="1" x14ac:dyDescent="0.15">
      <c r="C14" s="18"/>
      <c r="O14" s="15" t="s">
        <v>87</v>
      </c>
      <c r="P14" s="21">
        <v>25056</v>
      </c>
      <c r="Q14" s="21">
        <v>24749</v>
      </c>
      <c r="R14" s="21">
        <v>24426.913700368259</v>
      </c>
      <c r="S14" s="21">
        <v>23653.714987399999</v>
      </c>
      <c r="T14" s="22">
        <v>23942.794651799999</v>
      </c>
      <c r="U14" s="22">
        <v>24552.3466558</v>
      </c>
      <c r="V14" s="22">
        <v>24793.942947799995</v>
      </c>
      <c r="W14" s="22">
        <v>24385.064339</v>
      </c>
      <c r="X14" s="22">
        <v>23861.253874999999</v>
      </c>
      <c r="Y14" s="16">
        <v>23087.669444444447</v>
      </c>
      <c r="Z14" s="13"/>
      <c r="AA14" s="13"/>
    </row>
    <row r="15" spans="1:27" ht="9.4" customHeight="1" x14ac:dyDescent="0.15">
      <c r="C15" s="18"/>
      <c r="O15" s="15" t="s">
        <v>88</v>
      </c>
      <c r="P15" s="23">
        <v>25455</v>
      </c>
      <c r="Q15" s="21">
        <v>25298</v>
      </c>
      <c r="R15" s="22">
        <v>24635.143701431967</v>
      </c>
      <c r="S15" s="22">
        <v>24348.611931800006</v>
      </c>
      <c r="T15" s="22">
        <v>24092.508316800002</v>
      </c>
      <c r="U15" s="22">
        <v>24137.893324599994</v>
      </c>
      <c r="V15" s="22">
        <v>24246.076282200003</v>
      </c>
      <c r="W15" s="24">
        <v>23532.378228199996</v>
      </c>
      <c r="X15" s="24">
        <v>22336.215541400004</v>
      </c>
      <c r="Y15" s="16">
        <v>20983.637500000001</v>
      </c>
      <c r="Z15" s="13"/>
      <c r="AA15" s="13"/>
    </row>
    <row r="16" spans="1:27" ht="9.4" customHeight="1" x14ac:dyDescent="0.15">
      <c r="C16" s="18"/>
      <c r="O16" s="15" t="s">
        <v>89</v>
      </c>
      <c r="P16" s="13">
        <f t="shared" ref="P16:X16" si="3">SUM(P14:P15)</f>
        <v>50511</v>
      </c>
      <c r="Q16" s="13">
        <f t="shared" si="3"/>
        <v>50047</v>
      </c>
      <c r="R16" s="16">
        <f t="shared" si="3"/>
        <v>49062.057401800223</v>
      </c>
      <c r="S16" s="16">
        <f t="shared" si="3"/>
        <v>48002.326919200001</v>
      </c>
      <c r="T16" s="16">
        <f t="shared" si="3"/>
        <v>48035.302968600001</v>
      </c>
      <c r="U16" s="16">
        <f t="shared" si="3"/>
        <v>48690.239980399994</v>
      </c>
      <c r="V16" s="16">
        <f t="shared" si="3"/>
        <v>49040.019229999998</v>
      </c>
      <c r="W16" s="16">
        <f t="shared" si="3"/>
        <v>47917.442567199992</v>
      </c>
      <c r="X16" s="16">
        <f t="shared" si="3"/>
        <v>46197.469416400003</v>
      </c>
      <c r="Y16" s="16">
        <f>SUM(Y14:Y15)</f>
        <v>44071.306944444448</v>
      </c>
      <c r="Z16" s="13"/>
      <c r="AA16" s="13"/>
    </row>
    <row r="17" spans="3:21" ht="9.4" customHeight="1" x14ac:dyDescent="0.15">
      <c r="C17" s="18"/>
    </row>
    <row r="18" spans="3:21" ht="9.4" customHeight="1" x14ac:dyDescent="0.15">
      <c r="C18" s="18"/>
      <c r="P18" s="25"/>
      <c r="Q18" s="26"/>
    </row>
    <row r="19" spans="3:21" ht="9.4" customHeight="1" x14ac:dyDescent="0.15">
      <c r="C19" s="18"/>
      <c r="P19" s="25"/>
      <c r="Q19" s="26"/>
    </row>
    <row r="20" spans="3:21" ht="9.4" customHeight="1" x14ac:dyDescent="0.15">
      <c r="C20" s="18"/>
      <c r="P20" s="25"/>
      <c r="Q20" s="26"/>
    </row>
    <row r="21" spans="3:21" ht="9.4" customHeight="1" x14ac:dyDescent="0.15">
      <c r="C21" s="18"/>
      <c r="P21" s="25"/>
      <c r="Q21" s="26"/>
      <c r="T21" s="25"/>
      <c r="U21" s="27"/>
    </row>
    <row r="22" spans="3:21" ht="9.4" customHeight="1" x14ac:dyDescent="0.15">
      <c r="C22" s="18"/>
      <c r="P22" s="25"/>
      <c r="Q22" s="26"/>
      <c r="T22" s="25"/>
      <c r="U22" s="27"/>
    </row>
    <row r="23" spans="3:21" ht="9.4" customHeight="1" x14ac:dyDescent="0.15">
      <c r="C23" s="18"/>
      <c r="P23" s="28"/>
      <c r="Q23" s="26"/>
      <c r="T23" s="28"/>
      <c r="U23" s="29"/>
    </row>
    <row r="24" spans="3:21" ht="9.4" customHeight="1" x14ac:dyDescent="0.15">
      <c r="C24" s="18"/>
      <c r="P24" s="25"/>
      <c r="Q24" s="26"/>
      <c r="T24" s="25"/>
      <c r="U24" s="27"/>
    </row>
    <row r="25" spans="3:21" ht="9.4" customHeight="1" x14ac:dyDescent="0.15">
      <c r="C25" s="18"/>
      <c r="P25" s="25"/>
      <c r="Q25" s="26"/>
      <c r="T25" s="25"/>
      <c r="U25" s="27"/>
    </row>
    <row r="26" spans="3:21" ht="9.4" customHeight="1" x14ac:dyDescent="0.15">
      <c r="C26" s="18"/>
      <c r="P26" s="28"/>
    </row>
    <row r="27" spans="3:21" ht="9.4" customHeight="1" x14ac:dyDescent="0.15">
      <c r="C27" s="18"/>
      <c r="P27" s="25"/>
      <c r="Q27" s="30"/>
    </row>
    <row r="28" spans="3:21" ht="9.4" customHeight="1" x14ac:dyDescent="0.15">
      <c r="C28" s="18"/>
      <c r="P28" s="25"/>
      <c r="Q28" s="30"/>
    </row>
    <row r="29" spans="3:21" ht="19.149999999999999" customHeight="1" x14ac:dyDescent="0.15">
      <c r="C29" s="18"/>
    </row>
    <row r="30" spans="3:21" ht="9.4" customHeight="1" x14ac:dyDescent="0.15">
      <c r="C30" s="18"/>
      <c r="P30" s="31"/>
      <c r="S30" s="30"/>
    </row>
    <row r="31" spans="3:21" ht="9.4" customHeight="1" x14ac:dyDescent="0.15">
      <c r="C31" s="18"/>
      <c r="P31" s="31"/>
      <c r="S31" s="30"/>
    </row>
    <row r="32" spans="3:21" ht="9.4" customHeight="1" x14ac:dyDescent="0.15">
      <c r="C32" s="32"/>
    </row>
    <row r="33" spans="2:20" ht="9.4" customHeight="1" x14ac:dyDescent="0.15">
      <c r="C33" s="17"/>
    </row>
    <row r="34" spans="2:20" ht="9.4" customHeight="1" x14ac:dyDescent="0.15">
      <c r="C34" s="17"/>
    </row>
    <row r="35" spans="2:20" ht="9.4" customHeight="1" x14ac:dyDescent="0.15">
      <c r="C35" s="17"/>
    </row>
    <row r="36" spans="2:20" ht="9.4" customHeight="1" x14ac:dyDescent="0.15">
      <c r="C36" s="17"/>
      <c r="T36" s="10"/>
    </row>
    <row r="37" spans="2:20" ht="9.4" customHeight="1" x14ac:dyDescent="0.15">
      <c r="C37" s="17"/>
    </row>
    <row r="38" spans="2:20" ht="9.4" customHeight="1" x14ac:dyDescent="0.15">
      <c r="C38" s="9"/>
    </row>
    <row r="39" spans="2:20" ht="9.4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" customHeight="1" x14ac:dyDescent="0.15">
      <c r="B44" s="28"/>
    </row>
    <row r="45" spans="2:20" ht="9.4" customHeight="1" x14ac:dyDescent="0.15">
      <c r="B45" s="28"/>
      <c r="C45" s="9"/>
    </row>
    <row r="46" spans="2:20" ht="9.4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8"/>
      <c r="F83" s="33"/>
      <c r="G83" s="34" t="s">
        <v>11</v>
      </c>
      <c r="I83" s="34" t="s">
        <v>12</v>
      </c>
      <c r="K83" s="33" t="s">
        <v>90</v>
      </c>
    </row>
    <row r="84" spans="4:13" ht="9.4" customHeight="1" x14ac:dyDescent="0.15"/>
    <row r="85" spans="4:13" ht="9.4" customHeight="1" x14ac:dyDescent="0.15">
      <c r="M85" s="5" t="s">
        <v>91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138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115</v>
      </c>
      <c r="E3" s="47"/>
      <c r="F3" s="47"/>
      <c r="G3" s="6"/>
      <c r="H3" s="49" t="s">
        <v>16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11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80.1875</v>
      </c>
      <c r="E8" s="37">
        <v>78.395833333333343</v>
      </c>
      <c r="F8" s="37">
        <v>98.868055555555557</v>
      </c>
      <c r="G8" s="37">
        <v>102.47222222222221</v>
      </c>
      <c r="H8" s="37">
        <v>127.31944444444446</v>
      </c>
      <c r="I8" s="37">
        <v>221.9027777777778</v>
      </c>
      <c r="J8" s="37">
        <v>263.09722222222223</v>
      </c>
      <c r="L8" s="37">
        <f>AVERAGE(D8:H8)</f>
        <v>97.44861111111112</v>
      </c>
      <c r="M8" s="37">
        <f>AVERAGE(D8:J8)</f>
        <v>138.89186507936509</v>
      </c>
      <c r="O8" s="28"/>
    </row>
    <row r="9" spans="1:15" ht="9.4" customHeight="1" x14ac:dyDescent="0.15">
      <c r="C9" s="18">
        <v>1</v>
      </c>
      <c r="D9" s="37">
        <v>41.194444444444443</v>
      </c>
      <c r="E9" s="37">
        <v>46.36805555555555</v>
      </c>
      <c r="F9" s="37">
        <v>52.041666666666664</v>
      </c>
      <c r="G9" s="37">
        <v>52.5625</v>
      </c>
      <c r="H9" s="37">
        <v>73.104166666666671</v>
      </c>
      <c r="I9" s="37">
        <v>128.83333333333334</v>
      </c>
      <c r="J9" s="37">
        <v>151.95138888888889</v>
      </c>
      <c r="L9" s="37">
        <f t="shared" ref="L9:L31" si="0">AVERAGE(D9:H9)</f>
        <v>53.05416666666666</v>
      </c>
      <c r="M9" s="37">
        <f t="shared" ref="M9:M31" si="1">AVERAGE(D9:J9)</f>
        <v>78.007936507936506</v>
      </c>
      <c r="O9" s="28"/>
    </row>
    <row r="10" spans="1:15" ht="9.4" customHeight="1" x14ac:dyDescent="0.15">
      <c r="C10" s="18">
        <v>2</v>
      </c>
      <c r="D10" s="37">
        <v>26.090277777777775</v>
      </c>
      <c r="E10" s="37">
        <v>37.736111111111107</v>
      </c>
      <c r="F10" s="37">
        <v>38.673611111111114</v>
      </c>
      <c r="G10" s="37">
        <v>39.111111111111114</v>
      </c>
      <c r="H10" s="37">
        <v>52.06944444444445</v>
      </c>
      <c r="I10" s="37">
        <v>86.6875</v>
      </c>
      <c r="J10" s="37">
        <v>101.2638888888889</v>
      </c>
      <c r="L10" s="37">
        <f t="shared" si="0"/>
        <v>38.736111111111114</v>
      </c>
      <c r="M10" s="37">
        <f t="shared" si="1"/>
        <v>54.518849206349209</v>
      </c>
      <c r="O10" s="28"/>
    </row>
    <row r="11" spans="1:15" ht="9.4" customHeight="1" x14ac:dyDescent="0.15">
      <c r="C11" s="18">
        <v>3</v>
      </c>
      <c r="D11" s="37">
        <v>33.50694444444445</v>
      </c>
      <c r="E11" s="37">
        <v>35.55555555555555</v>
      </c>
      <c r="F11" s="37">
        <v>38.180555555555557</v>
      </c>
      <c r="G11" s="37">
        <v>40.708333333333336</v>
      </c>
      <c r="H11" s="37">
        <v>49.63194444444445</v>
      </c>
      <c r="I11" s="37">
        <v>77.381944444444443</v>
      </c>
      <c r="J11" s="37">
        <v>85.152777777777786</v>
      </c>
      <c r="L11" s="37">
        <f t="shared" si="0"/>
        <v>39.516666666666666</v>
      </c>
      <c r="M11" s="37">
        <f t="shared" si="1"/>
        <v>51.445436507936506</v>
      </c>
      <c r="O11" s="28"/>
    </row>
    <row r="12" spans="1:15" ht="9.4" customHeight="1" x14ac:dyDescent="0.15">
      <c r="C12" s="18">
        <v>4</v>
      </c>
      <c r="D12" s="37">
        <v>55.604166666666664</v>
      </c>
      <c r="E12" s="37">
        <v>62.05555555555555</v>
      </c>
      <c r="F12" s="37">
        <v>66.1388888888889</v>
      </c>
      <c r="G12" s="37">
        <v>68.25</v>
      </c>
      <c r="H12" s="37">
        <v>69.381944444444443</v>
      </c>
      <c r="I12" s="37">
        <v>71.4236111111111</v>
      </c>
      <c r="J12" s="37">
        <v>70.479166666666671</v>
      </c>
      <c r="L12" s="37">
        <f t="shared" si="0"/>
        <v>64.286111111111111</v>
      </c>
      <c r="M12" s="37">
        <f t="shared" si="1"/>
        <v>66.19047619047619</v>
      </c>
    </row>
    <row r="13" spans="1:15" ht="9.4" customHeight="1" x14ac:dyDescent="0.15">
      <c r="C13" s="18">
        <v>5</v>
      </c>
      <c r="D13" s="37">
        <v>241.93055555555554</v>
      </c>
      <c r="E13" s="37">
        <v>239.0625</v>
      </c>
      <c r="F13" s="37">
        <v>245.00694444444446</v>
      </c>
      <c r="G13" s="37">
        <v>239.50694444444443</v>
      </c>
      <c r="H13" s="37">
        <v>225.69444444444446</v>
      </c>
      <c r="I13" s="37">
        <v>102.0138888888889</v>
      </c>
      <c r="J13" s="37">
        <v>83.833333333333329</v>
      </c>
      <c r="L13" s="37">
        <f t="shared" si="0"/>
        <v>238.24027777777778</v>
      </c>
      <c r="M13" s="37">
        <f t="shared" si="1"/>
        <v>196.72123015873015</v>
      </c>
    </row>
    <row r="14" spans="1:15" ht="9.4" customHeight="1" x14ac:dyDescent="0.15">
      <c r="C14" s="18">
        <v>6</v>
      </c>
      <c r="D14" s="37">
        <v>1122.3263888888889</v>
      </c>
      <c r="E14" s="37">
        <v>1148.0208333333333</v>
      </c>
      <c r="F14" s="37">
        <v>1131.4444444444446</v>
      </c>
      <c r="G14" s="37">
        <v>1109.4861111111111</v>
      </c>
      <c r="H14" s="37">
        <v>990.17361111111097</v>
      </c>
      <c r="I14" s="37">
        <v>220.97916666666663</v>
      </c>
      <c r="J14" s="37">
        <v>137.43055555555554</v>
      </c>
      <c r="L14" s="37">
        <f t="shared" si="0"/>
        <v>1100.2902777777779</v>
      </c>
      <c r="M14" s="37">
        <f t="shared" si="1"/>
        <v>837.12301587301602</v>
      </c>
    </row>
    <row r="15" spans="1:15" ht="9.4" customHeight="1" x14ac:dyDescent="0.15">
      <c r="C15" s="18">
        <v>7</v>
      </c>
      <c r="D15" s="37">
        <v>2011.7152777777776</v>
      </c>
      <c r="E15" s="37">
        <v>2032.5416666666667</v>
      </c>
      <c r="F15" s="37">
        <v>2014.3611111111113</v>
      </c>
      <c r="G15" s="37">
        <v>2005.916666666667</v>
      </c>
      <c r="H15" s="37">
        <v>1846.5486111111111</v>
      </c>
      <c r="I15" s="37">
        <v>452.73611111111109</v>
      </c>
      <c r="J15" s="37">
        <v>249.09027777777774</v>
      </c>
      <c r="L15" s="37">
        <f t="shared" si="0"/>
        <v>1982.2166666666667</v>
      </c>
      <c r="M15" s="37">
        <f t="shared" si="1"/>
        <v>1516.1299603174605</v>
      </c>
    </row>
    <row r="16" spans="1:15" ht="9.4" customHeight="1" x14ac:dyDescent="0.15">
      <c r="C16" s="18">
        <v>8</v>
      </c>
      <c r="D16" s="37">
        <v>1785.5138888888889</v>
      </c>
      <c r="E16" s="37">
        <v>1803.9583333333337</v>
      </c>
      <c r="F16" s="37">
        <v>1805.7152777777776</v>
      </c>
      <c r="G16" s="37">
        <v>1812.9166666666667</v>
      </c>
      <c r="H16" s="37">
        <v>1723.0763888888887</v>
      </c>
      <c r="I16" s="37">
        <v>890.74305555555554</v>
      </c>
      <c r="J16" s="37">
        <v>440.8125</v>
      </c>
      <c r="L16" s="37">
        <f t="shared" si="0"/>
        <v>1786.2361111111109</v>
      </c>
      <c r="M16" s="37">
        <f t="shared" si="1"/>
        <v>1466.1051587301586</v>
      </c>
    </row>
    <row r="17" spans="3:13" ht="9.4" customHeight="1" x14ac:dyDescent="0.15">
      <c r="C17" s="18">
        <v>9</v>
      </c>
      <c r="D17" s="37">
        <v>1505.6597222222219</v>
      </c>
      <c r="E17" s="37">
        <v>1577.5</v>
      </c>
      <c r="F17" s="37">
        <v>1548.7638888888889</v>
      </c>
      <c r="G17" s="37">
        <v>1568.0486111111111</v>
      </c>
      <c r="H17" s="37">
        <v>1457.2916666666667</v>
      </c>
      <c r="I17" s="37">
        <v>1265.9375</v>
      </c>
      <c r="J17" s="37">
        <v>844.61805555555566</v>
      </c>
      <c r="L17" s="37">
        <f t="shared" si="0"/>
        <v>1531.4527777777778</v>
      </c>
      <c r="M17" s="37">
        <f t="shared" si="1"/>
        <v>1395.4027777777778</v>
      </c>
    </row>
    <row r="18" spans="3:13" ht="9.4" customHeight="1" x14ac:dyDescent="0.15">
      <c r="C18" s="18">
        <v>10</v>
      </c>
      <c r="D18" s="37">
        <v>1285.1458333333333</v>
      </c>
      <c r="E18" s="37">
        <v>1303.5069444444446</v>
      </c>
      <c r="F18" s="37">
        <v>1329.9375</v>
      </c>
      <c r="G18" s="37">
        <v>1366.1875</v>
      </c>
      <c r="H18" s="37">
        <v>1364.2222222222224</v>
      </c>
      <c r="I18" s="37">
        <v>1453.6736111111113</v>
      </c>
      <c r="J18" s="37">
        <v>1236.1458333333333</v>
      </c>
      <c r="L18" s="37">
        <f t="shared" si="0"/>
        <v>1329.8</v>
      </c>
      <c r="M18" s="37">
        <f t="shared" si="1"/>
        <v>1334.1170634920636</v>
      </c>
    </row>
    <row r="19" spans="3:13" ht="9.4" customHeight="1" x14ac:dyDescent="0.15">
      <c r="C19" s="18">
        <v>11</v>
      </c>
      <c r="D19" s="37">
        <v>1286.0277777777778</v>
      </c>
      <c r="E19" s="37">
        <v>1285.2847222222224</v>
      </c>
      <c r="F19" s="37">
        <v>1298.1041666666667</v>
      </c>
      <c r="G19" s="37">
        <v>1365.6666666666667</v>
      </c>
      <c r="H19" s="37">
        <v>1412.8541666666667</v>
      </c>
      <c r="I19" s="37">
        <v>1516.2569444444443</v>
      </c>
      <c r="J19" s="37">
        <v>1499.1388888888889</v>
      </c>
      <c r="L19" s="37">
        <f t="shared" si="0"/>
        <v>1329.5875000000001</v>
      </c>
      <c r="M19" s="37">
        <f t="shared" si="1"/>
        <v>1380.4761904761906</v>
      </c>
    </row>
    <row r="20" spans="3:13" ht="9.4" customHeight="1" x14ac:dyDescent="0.15">
      <c r="C20" s="18">
        <v>12</v>
      </c>
      <c r="D20" s="37">
        <v>1287.5069444444446</v>
      </c>
      <c r="E20" s="37">
        <v>1296.3611111111111</v>
      </c>
      <c r="F20" s="37">
        <v>1329.6458333333333</v>
      </c>
      <c r="G20" s="37">
        <v>1381.3819444444443</v>
      </c>
      <c r="H20" s="37">
        <v>1451.2986111111111</v>
      </c>
      <c r="I20" s="37">
        <v>1546.9583333333333</v>
      </c>
      <c r="J20" s="37">
        <v>1527.0972222222224</v>
      </c>
      <c r="L20" s="37">
        <f t="shared" si="0"/>
        <v>1349.2388888888888</v>
      </c>
      <c r="M20" s="37">
        <f t="shared" si="1"/>
        <v>1402.8928571428571</v>
      </c>
    </row>
    <row r="21" spans="3:13" ht="9.4" customHeight="1" x14ac:dyDescent="0.15">
      <c r="C21" s="18">
        <v>13</v>
      </c>
      <c r="D21" s="37">
        <v>1288.6041666666667</v>
      </c>
      <c r="E21" s="37">
        <v>1284.8472222222222</v>
      </c>
      <c r="F21" s="37">
        <v>1303.0555555555554</v>
      </c>
      <c r="G21" s="37">
        <v>1362.9513888888889</v>
      </c>
      <c r="H21" s="37">
        <v>1458.4583333333333</v>
      </c>
      <c r="I21" s="37">
        <v>1591.3888888888887</v>
      </c>
      <c r="J21" s="37">
        <v>1500.6527777777776</v>
      </c>
      <c r="L21" s="37">
        <f t="shared" si="0"/>
        <v>1339.5833333333333</v>
      </c>
      <c r="M21" s="37">
        <f t="shared" si="1"/>
        <v>1398.5654761904759</v>
      </c>
    </row>
    <row r="22" spans="3:13" ht="9.4" customHeight="1" x14ac:dyDescent="0.15">
      <c r="C22" s="18">
        <v>14</v>
      </c>
      <c r="D22" s="37">
        <v>1356.4027777777778</v>
      </c>
      <c r="E22" s="37">
        <v>1374.0694444444443</v>
      </c>
      <c r="F22" s="37">
        <v>1408.8541666666667</v>
      </c>
      <c r="G22" s="37">
        <v>1449.9027777777776</v>
      </c>
      <c r="H22" s="37">
        <v>1563.2708333333337</v>
      </c>
      <c r="I22" s="37">
        <v>1464.2152777777781</v>
      </c>
      <c r="J22" s="37">
        <v>1407.7291666666667</v>
      </c>
      <c r="L22" s="37">
        <f t="shared" si="0"/>
        <v>1430.5</v>
      </c>
      <c r="M22" s="37">
        <f t="shared" si="1"/>
        <v>1432.0634920634918</v>
      </c>
    </row>
    <row r="23" spans="3:13" ht="9.4" customHeight="1" x14ac:dyDescent="0.15">
      <c r="C23" s="18">
        <v>15</v>
      </c>
      <c r="D23" s="37">
        <v>1633.479166666667</v>
      </c>
      <c r="E23" s="37">
        <v>1683.7569444444443</v>
      </c>
      <c r="F23" s="37">
        <v>1681.4027777777776</v>
      </c>
      <c r="G23" s="37">
        <v>1715.1111111111111</v>
      </c>
      <c r="H23" s="37">
        <v>1774</v>
      </c>
      <c r="I23" s="37">
        <v>1413.3402777777781</v>
      </c>
      <c r="J23" s="37">
        <v>1356.4722222222222</v>
      </c>
      <c r="L23" s="37">
        <f t="shared" si="0"/>
        <v>1697.55</v>
      </c>
      <c r="M23" s="37">
        <f t="shared" si="1"/>
        <v>1608.2232142857142</v>
      </c>
    </row>
    <row r="24" spans="3:13" ht="9.4" customHeight="1" x14ac:dyDescent="0.15">
      <c r="C24" s="18">
        <v>16</v>
      </c>
      <c r="D24" s="37">
        <v>1806.9375</v>
      </c>
      <c r="E24" s="37">
        <v>1838.1180555555557</v>
      </c>
      <c r="F24" s="37">
        <v>1855.4097222222224</v>
      </c>
      <c r="G24" s="37">
        <v>1869.7847222222224</v>
      </c>
      <c r="H24" s="37">
        <v>1817.8055555555557</v>
      </c>
      <c r="I24" s="37">
        <v>1371.4583333333333</v>
      </c>
      <c r="J24" s="37">
        <v>1245.5416666666667</v>
      </c>
      <c r="L24" s="37">
        <f t="shared" si="0"/>
        <v>1837.6111111111113</v>
      </c>
      <c r="M24" s="37">
        <f t="shared" si="1"/>
        <v>1686.4365079365082</v>
      </c>
    </row>
    <row r="25" spans="3:13" ht="9.4" customHeight="1" x14ac:dyDescent="0.15">
      <c r="C25" s="18">
        <v>17</v>
      </c>
      <c r="D25" s="37">
        <v>1694.1597222222224</v>
      </c>
      <c r="E25" s="37">
        <v>1712.6388888888887</v>
      </c>
      <c r="F25" s="37">
        <v>1722.4305555555557</v>
      </c>
      <c r="G25" s="37">
        <v>1731.6458333333333</v>
      </c>
      <c r="H25" s="37">
        <v>1705.7986111111111</v>
      </c>
      <c r="I25" s="37">
        <v>1308.5347222222224</v>
      </c>
      <c r="J25" s="37">
        <v>981.4861111111112</v>
      </c>
      <c r="L25" s="37">
        <f t="shared" si="0"/>
        <v>1713.3347222222224</v>
      </c>
      <c r="M25" s="37">
        <f t="shared" si="1"/>
        <v>1550.9563492063494</v>
      </c>
    </row>
    <row r="26" spans="3:13" ht="9.4" customHeight="1" x14ac:dyDescent="0.15">
      <c r="C26" s="18">
        <v>18</v>
      </c>
      <c r="D26" s="37">
        <v>1446.6944444444443</v>
      </c>
      <c r="E26" s="37">
        <v>1529.0347222222224</v>
      </c>
      <c r="F26" s="37">
        <v>1529.7777777777776</v>
      </c>
      <c r="G26" s="37">
        <v>1543.1527777777776</v>
      </c>
      <c r="H26" s="37">
        <v>1476.2638888888887</v>
      </c>
      <c r="I26" s="37">
        <v>1069.0833333333333</v>
      </c>
      <c r="J26" s="37">
        <v>809.26388888888903</v>
      </c>
      <c r="L26" s="37">
        <f t="shared" si="0"/>
        <v>1504.984722222222</v>
      </c>
      <c r="M26" s="37">
        <f t="shared" si="1"/>
        <v>1343.3244047619046</v>
      </c>
    </row>
    <row r="27" spans="3:13" ht="9.4" customHeight="1" x14ac:dyDescent="0.15">
      <c r="C27" s="18">
        <v>19</v>
      </c>
      <c r="D27" s="37">
        <v>942</v>
      </c>
      <c r="E27" s="37">
        <v>1001.3055555555557</v>
      </c>
      <c r="F27" s="37">
        <v>1026.4652777777776</v>
      </c>
      <c r="G27" s="37">
        <v>1123.5833333333333</v>
      </c>
      <c r="H27" s="37">
        <v>1028.0208333333333</v>
      </c>
      <c r="I27" s="37">
        <v>796.94444444444446</v>
      </c>
      <c r="J27" s="37">
        <v>657.87499999999989</v>
      </c>
      <c r="L27" s="37">
        <f t="shared" si="0"/>
        <v>1024.2749999999999</v>
      </c>
      <c r="M27" s="37">
        <f t="shared" si="1"/>
        <v>939.45634920634905</v>
      </c>
    </row>
    <row r="28" spans="3:13" ht="9.4" customHeight="1" x14ac:dyDescent="0.15">
      <c r="C28" s="18">
        <v>20</v>
      </c>
      <c r="D28" s="37">
        <v>531.92361111111109</v>
      </c>
      <c r="E28" s="37">
        <v>568.7986111111112</v>
      </c>
      <c r="F28" s="37">
        <v>604.32638888888891</v>
      </c>
      <c r="G28" s="37">
        <v>702.75</v>
      </c>
      <c r="H28" s="37">
        <v>634.39583333333337</v>
      </c>
      <c r="I28" s="37">
        <v>520.96527777777783</v>
      </c>
      <c r="J28" s="37">
        <v>489.0625</v>
      </c>
      <c r="L28" s="37">
        <f t="shared" si="0"/>
        <v>608.43888888888898</v>
      </c>
      <c r="M28" s="37">
        <f t="shared" si="1"/>
        <v>578.88888888888891</v>
      </c>
    </row>
    <row r="29" spans="3:13" ht="9.4" customHeight="1" x14ac:dyDescent="0.15">
      <c r="C29" s="18">
        <v>21</v>
      </c>
      <c r="D29" s="37">
        <v>361.40972222222217</v>
      </c>
      <c r="E29" s="37">
        <v>397.34722222222217</v>
      </c>
      <c r="F29" s="37">
        <v>421.70138888888891</v>
      </c>
      <c r="G29" s="37">
        <v>477.24305555555549</v>
      </c>
      <c r="H29" s="37">
        <v>423.79861111111109</v>
      </c>
      <c r="I29" s="37">
        <v>372.03472222222223</v>
      </c>
      <c r="J29" s="37">
        <v>335.30555555555554</v>
      </c>
      <c r="L29" s="37">
        <f t="shared" si="0"/>
        <v>416.3</v>
      </c>
      <c r="M29" s="37">
        <f t="shared" si="1"/>
        <v>398.40575396825398</v>
      </c>
    </row>
    <row r="30" spans="3:13" ht="9.4" customHeight="1" x14ac:dyDescent="0.15">
      <c r="C30" s="18">
        <v>22</v>
      </c>
      <c r="D30" s="37">
        <v>289.59722222222223</v>
      </c>
      <c r="E30" s="37">
        <v>334.51388888888886</v>
      </c>
      <c r="F30" s="37">
        <v>363.375</v>
      </c>
      <c r="G30" s="37">
        <v>399.94444444444434</v>
      </c>
      <c r="H30" s="37">
        <v>385.15972222222223</v>
      </c>
      <c r="I30" s="37">
        <v>385.59027777777777</v>
      </c>
      <c r="J30" s="37">
        <v>272.50694444444446</v>
      </c>
      <c r="L30" s="37">
        <f t="shared" si="0"/>
        <v>354.51805555555552</v>
      </c>
      <c r="M30" s="37">
        <f t="shared" si="1"/>
        <v>347.24107142857139</v>
      </c>
    </row>
    <row r="31" spans="3:13" ht="9.4" customHeight="1" x14ac:dyDescent="0.15">
      <c r="C31" s="18">
        <v>23</v>
      </c>
      <c r="D31" s="37">
        <v>156.76388888888889</v>
      </c>
      <c r="E31" s="37">
        <v>184.30555555555554</v>
      </c>
      <c r="F31" s="37">
        <v>201.0625</v>
      </c>
      <c r="G31" s="37">
        <v>249.7222222222222</v>
      </c>
      <c r="H31" s="37">
        <v>310.49305555555554</v>
      </c>
      <c r="I31" s="37">
        <v>348.65277777777777</v>
      </c>
      <c r="J31" s="37">
        <v>177.02083333333334</v>
      </c>
      <c r="L31" s="37">
        <f t="shared" si="0"/>
        <v>220.46944444444443</v>
      </c>
      <c r="M31" s="37">
        <f t="shared" si="1"/>
        <v>232.57440476190476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18387.847222222223</v>
      </c>
      <c r="E33" s="37">
        <f t="shared" ref="E33:J33" si="2">SUM(E15:E26)</f>
        <v>18721.618055555558</v>
      </c>
      <c r="F33" s="37">
        <f t="shared" si="2"/>
        <v>18827.458333333332</v>
      </c>
      <c r="G33" s="37">
        <f t="shared" si="2"/>
        <v>19172.666666666668</v>
      </c>
      <c r="H33" s="37">
        <f t="shared" si="2"/>
        <v>19050.888888888891</v>
      </c>
      <c r="I33" s="37">
        <f t="shared" si="2"/>
        <v>15344.326388888891</v>
      </c>
      <c r="J33" s="37">
        <f t="shared" si="2"/>
        <v>13098.048611111111</v>
      </c>
      <c r="L33" s="37">
        <f>SUM(L15:L26)</f>
        <v>18832.095833333336</v>
      </c>
      <c r="M33" s="37">
        <f>SUM(M15:M26)</f>
        <v>17514.693452380954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5302.8888888888887</v>
      </c>
      <c r="E34" s="37">
        <f t="shared" ref="E34:J34" si="3">SUM(E15:E17)</f>
        <v>5414</v>
      </c>
      <c r="F34" s="37">
        <f t="shared" si="3"/>
        <v>5368.8402777777774</v>
      </c>
      <c r="G34" s="37">
        <f t="shared" si="3"/>
        <v>5386.8819444444453</v>
      </c>
      <c r="H34" s="37">
        <f t="shared" si="3"/>
        <v>5026.916666666667</v>
      </c>
      <c r="I34" s="37">
        <f t="shared" si="3"/>
        <v>2609.4166666666665</v>
      </c>
      <c r="J34" s="37">
        <f t="shared" si="3"/>
        <v>1534.5208333333335</v>
      </c>
      <c r="L34" s="37">
        <f>SUM(L15:L17)</f>
        <v>5299.9055555555551</v>
      </c>
      <c r="M34" s="37">
        <f>SUM(M15:M17)</f>
        <v>4377.6378968253975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8137.166666666667</v>
      </c>
      <c r="E35" s="37">
        <f t="shared" ref="E35:J35" si="4">SUM(E18:E23)</f>
        <v>8227.8263888888887</v>
      </c>
      <c r="F35" s="37">
        <f t="shared" si="4"/>
        <v>8351</v>
      </c>
      <c r="G35" s="37">
        <f t="shared" si="4"/>
        <v>8641.2013888888887</v>
      </c>
      <c r="H35" s="37">
        <f t="shared" si="4"/>
        <v>9024.1041666666679</v>
      </c>
      <c r="I35" s="37">
        <f t="shared" si="4"/>
        <v>8985.8333333333339</v>
      </c>
      <c r="J35" s="37">
        <f t="shared" si="4"/>
        <v>8527.2361111111113</v>
      </c>
      <c r="L35" s="37">
        <f>SUM(L18:L23)</f>
        <v>8476.2597222222212</v>
      </c>
      <c r="M35" s="37">
        <f>SUM(M18:M23)</f>
        <v>8556.3382936507933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4947.791666666667</v>
      </c>
      <c r="E36" s="37">
        <f t="shared" ref="E36:J36" si="5">SUM(E24:E26)</f>
        <v>5079.791666666667</v>
      </c>
      <c r="F36" s="37">
        <f t="shared" si="5"/>
        <v>5107.6180555555557</v>
      </c>
      <c r="G36" s="37">
        <f t="shared" si="5"/>
        <v>5144.583333333333</v>
      </c>
      <c r="H36" s="37">
        <f t="shared" si="5"/>
        <v>4999.8680555555557</v>
      </c>
      <c r="I36" s="37">
        <f t="shared" si="5"/>
        <v>3749.0763888888887</v>
      </c>
      <c r="J36" s="37">
        <f t="shared" si="5"/>
        <v>3036.291666666667</v>
      </c>
      <c r="L36" s="37">
        <f>SUM(L24:L26)</f>
        <v>5055.9305555555557</v>
      </c>
      <c r="M36" s="37">
        <f>SUM(M24:M26)</f>
        <v>4580.7172619047624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22270.381944444445</v>
      </c>
      <c r="E37" s="37">
        <f t="shared" ref="E37:J37" si="6">SUM(E8:E31)</f>
        <v>22855.083333333336</v>
      </c>
      <c r="F37" s="37">
        <f t="shared" si="6"/>
        <v>23114.743055555555</v>
      </c>
      <c r="G37" s="37">
        <f t="shared" si="6"/>
        <v>23778.006944444442</v>
      </c>
      <c r="H37" s="37">
        <f t="shared" si="6"/>
        <v>23420.131944444442</v>
      </c>
      <c r="I37" s="37">
        <f t="shared" si="6"/>
        <v>18677.736111111109</v>
      </c>
      <c r="J37" s="37">
        <f t="shared" si="6"/>
        <v>15923.027777777777</v>
      </c>
      <c r="L37" s="37">
        <f>SUM(L8:L31)</f>
        <v>23087.669444444447</v>
      </c>
      <c r="M37" s="37">
        <f>SUM(M8:M31)</f>
        <v>21434.158730158731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>
        <v>19608.616666666669</v>
      </c>
      <c r="D43" s="34">
        <v>19287.166666666668</v>
      </c>
      <c r="E43" s="34">
        <v>19178.866666666665</v>
      </c>
      <c r="F43" s="34">
        <v>18911.666666666668</v>
      </c>
      <c r="G43" s="34">
        <v>17748.45</v>
      </c>
      <c r="H43" s="34">
        <v>18050.133333333335</v>
      </c>
      <c r="I43" s="34">
        <v>18544.400000000001</v>
      </c>
      <c r="J43" s="34">
        <v>18267.3</v>
      </c>
      <c r="K43" s="34">
        <v>18292.95</v>
      </c>
      <c r="L43" s="34">
        <v>17475.8</v>
      </c>
      <c r="M43" s="34">
        <v>19516.933333333331</v>
      </c>
      <c r="N43" s="34">
        <v>21102.866666666665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>
        <v>23733.73333333333</v>
      </c>
      <c r="D44" s="34">
        <v>23367.100000000002</v>
      </c>
      <c r="E44" s="34">
        <v>23204.166666666672</v>
      </c>
      <c r="F44" s="34">
        <v>23485.166666666668</v>
      </c>
      <c r="G44" s="34">
        <v>22418.350000000002</v>
      </c>
      <c r="H44" s="34">
        <v>22225.1</v>
      </c>
      <c r="I44" s="34">
        <v>22866.866666666669</v>
      </c>
      <c r="J44" s="34">
        <v>22526.216666666667</v>
      </c>
      <c r="K44" s="34">
        <v>21889.199999999997</v>
      </c>
      <c r="L44" s="34">
        <v>21474.500000000004</v>
      </c>
      <c r="M44" s="34">
        <v>24019.566666666666</v>
      </c>
      <c r="N44" s="34">
        <v>25842.066666666666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>
        <v>16324.5</v>
      </c>
      <c r="D47" s="34">
        <v>15653</v>
      </c>
      <c r="E47" s="34">
        <v>15954.75</v>
      </c>
      <c r="F47" s="34">
        <v>15287</v>
      </c>
      <c r="G47" s="34">
        <v>14602.999999999998</v>
      </c>
      <c r="H47" s="34">
        <v>14554.333333333334</v>
      </c>
      <c r="I47" s="34">
        <v>13783.5</v>
      </c>
      <c r="J47" s="34">
        <v>13532.5</v>
      </c>
      <c r="K47" s="34">
        <v>13957.5</v>
      </c>
      <c r="L47" s="34">
        <v>15106.5</v>
      </c>
      <c r="M47" s="34">
        <v>17736.666666666668</v>
      </c>
      <c r="N47" s="34">
        <v>17638.666666666668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>
        <v>19235.75</v>
      </c>
      <c r="D48" s="34">
        <v>18805.5</v>
      </c>
      <c r="E48" s="34">
        <v>19165.25</v>
      </c>
      <c r="F48" s="34">
        <v>18806.5</v>
      </c>
      <c r="G48" s="34">
        <v>18006.666666666661</v>
      </c>
      <c r="H48" s="34">
        <v>18089.666666666664</v>
      </c>
      <c r="I48" s="34">
        <v>17369.5</v>
      </c>
      <c r="J48" s="34">
        <v>16471.5</v>
      </c>
      <c r="K48" s="34">
        <v>17169.5</v>
      </c>
      <c r="L48" s="34">
        <v>18299</v>
      </c>
      <c r="M48" s="34">
        <v>21219.333333333332</v>
      </c>
      <c r="N48" s="34">
        <v>21494.666666666664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>
        <v>12622.25</v>
      </c>
      <c r="D51" s="34">
        <v>13317.5</v>
      </c>
      <c r="E51" s="34">
        <v>13547</v>
      </c>
      <c r="F51" s="34">
        <v>14065</v>
      </c>
      <c r="G51" s="34">
        <v>12877</v>
      </c>
      <c r="H51" s="34">
        <v>12274</v>
      </c>
      <c r="I51" s="34">
        <v>12321</v>
      </c>
      <c r="J51" s="34">
        <v>11599.5</v>
      </c>
      <c r="K51" s="34">
        <v>12268.333333333332</v>
      </c>
      <c r="L51" s="34">
        <v>12630</v>
      </c>
      <c r="M51" s="34">
        <v>14737</v>
      </c>
      <c r="N51" s="34">
        <v>14917.999999999998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>
        <v>14937</v>
      </c>
      <c r="D52" s="34">
        <v>15898.5</v>
      </c>
      <c r="E52" s="34">
        <v>16367</v>
      </c>
      <c r="F52" s="34">
        <v>16967.5</v>
      </c>
      <c r="G52" s="34">
        <v>15918</v>
      </c>
      <c r="H52" s="34">
        <v>15370</v>
      </c>
      <c r="I52" s="34">
        <v>15439.000000000002</v>
      </c>
      <c r="J52" s="34">
        <v>14297</v>
      </c>
      <c r="K52" s="34">
        <v>14919.333333333334</v>
      </c>
      <c r="L52" s="34">
        <v>15353</v>
      </c>
      <c r="M52" s="34">
        <v>17766</v>
      </c>
      <c r="N52" s="34">
        <v>17843.999999999996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138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="75" zoomScaleNormal="75" workbookViewId="0"/>
  </sheetViews>
  <sheetFormatPr defaultRowHeight="15" x14ac:dyDescent="0.25"/>
  <cols>
    <col min="1" max="1" width="3.5703125" customWidth="1"/>
  </cols>
  <sheetData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8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115</v>
      </c>
      <c r="E3" s="47"/>
      <c r="F3" s="47"/>
      <c r="G3" s="6"/>
      <c r="H3" s="49" t="s">
        <v>16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12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81.006944444444443</v>
      </c>
      <c r="E8" s="37">
        <v>79.152777777777786</v>
      </c>
      <c r="F8" s="37">
        <v>96.625</v>
      </c>
      <c r="G8" s="37">
        <v>101.45833333333331</v>
      </c>
      <c r="H8" s="37">
        <v>121.33333333333333</v>
      </c>
      <c r="I8" s="37">
        <v>223.83333333333334</v>
      </c>
      <c r="J8" s="37">
        <v>269.04166666666669</v>
      </c>
      <c r="L8" s="37">
        <f>AVERAGE(D8:H8)</f>
        <v>95.915277777777774</v>
      </c>
      <c r="M8" s="37">
        <f>AVERAGE(D8:J8)</f>
        <v>138.92162698412699</v>
      </c>
      <c r="O8" s="28"/>
    </row>
    <row r="9" spans="1:15" ht="9.4" customHeight="1" x14ac:dyDescent="0.15">
      <c r="C9" s="18">
        <v>1</v>
      </c>
      <c r="D9" s="37">
        <v>41.118055555555557</v>
      </c>
      <c r="E9" s="37">
        <v>50.312499999999993</v>
      </c>
      <c r="F9" s="37">
        <v>51.472222222222221</v>
      </c>
      <c r="G9" s="37">
        <v>55.159722222222221</v>
      </c>
      <c r="H9" s="37">
        <v>66.402777777777771</v>
      </c>
      <c r="I9" s="37">
        <v>132.88194444444443</v>
      </c>
      <c r="J9" s="37">
        <v>156.02083333333331</v>
      </c>
      <c r="L9" s="37">
        <f t="shared" ref="L9:L31" si="0">AVERAGE(D9:H9)</f>
        <v>52.893055555555556</v>
      </c>
      <c r="M9" s="37">
        <f t="shared" ref="M9:M31" si="1">AVERAGE(D9:J9)</f>
        <v>79.052579365079353</v>
      </c>
      <c r="O9" s="28"/>
    </row>
    <row r="10" spans="1:15" ht="9.4" customHeight="1" x14ac:dyDescent="0.15">
      <c r="C10" s="18">
        <v>2</v>
      </c>
      <c r="D10" s="37">
        <v>28.965277777777782</v>
      </c>
      <c r="E10" s="37">
        <v>34.916666666666671</v>
      </c>
      <c r="F10" s="37">
        <v>34.673611111111114</v>
      </c>
      <c r="G10" s="37">
        <v>37</v>
      </c>
      <c r="H10" s="37">
        <v>46.69444444444445</v>
      </c>
      <c r="I10" s="37">
        <v>81.562500000000014</v>
      </c>
      <c r="J10" s="37">
        <v>98.152777777777786</v>
      </c>
      <c r="L10" s="37">
        <f t="shared" si="0"/>
        <v>36.450000000000003</v>
      </c>
      <c r="M10" s="37">
        <f t="shared" si="1"/>
        <v>51.709325396825406</v>
      </c>
      <c r="O10" s="28"/>
    </row>
    <row r="11" spans="1:15" ht="9.4" customHeight="1" x14ac:dyDescent="0.15">
      <c r="C11" s="18">
        <v>3</v>
      </c>
      <c r="D11" s="37">
        <v>34.847222222222221</v>
      </c>
      <c r="E11" s="37">
        <v>43.381944444444436</v>
      </c>
      <c r="F11" s="37">
        <v>39.652777777777771</v>
      </c>
      <c r="G11" s="37">
        <v>44.951388888888893</v>
      </c>
      <c r="H11" s="37">
        <v>45.854166666666664</v>
      </c>
      <c r="I11" s="37">
        <v>66.222222222222229</v>
      </c>
      <c r="J11" s="37">
        <v>72.645833333333329</v>
      </c>
      <c r="L11" s="37">
        <f t="shared" si="0"/>
        <v>41.737499999999997</v>
      </c>
      <c r="M11" s="37">
        <f t="shared" si="1"/>
        <v>49.650793650793638</v>
      </c>
      <c r="O11" s="28"/>
    </row>
    <row r="12" spans="1:15" ht="9.4" customHeight="1" x14ac:dyDescent="0.15">
      <c r="C12" s="18">
        <v>4</v>
      </c>
      <c r="D12" s="37">
        <v>80.930555555555557</v>
      </c>
      <c r="E12" s="37">
        <v>92.152777777777786</v>
      </c>
      <c r="F12" s="37">
        <v>83.027777777777771</v>
      </c>
      <c r="G12" s="37">
        <v>85.381944444444443</v>
      </c>
      <c r="H12" s="37">
        <v>84.7986111111111</v>
      </c>
      <c r="I12" s="37">
        <v>75.680555555555557</v>
      </c>
      <c r="J12" s="37">
        <v>70.361111111111114</v>
      </c>
      <c r="L12" s="37">
        <f t="shared" si="0"/>
        <v>85.258333333333326</v>
      </c>
      <c r="M12" s="37">
        <f t="shared" si="1"/>
        <v>81.761904761904745</v>
      </c>
    </row>
    <row r="13" spans="1:15" ht="9.4" customHeight="1" x14ac:dyDescent="0.15">
      <c r="C13" s="18">
        <v>5</v>
      </c>
      <c r="D13" s="37">
        <v>284.08333333333331</v>
      </c>
      <c r="E13" s="37">
        <v>300.55555555555554</v>
      </c>
      <c r="F13" s="37">
        <v>282.95138888888891</v>
      </c>
      <c r="G13" s="37">
        <v>293.13888888888891</v>
      </c>
      <c r="H13" s="37">
        <v>267.40972222222223</v>
      </c>
      <c r="I13" s="37">
        <v>142.95833333333334</v>
      </c>
      <c r="J13" s="37">
        <v>102.66666666666667</v>
      </c>
      <c r="L13" s="37">
        <f t="shared" si="0"/>
        <v>285.62777777777779</v>
      </c>
      <c r="M13" s="37">
        <f t="shared" si="1"/>
        <v>239.10912698412699</v>
      </c>
    </row>
    <row r="14" spans="1:15" ht="9.4" customHeight="1" x14ac:dyDescent="0.15">
      <c r="C14" s="18">
        <v>6</v>
      </c>
      <c r="D14" s="37">
        <v>997.25694444444434</v>
      </c>
      <c r="E14" s="37">
        <v>1045.8333333333333</v>
      </c>
      <c r="F14" s="37">
        <v>1032.0277777777778</v>
      </c>
      <c r="G14" s="37">
        <v>1030.6875</v>
      </c>
      <c r="H14" s="37">
        <v>982.65277777777794</v>
      </c>
      <c r="I14" s="37">
        <v>277.48611111111114</v>
      </c>
      <c r="J14" s="37">
        <v>180.10416666666666</v>
      </c>
      <c r="L14" s="37">
        <f t="shared" si="0"/>
        <v>1017.6916666666668</v>
      </c>
      <c r="M14" s="37">
        <f t="shared" si="1"/>
        <v>792.29265873015891</v>
      </c>
    </row>
    <row r="15" spans="1:15" ht="9.4" customHeight="1" x14ac:dyDescent="0.15">
      <c r="C15" s="18">
        <v>7</v>
      </c>
      <c r="D15" s="37">
        <v>1819.6388888888887</v>
      </c>
      <c r="E15" s="37">
        <v>1853.4305555555554</v>
      </c>
      <c r="F15" s="37">
        <v>1858.2847222222219</v>
      </c>
      <c r="G15" s="37">
        <v>1867.4236111111113</v>
      </c>
      <c r="H15" s="37">
        <v>1779.1111111111111</v>
      </c>
      <c r="I15" s="37">
        <v>539.875</v>
      </c>
      <c r="J15" s="37">
        <v>295.35416666666669</v>
      </c>
      <c r="L15" s="37">
        <f t="shared" si="0"/>
        <v>1835.5777777777778</v>
      </c>
      <c r="M15" s="37">
        <f t="shared" si="1"/>
        <v>1430.4454365079364</v>
      </c>
    </row>
    <row r="16" spans="1:15" ht="9.4" customHeight="1" x14ac:dyDescent="0.15">
      <c r="C16" s="18">
        <v>8</v>
      </c>
      <c r="D16" s="37">
        <v>1556.6111111111113</v>
      </c>
      <c r="E16" s="37">
        <v>1575.4236111111111</v>
      </c>
      <c r="F16" s="37">
        <v>1586.8472222222224</v>
      </c>
      <c r="G16" s="37">
        <v>1561.8472222222224</v>
      </c>
      <c r="H16" s="37">
        <v>1540.6666666666667</v>
      </c>
      <c r="I16" s="37">
        <v>844.88194444444434</v>
      </c>
      <c r="J16" s="37">
        <v>457.90972222222223</v>
      </c>
      <c r="L16" s="37">
        <f t="shared" si="0"/>
        <v>1564.2791666666669</v>
      </c>
      <c r="M16" s="37">
        <f t="shared" si="1"/>
        <v>1303.4553571428573</v>
      </c>
    </row>
    <row r="17" spans="3:13" ht="9.4" customHeight="1" x14ac:dyDescent="0.15">
      <c r="C17" s="18">
        <v>9</v>
      </c>
      <c r="D17" s="37">
        <v>1302.8888888888889</v>
      </c>
      <c r="E17" s="37">
        <v>1344.0277777777778</v>
      </c>
      <c r="F17" s="37">
        <v>1375.8402777777776</v>
      </c>
      <c r="G17" s="37">
        <v>1400.7638888888889</v>
      </c>
      <c r="H17" s="37">
        <v>1333.5833333333333</v>
      </c>
      <c r="I17" s="37">
        <v>1027.1458333333333</v>
      </c>
      <c r="J17" s="37">
        <v>753.31250000000011</v>
      </c>
      <c r="L17" s="37">
        <f t="shared" si="0"/>
        <v>1351.4208333333331</v>
      </c>
      <c r="M17" s="37">
        <f t="shared" si="1"/>
        <v>1219.6517857142858</v>
      </c>
    </row>
    <row r="18" spans="3:13" ht="9.4" customHeight="1" x14ac:dyDescent="0.15">
      <c r="C18" s="18">
        <v>10</v>
      </c>
      <c r="D18" s="37">
        <v>1093.3263888888887</v>
      </c>
      <c r="E18" s="37">
        <v>1106.7986111111111</v>
      </c>
      <c r="F18" s="37">
        <v>1160.2361111111111</v>
      </c>
      <c r="G18" s="37">
        <v>1168.0208333333333</v>
      </c>
      <c r="H18" s="37">
        <v>1197.3263888888889</v>
      </c>
      <c r="I18" s="37">
        <v>1239.9791666666667</v>
      </c>
      <c r="J18" s="37">
        <v>1038.1041666666667</v>
      </c>
      <c r="L18" s="37">
        <f t="shared" si="0"/>
        <v>1145.1416666666667</v>
      </c>
      <c r="M18" s="37">
        <f t="shared" si="1"/>
        <v>1143.3988095238096</v>
      </c>
    </row>
    <row r="19" spans="3:13" ht="9.4" customHeight="1" x14ac:dyDescent="0.15">
      <c r="C19" s="18">
        <v>11</v>
      </c>
      <c r="D19" s="37">
        <v>1092.3472222222222</v>
      </c>
      <c r="E19" s="37">
        <v>1132.3402777777778</v>
      </c>
      <c r="F19" s="37">
        <v>1152.9375</v>
      </c>
      <c r="G19" s="37">
        <v>1179.875</v>
      </c>
      <c r="H19" s="37">
        <v>1251.7499999999998</v>
      </c>
      <c r="I19" s="37">
        <v>1358.5</v>
      </c>
      <c r="J19" s="37">
        <v>1259.6944444444446</v>
      </c>
      <c r="L19" s="37">
        <f t="shared" si="0"/>
        <v>1161.8499999999999</v>
      </c>
      <c r="M19" s="37">
        <f t="shared" si="1"/>
        <v>1203.9206349206349</v>
      </c>
    </row>
    <row r="20" spans="3:13" ht="9.4" customHeight="1" x14ac:dyDescent="0.15">
      <c r="C20" s="18">
        <v>12</v>
      </c>
      <c r="D20" s="37">
        <v>1084.5555555555554</v>
      </c>
      <c r="E20" s="37">
        <v>1161.5347222222224</v>
      </c>
      <c r="F20" s="37">
        <v>1186.1944444444443</v>
      </c>
      <c r="G20" s="37">
        <v>1239.1388888888889</v>
      </c>
      <c r="H20" s="37">
        <v>1292.7291666666667</v>
      </c>
      <c r="I20" s="37">
        <v>1369.4027777777781</v>
      </c>
      <c r="J20" s="37">
        <v>1395.5694444444446</v>
      </c>
      <c r="L20" s="37">
        <f t="shared" si="0"/>
        <v>1192.8305555555557</v>
      </c>
      <c r="M20" s="37">
        <f t="shared" si="1"/>
        <v>1247.0178571428573</v>
      </c>
    </row>
    <row r="21" spans="3:13" ht="9.4" customHeight="1" x14ac:dyDescent="0.15">
      <c r="C21" s="18">
        <v>13</v>
      </c>
      <c r="D21" s="37">
        <v>1123.1527777777778</v>
      </c>
      <c r="E21" s="37">
        <v>1177.6041666666665</v>
      </c>
      <c r="F21" s="37">
        <v>1213.3680555555557</v>
      </c>
      <c r="G21" s="37">
        <v>1255.9930555555554</v>
      </c>
      <c r="H21" s="37">
        <v>1306.2430555555554</v>
      </c>
      <c r="I21" s="37">
        <v>1423.0694444444443</v>
      </c>
      <c r="J21" s="37">
        <v>1386.8333333333333</v>
      </c>
      <c r="L21" s="37">
        <f t="shared" si="0"/>
        <v>1215.2722222222224</v>
      </c>
      <c r="M21" s="37">
        <f t="shared" si="1"/>
        <v>1269.4662698412699</v>
      </c>
    </row>
    <row r="22" spans="3:13" ht="9.4" customHeight="1" x14ac:dyDescent="0.15">
      <c r="C22" s="18">
        <v>14</v>
      </c>
      <c r="D22" s="37">
        <v>1135.7708333333333</v>
      </c>
      <c r="E22" s="37">
        <v>1225.1458333333333</v>
      </c>
      <c r="F22" s="37">
        <v>1265.4861111111113</v>
      </c>
      <c r="G22" s="37">
        <v>1282.7361111111111</v>
      </c>
      <c r="H22" s="37">
        <v>1333.4236111111111</v>
      </c>
      <c r="I22" s="37">
        <v>1406.2083333333333</v>
      </c>
      <c r="J22" s="37">
        <v>1349.9027777777776</v>
      </c>
      <c r="L22" s="37">
        <f t="shared" si="0"/>
        <v>1248.5125</v>
      </c>
      <c r="M22" s="37">
        <f t="shared" si="1"/>
        <v>1285.5248015873017</v>
      </c>
    </row>
    <row r="23" spans="3:13" ht="9.4" customHeight="1" x14ac:dyDescent="0.15">
      <c r="C23" s="18">
        <v>15</v>
      </c>
      <c r="D23" s="37">
        <v>1391.6597222222219</v>
      </c>
      <c r="E23" s="37">
        <v>1389.75</v>
      </c>
      <c r="F23" s="37">
        <v>1435.1666666666667</v>
      </c>
      <c r="G23" s="37">
        <v>1450.0138888888887</v>
      </c>
      <c r="H23" s="37">
        <v>1475.9513888888887</v>
      </c>
      <c r="I23" s="37">
        <v>1370.0069444444446</v>
      </c>
      <c r="J23" s="37">
        <v>1295.5902777777778</v>
      </c>
      <c r="L23" s="37">
        <f t="shared" si="0"/>
        <v>1428.5083333333332</v>
      </c>
      <c r="M23" s="37">
        <f t="shared" si="1"/>
        <v>1401.1626984126983</v>
      </c>
    </row>
    <row r="24" spans="3:13" ht="9.4" customHeight="1" x14ac:dyDescent="0.15">
      <c r="C24" s="18">
        <v>16</v>
      </c>
      <c r="D24" s="37">
        <v>1495.5555555555557</v>
      </c>
      <c r="E24" s="37">
        <v>1495.1180555555554</v>
      </c>
      <c r="F24" s="37">
        <v>1489.3055555555554</v>
      </c>
      <c r="G24" s="37">
        <v>1501.5694444444443</v>
      </c>
      <c r="H24" s="37">
        <v>1466.3402777777781</v>
      </c>
      <c r="I24" s="37">
        <v>1329.4236111111111</v>
      </c>
      <c r="J24" s="37">
        <v>1280.5277777777778</v>
      </c>
      <c r="L24" s="37">
        <f t="shared" si="0"/>
        <v>1489.577777777778</v>
      </c>
      <c r="M24" s="37">
        <f t="shared" si="1"/>
        <v>1436.8343253968253</v>
      </c>
    </row>
    <row r="25" spans="3:13" ht="9.4" customHeight="1" x14ac:dyDescent="0.15">
      <c r="C25" s="18">
        <v>17</v>
      </c>
      <c r="D25" s="37">
        <v>1315.8472222222222</v>
      </c>
      <c r="E25" s="37">
        <v>1341.9583333333333</v>
      </c>
      <c r="F25" s="37">
        <v>1311.8888888888889</v>
      </c>
      <c r="G25" s="37">
        <v>1332.6180555555554</v>
      </c>
      <c r="H25" s="37">
        <v>1359.875</v>
      </c>
      <c r="I25" s="37">
        <v>1292.7916666666665</v>
      </c>
      <c r="J25" s="37">
        <v>1130.4722222222222</v>
      </c>
      <c r="L25" s="37">
        <f t="shared" si="0"/>
        <v>1332.4375</v>
      </c>
      <c r="M25" s="37">
        <f t="shared" si="1"/>
        <v>1297.921626984127</v>
      </c>
    </row>
    <row r="26" spans="3:13" ht="9.4" customHeight="1" x14ac:dyDescent="0.15">
      <c r="C26" s="18">
        <v>18</v>
      </c>
      <c r="D26" s="37">
        <v>1336.0555555555554</v>
      </c>
      <c r="E26" s="37">
        <v>1340.3402777777778</v>
      </c>
      <c r="F26" s="37">
        <v>1361</v>
      </c>
      <c r="G26" s="37">
        <v>1327.9861111111111</v>
      </c>
      <c r="H26" s="37">
        <v>1268.9236111111111</v>
      </c>
      <c r="I26" s="37">
        <v>1121.8888888888889</v>
      </c>
      <c r="J26" s="37">
        <v>935.59722222222229</v>
      </c>
      <c r="L26" s="37">
        <f t="shared" si="0"/>
        <v>1326.8611111111111</v>
      </c>
      <c r="M26" s="37">
        <f t="shared" si="1"/>
        <v>1241.6845238095236</v>
      </c>
    </row>
    <row r="27" spans="3:13" ht="9.4" customHeight="1" x14ac:dyDescent="0.15">
      <c r="C27" s="18">
        <v>19</v>
      </c>
      <c r="D27" s="37">
        <v>1057.2291666666667</v>
      </c>
      <c r="E27" s="37">
        <v>1126.7847222222224</v>
      </c>
      <c r="F27" s="37">
        <v>1112.8680555555554</v>
      </c>
      <c r="G27" s="37">
        <v>1175.4027777777776</v>
      </c>
      <c r="H27" s="37">
        <v>1073.0416666666665</v>
      </c>
      <c r="I27" s="37">
        <v>862.0138888888888</v>
      </c>
      <c r="J27" s="37">
        <v>762.9375</v>
      </c>
      <c r="L27" s="37">
        <f t="shared" si="0"/>
        <v>1109.0652777777777</v>
      </c>
      <c r="M27" s="37">
        <f t="shared" si="1"/>
        <v>1024.3253968253969</v>
      </c>
    </row>
    <row r="28" spans="3:13" ht="9.4" customHeight="1" x14ac:dyDescent="0.15">
      <c r="C28" s="18">
        <v>20</v>
      </c>
      <c r="D28" s="37">
        <v>634.10416666666663</v>
      </c>
      <c r="E28" s="37">
        <v>653.57638888888891</v>
      </c>
      <c r="F28" s="37">
        <v>676.99305555555554</v>
      </c>
      <c r="G28" s="37">
        <v>731.28472222222229</v>
      </c>
      <c r="H28" s="37">
        <v>686.72222222222217</v>
      </c>
      <c r="I28" s="37">
        <v>618.49305555555554</v>
      </c>
      <c r="J28" s="37">
        <v>534.08333333333337</v>
      </c>
      <c r="L28" s="37">
        <f t="shared" si="0"/>
        <v>676.53611111111115</v>
      </c>
      <c r="M28" s="37">
        <f t="shared" si="1"/>
        <v>647.89384920634916</v>
      </c>
    </row>
    <row r="29" spans="3:13" ht="9.4" customHeight="1" x14ac:dyDescent="0.15">
      <c r="C29" s="18">
        <v>21</v>
      </c>
      <c r="D29" s="37">
        <v>485.04861111111103</v>
      </c>
      <c r="E29" s="37">
        <v>479.77083333333331</v>
      </c>
      <c r="F29" s="37">
        <v>566.90972222222229</v>
      </c>
      <c r="G29" s="37">
        <v>588.21527777777771</v>
      </c>
      <c r="H29" s="37">
        <v>530.82638888888891</v>
      </c>
      <c r="I29" s="37">
        <v>505.83333333333331</v>
      </c>
      <c r="J29" s="37">
        <v>387.4930555555556</v>
      </c>
      <c r="L29" s="37">
        <f t="shared" si="0"/>
        <v>530.15416666666658</v>
      </c>
      <c r="M29" s="37">
        <f t="shared" si="1"/>
        <v>506.29960317460319</v>
      </c>
    </row>
    <row r="30" spans="3:13" ht="9.4" customHeight="1" x14ac:dyDescent="0.15">
      <c r="C30" s="18">
        <v>22</v>
      </c>
      <c r="D30" s="37">
        <v>380.65277777777777</v>
      </c>
      <c r="E30" s="37">
        <v>445.83333333333343</v>
      </c>
      <c r="F30" s="37">
        <v>504.78472222222223</v>
      </c>
      <c r="G30" s="37">
        <v>505.65972222222223</v>
      </c>
      <c r="H30" s="37">
        <v>521.99305555555554</v>
      </c>
      <c r="I30" s="37">
        <v>505.04861111111114</v>
      </c>
      <c r="J30" s="37">
        <v>299.66666666666669</v>
      </c>
      <c r="L30" s="37">
        <f t="shared" si="0"/>
        <v>471.78472222222229</v>
      </c>
      <c r="M30" s="37">
        <f t="shared" si="1"/>
        <v>451.94841269841271</v>
      </c>
    </row>
    <row r="31" spans="3:13" ht="9.4" customHeight="1" x14ac:dyDescent="0.15">
      <c r="C31" s="18">
        <v>23</v>
      </c>
      <c r="D31" s="37">
        <v>192.30555555555557</v>
      </c>
      <c r="E31" s="37">
        <v>254.39583333333334</v>
      </c>
      <c r="F31" s="37">
        <v>275.61111111111114</v>
      </c>
      <c r="G31" s="37">
        <v>306.79861111111114</v>
      </c>
      <c r="H31" s="37">
        <v>412.15972222222217</v>
      </c>
      <c r="I31" s="37">
        <v>466.91666666666669</v>
      </c>
      <c r="J31" s="37">
        <v>182.9375</v>
      </c>
      <c r="L31" s="37">
        <f t="shared" si="0"/>
        <v>288.25416666666666</v>
      </c>
      <c r="M31" s="37">
        <f t="shared" si="1"/>
        <v>298.73214285714283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15747.409722222223</v>
      </c>
      <c r="E33" s="37">
        <f t="shared" ref="E33:J33" si="2">SUM(E15:E26)</f>
        <v>16143.472222222223</v>
      </c>
      <c r="F33" s="37">
        <f t="shared" si="2"/>
        <v>16396.555555555555</v>
      </c>
      <c r="G33" s="37">
        <f t="shared" si="2"/>
        <v>16567.986111111109</v>
      </c>
      <c r="H33" s="37">
        <f t="shared" si="2"/>
        <v>16605.923611111109</v>
      </c>
      <c r="I33" s="37">
        <f t="shared" si="2"/>
        <v>14323.173611111111</v>
      </c>
      <c r="J33" s="37">
        <f t="shared" si="2"/>
        <v>12578.868055555555</v>
      </c>
      <c r="L33" s="37">
        <f>SUM(L15:L26)</f>
        <v>16292.269444444446</v>
      </c>
      <c r="M33" s="37">
        <f>SUM(M15:M26)</f>
        <v>15480.484126984127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4679.1388888888887</v>
      </c>
      <c r="E34" s="37">
        <f t="shared" ref="E34:J34" si="3">SUM(E15:E17)</f>
        <v>4772.8819444444443</v>
      </c>
      <c r="F34" s="37">
        <f t="shared" si="3"/>
        <v>4820.9722222222217</v>
      </c>
      <c r="G34" s="37">
        <f t="shared" si="3"/>
        <v>4830.0347222222226</v>
      </c>
      <c r="H34" s="37">
        <f t="shared" si="3"/>
        <v>4653.3611111111113</v>
      </c>
      <c r="I34" s="37">
        <f t="shared" si="3"/>
        <v>2411.9027777777774</v>
      </c>
      <c r="J34" s="37">
        <f t="shared" si="3"/>
        <v>1506.5763888888891</v>
      </c>
      <c r="L34" s="37">
        <f>SUM(L15:L17)</f>
        <v>4751.2777777777774</v>
      </c>
      <c r="M34" s="37">
        <f>SUM(M15:M17)</f>
        <v>3953.5525793650795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6920.8124999999982</v>
      </c>
      <c r="E35" s="37">
        <f t="shared" ref="E35:J35" si="4">SUM(E18:E23)</f>
        <v>7193.1736111111104</v>
      </c>
      <c r="F35" s="37">
        <f t="shared" si="4"/>
        <v>7413.3888888888896</v>
      </c>
      <c r="G35" s="37">
        <f t="shared" si="4"/>
        <v>7575.7777777777774</v>
      </c>
      <c r="H35" s="37">
        <f t="shared" si="4"/>
        <v>7857.4236111111113</v>
      </c>
      <c r="I35" s="37">
        <f t="shared" si="4"/>
        <v>8167.166666666667</v>
      </c>
      <c r="J35" s="37">
        <f t="shared" si="4"/>
        <v>7725.6944444444434</v>
      </c>
      <c r="L35" s="37">
        <f>SUM(L18:L23)</f>
        <v>7392.1152777777779</v>
      </c>
      <c r="M35" s="37">
        <f>SUM(M18:M23)</f>
        <v>7550.4910714285706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4147.458333333333</v>
      </c>
      <c r="E36" s="37">
        <f t="shared" ref="E36:J36" si="5">SUM(E24:E26)</f>
        <v>4177.4166666666661</v>
      </c>
      <c r="F36" s="37">
        <f t="shared" si="5"/>
        <v>4162.1944444444443</v>
      </c>
      <c r="G36" s="37">
        <f t="shared" si="5"/>
        <v>4162.1736111111113</v>
      </c>
      <c r="H36" s="37">
        <f t="shared" si="5"/>
        <v>4095.1388888888896</v>
      </c>
      <c r="I36" s="37">
        <f t="shared" si="5"/>
        <v>3744.1041666666661</v>
      </c>
      <c r="J36" s="37">
        <f t="shared" si="5"/>
        <v>3346.5972222222222</v>
      </c>
      <c r="L36" s="37">
        <f>SUM(L24:L26)</f>
        <v>4148.8763888888889</v>
      </c>
      <c r="M36" s="37">
        <f>SUM(M24:M26)</f>
        <v>3976.4404761904761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20044.958333333332</v>
      </c>
      <c r="E37" s="37">
        <f t="shared" ref="E37:J37" si="6">SUM(E8:E31)</f>
        <v>20750.138888888887</v>
      </c>
      <c r="F37" s="37">
        <f t="shared" si="6"/>
        <v>21154.152777777774</v>
      </c>
      <c r="G37" s="37">
        <f t="shared" si="6"/>
        <v>21523.124999999993</v>
      </c>
      <c r="H37" s="37">
        <f t="shared" si="6"/>
        <v>21445.812499999996</v>
      </c>
      <c r="I37" s="37">
        <f t="shared" si="6"/>
        <v>18282.104166666668</v>
      </c>
      <c r="J37" s="37">
        <f t="shared" si="6"/>
        <v>15694.979166666666</v>
      </c>
      <c r="L37" s="37">
        <f>SUM(L8:L31)</f>
        <v>20983.637500000001</v>
      </c>
      <c r="M37" s="37">
        <f>SUM(M8:M31)</f>
        <v>19842.18154761905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>
        <v>16207.150000000001</v>
      </c>
      <c r="D43" s="34">
        <v>16201.6</v>
      </c>
      <c r="E43" s="34">
        <v>15560.633333333331</v>
      </c>
      <c r="F43" s="34">
        <v>16277.700000000003</v>
      </c>
      <c r="G43" s="34">
        <v>16268.699999999999</v>
      </c>
      <c r="H43" s="34">
        <v>15337.966666666669</v>
      </c>
      <c r="I43" s="34">
        <v>15621.666666666666</v>
      </c>
      <c r="J43" s="34">
        <v>15929.2</v>
      </c>
      <c r="K43" s="34">
        <v>15594.700000000003</v>
      </c>
      <c r="L43" s="34">
        <v>15813.733333333335</v>
      </c>
      <c r="M43" s="34">
        <v>17526.716666666667</v>
      </c>
      <c r="N43" s="34">
        <v>19167.466666666667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>
        <v>21013.116666666672</v>
      </c>
      <c r="D44" s="34">
        <v>20966.2</v>
      </c>
      <c r="E44" s="34">
        <v>20151.333333333332</v>
      </c>
      <c r="F44" s="34">
        <v>21546</v>
      </c>
      <c r="G44" s="34">
        <v>21414.9</v>
      </c>
      <c r="H44" s="34">
        <v>20209.133333333335</v>
      </c>
      <c r="I44" s="34">
        <v>20387.999999999996</v>
      </c>
      <c r="J44" s="34">
        <v>18807.566666666666</v>
      </c>
      <c r="K44" s="34">
        <v>19508.100000000006</v>
      </c>
      <c r="L44" s="34">
        <v>20354.300000000003</v>
      </c>
      <c r="M44" s="34">
        <v>22598</v>
      </c>
      <c r="N44" s="34">
        <v>24847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>
        <v>15359.25</v>
      </c>
      <c r="D47" s="34">
        <v>14078</v>
      </c>
      <c r="E47" s="34">
        <v>15039.25</v>
      </c>
      <c r="F47" s="34">
        <v>15008.5</v>
      </c>
      <c r="G47" s="34">
        <v>14083</v>
      </c>
      <c r="H47" s="34">
        <v>14159.333333333332</v>
      </c>
      <c r="I47" s="34">
        <v>13147.5</v>
      </c>
      <c r="J47" s="34">
        <v>13387.25</v>
      </c>
      <c r="K47" s="34">
        <v>12105.5</v>
      </c>
      <c r="L47" s="34">
        <v>13620.5</v>
      </c>
      <c r="M47" s="34">
        <v>15854.666666666666</v>
      </c>
      <c r="N47" s="34">
        <v>16035.333333333332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>
        <v>19236.5</v>
      </c>
      <c r="D48" s="34">
        <v>17944</v>
      </c>
      <c r="E48" s="34">
        <v>18896.5</v>
      </c>
      <c r="F48" s="34">
        <v>18960</v>
      </c>
      <c r="G48" s="34">
        <v>17763.666666666668</v>
      </c>
      <c r="H48" s="34">
        <v>18234.333333333332</v>
      </c>
      <c r="I48" s="34">
        <v>17022.5</v>
      </c>
      <c r="J48" s="34">
        <v>16697.25</v>
      </c>
      <c r="K48" s="34">
        <v>15869.5</v>
      </c>
      <c r="L48" s="34">
        <v>17793</v>
      </c>
      <c r="M48" s="34">
        <v>20233.333333333332</v>
      </c>
      <c r="N48" s="34">
        <v>20734.666666666668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>
        <v>12205.5</v>
      </c>
      <c r="D51" s="34">
        <v>12527.5</v>
      </c>
      <c r="E51" s="34">
        <v>12873</v>
      </c>
      <c r="F51" s="34">
        <v>13347.5</v>
      </c>
      <c r="G51" s="34">
        <v>12793</v>
      </c>
      <c r="H51" s="34">
        <v>11921</v>
      </c>
      <c r="I51" s="34">
        <v>12052</v>
      </c>
      <c r="J51" s="34">
        <v>11749.25</v>
      </c>
      <c r="K51" s="34">
        <v>11692.666666666666</v>
      </c>
      <c r="L51" s="34">
        <v>11676</v>
      </c>
      <c r="M51" s="34">
        <v>13873.666666666666</v>
      </c>
      <c r="N51" s="34">
        <v>14235.333333333334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>
        <v>14914.75</v>
      </c>
      <c r="D52" s="34">
        <v>15609.5</v>
      </c>
      <c r="E52" s="34">
        <v>16037.5</v>
      </c>
      <c r="F52" s="34">
        <v>16900.5</v>
      </c>
      <c r="G52" s="34">
        <v>16143.5</v>
      </c>
      <c r="H52" s="34">
        <v>15108</v>
      </c>
      <c r="I52" s="34">
        <v>15330.333333333332</v>
      </c>
      <c r="J52" s="34">
        <v>14541.5</v>
      </c>
      <c r="K52" s="34">
        <v>14362.333333333334</v>
      </c>
      <c r="L52" s="34">
        <v>14507.5</v>
      </c>
      <c r="M52" s="34">
        <v>17210</v>
      </c>
      <c r="N52" s="34">
        <v>17674.333333333332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138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140625" style="5" customWidth="1"/>
    <col min="3" max="12" width="7.28515625" style="5" customWidth="1"/>
    <col min="13" max="13" width="9.85546875" style="5" customWidth="1"/>
    <col min="14" max="14" width="7.28515625" style="5" customWidth="1"/>
    <col min="15" max="15" width="9.140625" style="5"/>
    <col min="16" max="27" width="5.7109375" style="5" customWidth="1"/>
    <col min="28" max="16384" width="9.140625" style="5"/>
  </cols>
  <sheetData>
    <row r="1" spans="1:27" ht="15" x14ac:dyDescent="0.25">
      <c r="A1" s="35" t="s">
        <v>93</v>
      </c>
      <c r="E1" s="6"/>
      <c r="F1" s="46" t="s">
        <v>59</v>
      </c>
      <c r="G1" s="47"/>
      <c r="H1" s="47"/>
      <c r="I1" s="47"/>
      <c r="J1" s="47"/>
      <c r="P1" s="7"/>
    </row>
    <row r="2" spans="1:27" ht="12.75" x14ac:dyDescent="0.2">
      <c r="E2" s="6"/>
      <c r="F2" s="46" t="s">
        <v>60</v>
      </c>
      <c r="G2" s="47"/>
      <c r="H2" s="47"/>
      <c r="I2" s="47"/>
      <c r="J2" s="47"/>
      <c r="P2" s="8"/>
    </row>
    <row r="3" spans="1:27" ht="12.75" x14ac:dyDescent="0.2">
      <c r="D3" s="48" t="s">
        <v>116</v>
      </c>
      <c r="E3" s="47"/>
      <c r="F3" s="47"/>
      <c r="G3" s="6"/>
      <c r="H3" s="49" t="s">
        <v>18</v>
      </c>
      <c r="I3" s="47"/>
      <c r="J3" s="47"/>
      <c r="K3" s="47"/>
      <c r="L3" s="47"/>
      <c r="M3" s="47"/>
      <c r="N3" s="47"/>
      <c r="P3" s="7"/>
      <c r="Q3" s="9"/>
      <c r="R3" s="10" t="s">
        <v>61</v>
      </c>
    </row>
    <row r="4" spans="1:27" ht="24" customHeight="1" x14ac:dyDescent="0.15">
      <c r="Q4" s="9"/>
    </row>
    <row r="5" spans="1:27" ht="9.4" customHeight="1" x14ac:dyDescent="0.15">
      <c r="A5" s="11"/>
      <c r="C5" s="11"/>
      <c r="D5" s="12"/>
      <c r="O5" s="13"/>
      <c r="P5" s="14" t="s">
        <v>62</v>
      </c>
      <c r="Q5" s="14" t="s">
        <v>63</v>
      </c>
      <c r="R5" s="14" t="s">
        <v>64</v>
      </c>
      <c r="S5" s="14" t="s">
        <v>65</v>
      </c>
      <c r="T5" s="14" t="s">
        <v>66</v>
      </c>
      <c r="U5" s="14" t="s">
        <v>67</v>
      </c>
      <c r="V5" s="14" t="s">
        <v>68</v>
      </c>
      <c r="W5" s="13"/>
      <c r="X5" s="13"/>
      <c r="Y5" s="13"/>
      <c r="Z5" s="13"/>
      <c r="AA5" s="13"/>
    </row>
    <row r="6" spans="1:27" ht="9.4" customHeight="1" x14ac:dyDescent="0.15">
      <c r="C6" s="9"/>
      <c r="D6" s="9"/>
      <c r="E6" s="9"/>
      <c r="F6" s="9"/>
      <c r="G6" s="9"/>
      <c r="H6" s="9"/>
      <c r="O6" s="15" t="s">
        <v>69</v>
      </c>
      <c r="P6" s="16">
        <v>9431.3541666666661</v>
      </c>
      <c r="Q6" s="16">
        <v>9773.6875000000018</v>
      </c>
      <c r="R6" s="16">
        <v>9736.6875</v>
      </c>
      <c r="S6" s="16">
        <v>9911.6833333333325</v>
      </c>
      <c r="T6" s="16">
        <v>9906.3333333333339</v>
      </c>
      <c r="U6" s="16">
        <v>8250.4375</v>
      </c>
      <c r="V6" s="16">
        <v>6998</v>
      </c>
      <c r="W6" s="13"/>
      <c r="X6" s="13"/>
      <c r="Y6" s="13"/>
      <c r="Z6" s="13"/>
      <c r="AA6" s="13"/>
    </row>
    <row r="7" spans="1:27" ht="9.4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70</v>
      </c>
      <c r="P7" s="16">
        <v>8551.4166666666661</v>
      </c>
      <c r="Q7" s="16">
        <v>8731.25</v>
      </c>
      <c r="R7" s="16">
        <v>8830.1458333333339</v>
      </c>
      <c r="S7" s="16">
        <v>8995.8666666666668</v>
      </c>
      <c r="T7" s="16">
        <v>9042.125</v>
      </c>
      <c r="U7" s="16">
        <v>7733</v>
      </c>
      <c r="V7" s="16">
        <v>6558.625</v>
      </c>
      <c r="W7" s="13"/>
      <c r="X7" s="13"/>
      <c r="Y7" s="13"/>
      <c r="Z7" s="13"/>
      <c r="AA7" s="13"/>
    </row>
    <row r="8" spans="1:27" ht="9.4" customHeight="1" x14ac:dyDescent="0.15">
      <c r="C8" s="18"/>
      <c r="O8" s="15" t="s">
        <v>71</v>
      </c>
      <c r="P8" s="16">
        <f>SUM(P6:P7)</f>
        <v>17982.770833333332</v>
      </c>
      <c r="Q8" s="16">
        <f t="shared" ref="Q8:V8" si="0">SUM(Q6:Q7)</f>
        <v>18504.9375</v>
      </c>
      <c r="R8" s="16">
        <f t="shared" si="0"/>
        <v>18566.833333333336</v>
      </c>
      <c r="S8" s="16">
        <f t="shared" si="0"/>
        <v>18907.55</v>
      </c>
      <c r="T8" s="16">
        <f t="shared" si="0"/>
        <v>18948.458333333336</v>
      </c>
      <c r="U8" s="16">
        <f t="shared" si="0"/>
        <v>15983.4375</v>
      </c>
      <c r="V8" s="16">
        <f t="shared" si="0"/>
        <v>13556.625</v>
      </c>
      <c r="W8" s="13"/>
      <c r="X8" s="13"/>
      <c r="Y8" s="13"/>
      <c r="Z8" s="13"/>
      <c r="AA8" s="13"/>
    </row>
    <row r="9" spans="1:27" ht="9.4" customHeight="1" x14ac:dyDescent="0.15">
      <c r="C9" s="18"/>
      <c r="O9" s="19"/>
      <c r="P9" s="14" t="s">
        <v>72</v>
      </c>
      <c r="Q9" s="14" t="s">
        <v>73</v>
      </c>
      <c r="R9" s="14" t="s">
        <v>74</v>
      </c>
      <c r="S9" s="14" t="s">
        <v>75</v>
      </c>
      <c r="T9" s="14" t="s">
        <v>76</v>
      </c>
      <c r="U9" s="14" t="s">
        <v>77</v>
      </c>
      <c r="V9" s="14" t="s">
        <v>78</v>
      </c>
      <c r="W9" s="14" t="s">
        <v>79</v>
      </c>
      <c r="X9" s="14" t="s">
        <v>80</v>
      </c>
      <c r="Y9" s="14" t="s">
        <v>81</v>
      </c>
      <c r="Z9" s="14" t="s">
        <v>82</v>
      </c>
      <c r="AA9" s="14" t="s">
        <v>83</v>
      </c>
    </row>
    <row r="10" spans="1:27" ht="9.4" customHeight="1" x14ac:dyDescent="0.15">
      <c r="C10" s="18"/>
      <c r="O10" s="15" t="s">
        <v>84</v>
      </c>
      <c r="P10" s="16">
        <v>9426.2166666666672</v>
      </c>
      <c r="Q10" s="16">
        <v>9496.2000000000007</v>
      </c>
      <c r="R10" s="16">
        <v>9918.0799999999981</v>
      </c>
      <c r="S10" s="16">
        <v>10167.299999999999</v>
      </c>
      <c r="T10" s="16"/>
      <c r="U10" s="16"/>
      <c r="V10" s="16"/>
      <c r="W10" s="16"/>
      <c r="X10" s="16"/>
      <c r="Y10" s="16"/>
      <c r="Z10" s="16"/>
      <c r="AA10" s="16"/>
    </row>
    <row r="11" spans="1:27" ht="9.4" customHeight="1" x14ac:dyDescent="0.15">
      <c r="C11" s="18"/>
      <c r="O11" s="15" t="s">
        <v>85</v>
      </c>
      <c r="P11" s="16">
        <v>8762.1666666666661</v>
      </c>
      <c r="Q11" s="16">
        <v>8748.0666666666693</v>
      </c>
      <c r="R11" s="16">
        <v>8858.1099999999988</v>
      </c>
      <c r="S11" s="16">
        <v>8952.3000000000011</v>
      </c>
      <c r="T11" s="16"/>
      <c r="U11" s="16"/>
      <c r="V11" s="16"/>
      <c r="W11" s="16"/>
      <c r="X11" s="16"/>
      <c r="Y11" s="16"/>
      <c r="Z11" s="16"/>
      <c r="AA11" s="16"/>
    </row>
    <row r="12" spans="1:27" ht="9.4" customHeight="1" x14ac:dyDescent="0.15">
      <c r="C12" s="18"/>
      <c r="O12" s="15" t="s">
        <v>86</v>
      </c>
      <c r="P12" s="16">
        <f>SUM(P10:P11)</f>
        <v>18188.383333333331</v>
      </c>
      <c r="Q12" s="16">
        <f t="shared" ref="Q12:S12" si="1">SUM(Q10:Q11)</f>
        <v>18244.26666666667</v>
      </c>
      <c r="R12" s="16">
        <f t="shared" si="1"/>
        <v>18776.189999999995</v>
      </c>
      <c r="S12" s="16">
        <f t="shared" si="1"/>
        <v>19119.599999999999</v>
      </c>
      <c r="T12" s="16"/>
      <c r="U12" s="16"/>
      <c r="V12" s="16"/>
      <c r="W12" s="16"/>
      <c r="X12" s="16"/>
      <c r="Y12" s="16"/>
      <c r="Z12" s="16"/>
      <c r="AA12" s="16"/>
    </row>
    <row r="13" spans="1:27" ht="9.4" customHeight="1" x14ac:dyDescent="0.15">
      <c r="C13" s="18"/>
      <c r="O13" s="19"/>
      <c r="P13" s="19">
        <f t="shared" ref="P13:W13" si="2">Q13-1</f>
        <v>2009</v>
      </c>
      <c r="Q13" s="19">
        <f t="shared" si="2"/>
        <v>2010</v>
      </c>
      <c r="R13" s="19">
        <f t="shared" si="2"/>
        <v>2011</v>
      </c>
      <c r="S13" s="19">
        <f t="shared" si="2"/>
        <v>2012</v>
      </c>
      <c r="T13" s="19">
        <f t="shared" si="2"/>
        <v>2013</v>
      </c>
      <c r="U13" s="19">
        <f t="shared" si="2"/>
        <v>2014</v>
      </c>
      <c r="V13" s="19">
        <f t="shared" si="2"/>
        <v>2015</v>
      </c>
      <c r="W13" s="19">
        <f t="shared" si="2"/>
        <v>2016</v>
      </c>
      <c r="X13" s="19">
        <f>Y13-1</f>
        <v>2017</v>
      </c>
      <c r="Y13" s="20">
        <v>2018</v>
      </c>
      <c r="Z13" s="19"/>
      <c r="AA13" s="13"/>
    </row>
    <row r="14" spans="1:27" ht="9.4" customHeight="1" x14ac:dyDescent="0.15">
      <c r="C14" s="18"/>
      <c r="O14" s="15" t="s">
        <v>87</v>
      </c>
      <c r="P14" s="21"/>
      <c r="Q14" s="21">
        <v>11089</v>
      </c>
      <c r="R14" s="21">
        <v>10715.501162708468</v>
      </c>
      <c r="S14" s="21">
        <v>10875.965197000001</v>
      </c>
      <c r="T14" s="22">
        <v>9979.7848350000004</v>
      </c>
      <c r="U14" s="22">
        <v>10205.909154800003</v>
      </c>
      <c r="V14" s="22">
        <v>10254.5822068</v>
      </c>
      <c r="W14" s="22">
        <v>9967.1702643999997</v>
      </c>
      <c r="X14" s="22">
        <v>8342.6527623999991</v>
      </c>
      <c r="Y14" s="16">
        <v>9751.9491666666672</v>
      </c>
      <c r="Z14" s="13"/>
      <c r="AA14" s="13"/>
    </row>
    <row r="15" spans="1:27" ht="9.4" customHeight="1" x14ac:dyDescent="0.15">
      <c r="C15" s="18"/>
      <c r="O15" s="15" t="s">
        <v>88</v>
      </c>
      <c r="P15" s="23"/>
      <c r="Q15" s="21">
        <v>10435</v>
      </c>
      <c r="R15" s="22">
        <v>9953.172676148326</v>
      </c>
      <c r="S15" s="22">
        <v>10192.459834599998</v>
      </c>
      <c r="T15" s="22">
        <v>9285.1839260000015</v>
      </c>
      <c r="U15" s="22">
        <v>9671.8702673999996</v>
      </c>
      <c r="V15" s="22">
        <v>9330.0572060000013</v>
      </c>
      <c r="W15" s="24">
        <v>8967.9819060000027</v>
      </c>
      <c r="X15" s="22">
        <v>7708.7341527999997</v>
      </c>
      <c r="Y15" s="16">
        <v>8830.1608333333334</v>
      </c>
      <c r="Z15" s="13"/>
      <c r="AA15" s="13"/>
    </row>
    <row r="16" spans="1:27" ht="9.4" customHeight="1" x14ac:dyDescent="0.15">
      <c r="C16" s="18"/>
      <c r="O16" s="15" t="s">
        <v>89</v>
      </c>
      <c r="P16" s="13"/>
      <c r="Q16" s="13">
        <f t="shared" ref="Q16:X16" si="3">SUM(Q14:Q15)</f>
        <v>21524</v>
      </c>
      <c r="R16" s="16">
        <f t="shared" si="3"/>
        <v>20668.673838856794</v>
      </c>
      <c r="S16" s="16">
        <f t="shared" si="3"/>
        <v>21068.4250316</v>
      </c>
      <c r="T16" s="16">
        <f t="shared" si="3"/>
        <v>19264.968761000004</v>
      </c>
      <c r="U16" s="16">
        <f t="shared" si="3"/>
        <v>19877.779422200001</v>
      </c>
      <c r="V16" s="16">
        <f t="shared" si="3"/>
        <v>19584.639412800003</v>
      </c>
      <c r="W16" s="16">
        <f t="shared" si="3"/>
        <v>18935.152170400004</v>
      </c>
      <c r="X16" s="16">
        <f t="shared" si="3"/>
        <v>16051.386915199999</v>
      </c>
      <c r="Y16" s="16">
        <f>SUM(Y14:Y15)</f>
        <v>18582.11</v>
      </c>
      <c r="Z16" s="13"/>
      <c r="AA16" s="13"/>
    </row>
    <row r="17" spans="3:21" ht="9.4" customHeight="1" x14ac:dyDescent="0.15">
      <c r="C17" s="18"/>
    </row>
    <row r="18" spans="3:21" ht="9.4" customHeight="1" x14ac:dyDescent="0.15">
      <c r="C18" s="18"/>
      <c r="P18" s="25"/>
      <c r="Q18" s="26"/>
    </row>
    <row r="19" spans="3:21" ht="9.4" customHeight="1" x14ac:dyDescent="0.15">
      <c r="C19" s="18"/>
      <c r="P19" s="25"/>
      <c r="Q19" s="26"/>
    </row>
    <row r="20" spans="3:21" ht="9.4" customHeight="1" x14ac:dyDescent="0.15">
      <c r="C20" s="18"/>
      <c r="P20" s="25"/>
      <c r="Q20" s="26"/>
    </row>
    <row r="21" spans="3:21" ht="9.4" customHeight="1" x14ac:dyDescent="0.15">
      <c r="C21" s="18"/>
      <c r="P21" s="25"/>
      <c r="Q21" s="26"/>
      <c r="T21" s="25"/>
      <c r="U21" s="27"/>
    </row>
    <row r="22" spans="3:21" ht="9.4" customHeight="1" x14ac:dyDescent="0.15">
      <c r="C22" s="18"/>
      <c r="P22" s="25"/>
      <c r="Q22" s="26"/>
      <c r="T22" s="25"/>
      <c r="U22" s="27"/>
    </row>
    <row r="23" spans="3:21" ht="9.4" customHeight="1" x14ac:dyDescent="0.15">
      <c r="C23" s="18"/>
      <c r="P23" s="28"/>
      <c r="Q23" s="26"/>
      <c r="T23" s="28"/>
      <c r="U23" s="29"/>
    </row>
    <row r="24" spans="3:21" ht="9.4" customHeight="1" x14ac:dyDescent="0.15">
      <c r="C24" s="18"/>
      <c r="P24" s="25"/>
      <c r="Q24" s="26"/>
      <c r="T24" s="25"/>
      <c r="U24" s="27"/>
    </row>
    <row r="25" spans="3:21" ht="9.4" customHeight="1" x14ac:dyDescent="0.15">
      <c r="C25" s="18"/>
      <c r="P25" s="25"/>
      <c r="Q25" s="26"/>
      <c r="T25" s="25"/>
      <c r="U25" s="27"/>
    </row>
    <row r="26" spans="3:21" ht="9.4" customHeight="1" x14ac:dyDescent="0.15">
      <c r="C26" s="18"/>
      <c r="P26" s="28"/>
    </row>
    <row r="27" spans="3:21" ht="9.4" customHeight="1" x14ac:dyDescent="0.15">
      <c r="C27" s="18"/>
      <c r="P27" s="25"/>
      <c r="Q27" s="30"/>
    </row>
    <row r="28" spans="3:21" ht="9.4" customHeight="1" x14ac:dyDescent="0.15">
      <c r="C28" s="18"/>
      <c r="P28" s="25"/>
      <c r="Q28" s="30"/>
    </row>
    <row r="29" spans="3:21" ht="19.149999999999999" customHeight="1" x14ac:dyDescent="0.15">
      <c r="C29" s="18"/>
    </row>
    <row r="30" spans="3:21" ht="9.4" customHeight="1" x14ac:dyDescent="0.15">
      <c r="C30" s="18"/>
      <c r="P30" s="31"/>
      <c r="S30" s="30"/>
    </row>
    <row r="31" spans="3:21" ht="9.4" customHeight="1" x14ac:dyDescent="0.15">
      <c r="C31" s="18"/>
      <c r="P31" s="31"/>
      <c r="S31" s="30"/>
    </row>
    <row r="32" spans="3:21" ht="9.4" customHeight="1" x14ac:dyDescent="0.15">
      <c r="C32" s="32"/>
    </row>
    <row r="33" spans="2:20" ht="9.4" customHeight="1" x14ac:dyDescent="0.15">
      <c r="C33" s="17"/>
    </row>
    <row r="34" spans="2:20" ht="9.4" customHeight="1" x14ac:dyDescent="0.15">
      <c r="C34" s="17"/>
    </row>
    <row r="35" spans="2:20" ht="9.4" customHeight="1" x14ac:dyDescent="0.15">
      <c r="C35" s="17"/>
    </row>
    <row r="36" spans="2:20" ht="9.4" customHeight="1" x14ac:dyDescent="0.15">
      <c r="C36" s="17"/>
      <c r="T36" s="10"/>
    </row>
    <row r="37" spans="2:20" ht="9.4" customHeight="1" x14ac:dyDescent="0.15">
      <c r="C37" s="17"/>
    </row>
    <row r="38" spans="2:20" ht="9.4" customHeight="1" x14ac:dyDescent="0.15">
      <c r="C38" s="9"/>
    </row>
    <row r="39" spans="2:20" ht="9.4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" customHeight="1" x14ac:dyDescent="0.15">
      <c r="B44" s="28"/>
    </row>
    <row r="45" spans="2:20" ht="9.4" customHeight="1" x14ac:dyDescent="0.15">
      <c r="B45" s="28"/>
      <c r="C45" s="9"/>
    </row>
    <row r="46" spans="2:20" ht="9.4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8"/>
      <c r="F83" s="33"/>
      <c r="G83" s="34" t="s">
        <v>11</v>
      </c>
      <c r="I83" s="34" t="s">
        <v>12</v>
      </c>
      <c r="K83" s="33" t="s">
        <v>90</v>
      </c>
    </row>
    <row r="84" spans="4:13" ht="9.4" customHeight="1" x14ac:dyDescent="0.15"/>
    <row r="85" spans="4:13" ht="9.4" customHeight="1" x14ac:dyDescent="0.15">
      <c r="M85" s="5" t="s">
        <v>91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176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116</v>
      </c>
      <c r="E3" s="47"/>
      <c r="F3" s="47"/>
      <c r="G3" s="6"/>
      <c r="H3" s="49" t="s">
        <v>18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11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104.5</v>
      </c>
      <c r="E8" s="37">
        <v>83.145833333333329</v>
      </c>
      <c r="F8" s="37">
        <v>92.729166666666671</v>
      </c>
      <c r="G8" s="37">
        <v>104.3</v>
      </c>
      <c r="H8" s="37">
        <v>117.5</v>
      </c>
      <c r="I8" s="37">
        <v>190.5</v>
      </c>
      <c r="J8" s="37">
        <v>207.75</v>
      </c>
      <c r="L8" s="37">
        <f>AVERAGE(D8:H8)</f>
        <v>100.435</v>
      </c>
      <c r="M8" s="37">
        <f>AVERAGE(D8:J8)</f>
        <v>128.63214285714284</v>
      </c>
      <c r="O8" s="28"/>
    </row>
    <row r="9" spans="1:15" ht="9.4" customHeight="1" x14ac:dyDescent="0.15">
      <c r="C9" s="18">
        <v>1</v>
      </c>
      <c r="D9" s="37">
        <v>47.583333333333336</v>
      </c>
      <c r="E9" s="37">
        <v>44.625</v>
      </c>
      <c r="F9" s="37">
        <v>49.083333333333336</v>
      </c>
      <c r="G9" s="37">
        <v>53.25</v>
      </c>
      <c r="H9" s="37">
        <v>58.020833333333329</v>
      </c>
      <c r="I9" s="37">
        <v>136.5</v>
      </c>
      <c r="J9" s="37">
        <v>160.1875</v>
      </c>
      <c r="L9" s="37">
        <f t="shared" ref="L9:L31" si="0">AVERAGE(D9:H9)</f>
        <v>50.512500000000003</v>
      </c>
      <c r="M9" s="37">
        <f t="shared" ref="M9:M31" si="1">AVERAGE(D9:J9)</f>
        <v>78.464285714285708</v>
      </c>
      <c r="O9" s="28"/>
    </row>
    <row r="10" spans="1:15" ht="9.4" customHeight="1" x14ac:dyDescent="0.15">
      <c r="C10" s="18">
        <v>2</v>
      </c>
      <c r="D10" s="37">
        <v>28.1875</v>
      </c>
      <c r="E10" s="37">
        <v>25.416666666666668</v>
      </c>
      <c r="F10" s="37">
        <v>30.270833333333332</v>
      </c>
      <c r="G10" s="37">
        <v>34.483333333333334</v>
      </c>
      <c r="H10" s="37">
        <v>36.125</v>
      </c>
      <c r="I10" s="37">
        <v>98.25</v>
      </c>
      <c r="J10" s="37">
        <v>116.375</v>
      </c>
      <c r="L10" s="37">
        <f t="shared" si="0"/>
        <v>30.896666666666668</v>
      </c>
      <c r="M10" s="37">
        <f t="shared" si="1"/>
        <v>52.729761904761908</v>
      </c>
      <c r="O10" s="28"/>
    </row>
    <row r="11" spans="1:15" ht="9.4" customHeight="1" x14ac:dyDescent="0.15">
      <c r="C11" s="18">
        <v>3</v>
      </c>
      <c r="D11" s="37">
        <v>29.166666666666668</v>
      </c>
      <c r="E11" s="37">
        <v>27.083333333333332</v>
      </c>
      <c r="F11" s="37">
        <v>28.666666666666668</v>
      </c>
      <c r="G11" s="37">
        <v>30.033333333333335</v>
      </c>
      <c r="H11" s="37">
        <v>36.1875</v>
      </c>
      <c r="I11" s="37">
        <v>76.8125</v>
      </c>
      <c r="J11" s="37">
        <v>92.0625</v>
      </c>
      <c r="L11" s="37">
        <f t="shared" si="0"/>
        <v>30.227499999999999</v>
      </c>
      <c r="M11" s="37">
        <f t="shared" si="1"/>
        <v>45.716071428571425</v>
      </c>
      <c r="O11" s="28"/>
    </row>
    <row r="12" spans="1:15" ht="9.4" customHeight="1" x14ac:dyDescent="0.15">
      <c r="C12" s="18">
        <v>4</v>
      </c>
      <c r="D12" s="37">
        <v>38.145833333333336</v>
      </c>
      <c r="E12" s="37">
        <v>46.25</v>
      </c>
      <c r="F12" s="37">
        <v>45.229166666666664</v>
      </c>
      <c r="G12" s="37">
        <v>48.36666666666666</v>
      </c>
      <c r="H12" s="37">
        <v>46.604166666666664</v>
      </c>
      <c r="I12" s="37">
        <v>75.625</v>
      </c>
      <c r="J12" s="37">
        <v>71.125</v>
      </c>
      <c r="L12" s="37">
        <f t="shared" si="0"/>
        <v>44.919166666666669</v>
      </c>
      <c r="M12" s="37">
        <f t="shared" si="1"/>
        <v>53.049404761904761</v>
      </c>
    </row>
    <row r="13" spans="1:15" ht="9.4" customHeight="1" x14ac:dyDescent="0.15">
      <c r="C13" s="18">
        <v>5</v>
      </c>
      <c r="D13" s="37">
        <v>105.89583333333333</v>
      </c>
      <c r="E13" s="37">
        <v>105.0625</v>
      </c>
      <c r="F13" s="37">
        <v>105.29166666666667</v>
      </c>
      <c r="G13" s="37">
        <v>107.23333333333332</v>
      </c>
      <c r="H13" s="37">
        <v>101.3125</v>
      </c>
      <c r="I13" s="37">
        <v>74.75</v>
      </c>
      <c r="J13" s="37">
        <v>51.6875</v>
      </c>
      <c r="L13" s="37">
        <f t="shared" si="0"/>
        <v>104.95916666666668</v>
      </c>
      <c r="M13" s="37">
        <f t="shared" si="1"/>
        <v>93.033333333333331</v>
      </c>
    </row>
    <row r="14" spans="1:15" ht="9.4" customHeight="1" x14ac:dyDescent="0.15">
      <c r="C14" s="18">
        <v>6</v>
      </c>
      <c r="D14" s="37">
        <v>383.72916666666669</v>
      </c>
      <c r="E14" s="37">
        <v>392.33333333333331</v>
      </c>
      <c r="F14" s="37">
        <v>371.41666666666669</v>
      </c>
      <c r="G14" s="37">
        <v>378.2</v>
      </c>
      <c r="H14" s="37">
        <v>344.64583333333337</v>
      </c>
      <c r="I14" s="37">
        <v>119.375</v>
      </c>
      <c r="J14" s="37">
        <v>88.25</v>
      </c>
      <c r="L14" s="37">
        <f t="shared" si="0"/>
        <v>374.06500000000005</v>
      </c>
      <c r="M14" s="37">
        <f t="shared" si="1"/>
        <v>296.85000000000002</v>
      </c>
    </row>
    <row r="15" spans="1:15" ht="9.4" customHeight="1" x14ac:dyDescent="0.15">
      <c r="C15" s="18">
        <v>7</v>
      </c>
      <c r="D15" s="37">
        <v>704.29166666666663</v>
      </c>
      <c r="E15" s="37">
        <v>705.8125</v>
      </c>
      <c r="F15" s="37">
        <v>692.35416666666663</v>
      </c>
      <c r="G15" s="37">
        <v>683.98333333333335</v>
      </c>
      <c r="H15" s="37">
        <v>680.20833333333326</v>
      </c>
      <c r="I15" s="37">
        <v>213.0625</v>
      </c>
      <c r="J15" s="37">
        <v>127.5625</v>
      </c>
      <c r="L15" s="37">
        <f t="shared" si="0"/>
        <v>693.32999999999993</v>
      </c>
      <c r="M15" s="37">
        <f t="shared" si="1"/>
        <v>543.89642857142849</v>
      </c>
    </row>
    <row r="16" spans="1:15" ht="9.4" customHeight="1" x14ac:dyDescent="0.15">
      <c r="C16" s="18">
        <v>8</v>
      </c>
      <c r="D16" s="37">
        <v>652.22916666666663</v>
      </c>
      <c r="E16" s="37">
        <v>648.5625</v>
      </c>
      <c r="F16" s="37">
        <v>666.85416666666663</v>
      </c>
      <c r="G16" s="37">
        <v>650.35</v>
      </c>
      <c r="H16" s="37">
        <v>656.72916666666663</v>
      </c>
      <c r="I16" s="37">
        <v>367.0625</v>
      </c>
      <c r="J16" s="37">
        <v>176.875</v>
      </c>
      <c r="L16" s="37">
        <f t="shared" si="0"/>
        <v>654.94499999999994</v>
      </c>
      <c r="M16" s="37">
        <f t="shared" si="1"/>
        <v>545.52321428571418</v>
      </c>
    </row>
    <row r="17" spans="3:13" ht="9.4" customHeight="1" x14ac:dyDescent="0.15">
      <c r="C17" s="18">
        <v>9</v>
      </c>
      <c r="D17" s="37">
        <v>600.95833333333337</v>
      </c>
      <c r="E17" s="37">
        <v>632.04166666666663</v>
      </c>
      <c r="F17" s="37">
        <v>613.60416666666663</v>
      </c>
      <c r="G17" s="37">
        <v>613.86666666666667</v>
      </c>
      <c r="H17" s="37">
        <v>583.08333333333337</v>
      </c>
      <c r="I17" s="37">
        <v>445.9375</v>
      </c>
      <c r="J17" s="37">
        <v>280.4375</v>
      </c>
      <c r="L17" s="37">
        <f t="shared" si="0"/>
        <v>608.71083333333331</v>
      </c>
      <c r="M17" s="37">
        <f t="shared" si="1"/>
        <v>538.56130952380954</v>
      </c>
    </row>
    <row r="18" spans="3:13" ht="9.4" customHeight="1" x14ac:dyDescent="0.15">
      <c r="C18" s="18">
        <v>10</v>
      </c>
      <c r="D18" s="37">
        <v>552.20833333333337</v>
      </c>
      <c r="E18" s="37">
        <v>575.27083333333337</v>
      </c>
      <c r="F18" s="37">
        <v>561.79166666666663</v>
      </c>
      <c r="G18" s="37">
        <v>559.9</v>
      </c>
      <c r="H18" s="37">
        <v>563.54166666666674</v>
      </c>
      <c r="I18" s="37">
        <v>501.5625</v>
      </c>
      <c r="J18" s="37">
        <v>392.625</v>
      </c>
      <c r="L18" s="37">
        <f t="shared" si="0"/>
        <v>562.54250000000013</v>
      </c>
      <c r="M18" s="37">
        <f t="shared" si="1"/>
        <v>529.55714285714294</v>
      </c>
    </row>
    <row r="19" spans="3:13" ht="9.4" customHeight="1" x14ac:dyDescent="0.15">
      <c r="C19" s="18">
        <v>11</v>
      </c>
      <c r="D19" s="37">
        <v>551.85416666666663</v>
      </c>
      <c r="E19" s="37">
        <v>575.35416666666663</v>
      </c>
      <c r="F19" s="37">
        <v>577.02083333333337</v>
      </c>
      <c r="G19" s="37">
        <v>553.86666666666656</v>
      </c>
      <c r="H19" s="37">
        <v>567.33333333333326</v>
      </c>
      <c r="I19" s="37">
        <v>574.6875</v>
      </c>
      <c r="J19" s="37">
        <v>459.6875</v>
      </c>
      <c r="L19" s="37">
        <f t="shared" si="0"/>
        <v>565.0858333333332</v>
      </c>
      <c r="M19" s="37">
        <f t="shared" si="1"/>
        <v>551.40059523809509</v>
      </c>
    </row>
    <row r="20" spans="3:13" ht="9.4" customHeight="1" x14ac:dyDescent="0.15">
      <c r="C20" s="18">
        <v>12</v>
      </c>
      <c r="D20" s="37">
        <v>561.10416666666663</v>
      </c>
      <c r="E20" s="37">
        <v>590.75</v>
      </c>
      <c r="F20" s="37">
        <v>594.625</v>
      </c>
      <c r="G20" s="37">
        <v>595.45000000000005</v>
      </c>
      <c r="H20" s="37">
        <v>605.58333333333337</v>
      </c>
      <c r="I20" s="37">
        <v>624.4375</v>
      </c>
      <c r="J20" s="37">
        <v>516.25</v>
      </c>
      <c r="L20" s="37">
        <f t="shared" si="0"/>
        <v>589.50250000000005</v>
      </c>
      <c r="M20" s="37">
        <f t="shared" si="1"/>
        <v>584.02857142857147</v>
      </c>
    </row>
    <row r="21" spans="3:13" ht="9.4" customHeight="1" x14ac:dyDescent="0.15">
      <c r="C21" s="18">
        <v>13</v>
      </c>
      <c r="D21" s="37">
        <v>585.77083333333337</v>
      </c>
      <c r="E21" s="37">
        <v>577.72916666666663</v>
      </c>
      <c r="F21" s="37">
        <v>601.33333333333337</v>
      </c>
      <c r="G21" s="37">
        <v>584.33333333333326</v>
      </c>
      <c r="H21" s="37">
        <v>596.83333333333326</v>
      </c>
      <c r="I21" s="37">
        <v>606.3125</v>
      </c>
      <c r="J21" s="37">
        <v>536.5</v>
      </c>
      <c r="L21" s="37">
        <f t="shared" si="0"/>
        <v>589.20000000000005</v>
      </c>
      <c r="M21" s="37">
        <f t="shared" si="1"/>
        <v>584.11607142857144</v>
      </c>
    </row>
    <row r="22" spans="3:13" ht="9.4" customHeight="1" x14ac:dyDescent="0.15">
      <c r="C22" s="18">
        <v>14</v>
      </c>
      <c r="D22" s="37">
        <v>597.33333333333337</v>
      </c>
      <c r="E22" s="37">
        <v>594.66666666666663</v>
      </c>
      <c r="F22" s="37">
        <v>612.97916666666663</v>
      </c>
      <c r="G22" s="37">
        <v>611.56666666666661</v>
      </c>
      <c r="H22" s="37">
        <v>636.47916666666674</v>
      </c>
      <c r="I22" s="37">
        <v>579.6875</v>
      </c>
      <c r="J22" s="37">
        <v>560</v>
      </c>
      <c r="L22" s="37">
        <f t="shared" si="0"/>
        <v>610.6049999999999</v>
      </c>
      <c r="M22" s="37">
        <f t="shared" si="1"/>
        <v>598.95892857142849</v>
      </c>
    </row>
    <row r="23" spans="3:13" ht="9.4" customHeight="1" x14ac:dyDescent="0.15">
      <c r="C23" s="18">
        <v>15</v>
      </c>
      <c r="D23" s="37">
        <v>606.125</v>
      </c>
      <c r="E23" s="37">
        <v>618.83333333333337</v>
      </c>
      <c r="F23" s="37">
        <v>618.95833333333337</v>
      </c>
      <c r="G23" s="37">
        <v>640.63333333333344</v>
      </c>
      <c r="H23" s="37">
        <v>662.9375</v>
      </c>
      <c r="I23" s="37">
        <v>567.1875</v>
      </c>
      <c r="J23" s="37">
        <v>570.4375</v>
      </c>
      <c r="L23" s="37">
        <f t="shared" si="0"/>
        <v>629.49750000000006</v>
      </c>
      <c r="M23" s="37">
        <f t="shared" si="1"/>
        <v>612.15892857142865</v>
      </c>
    </row>
    <row r="24" spans="3:13" ht="9.4" customHeight="1" x14ac:dyDescent="0.15">
      <c r="C24" s="18">
        <v>16</v>
      </c>
      <c r="D24" s="37">
        <v>666.625</v>
      </c>
      <c r="E24" s="37">
        <v>690.3125</v>
      </c>
      <c r="F24" s="37">
        <v>646.41666666666663</v>
      </c>
      <c r="G24" s="37">
        <v>672.65</v>
      </c>
      <c r="H24" s="37">
        <v>684.04166666666663</v>
      </c>
      <c r="I24" s="37">
        <v>546.3125</v>
      </c>
      <c r="J24" s="37">
        <v>520.625</v>
      </c>
      <c r="L24" s="37">
        <f t="shared" si="0"/>
        <v>672.0091666666666</v>
      </c>
      <c r="M24" s="37">
        <f t="shared" si="1"/>
        <v>632.42619047619053</v>
      </c>
    </row>
    <row r="25" spans="3:13" ht="9.4" customHeight="1" x14ac:dyDescent="0.15">
      <c r="C25" s="18">
        <v>17</v>
      </c>
      <c r="D25" s="37">
        <v>670.20833333333337</v>
      </c>
      <c r="E25" s="37">
        <v>713.83333333333337</v>
      </c>
      <c r="F25" s="37">
        <v>641.3125</v>
      </c>
      <c r="G25" s="37">
        <v>690.35</v>
      </c>
      <c r="H25" s="37">
        <v>642.83333333333337</v>
      </c>
      <c r="I25" s="37">
        <v>529.0625</v>
      </c>
      <c r="J25" s="37">
        <v>437.375</v>
      </c>
      <c r="L25" s="37">
        <f t="shared" si="0"/>
        <v>671.7075000000001</v>
      </c>
      <c r="M25" s="37">
        <f t="shared" si="1"/>
        <v>617.85357142857151</v>
      </c>
    </row>
    <row r="26" spans="3:13" ht="9.4" customHeight="1" x14ac:dyDescent="0.15">
      <c r="C26" s="18">
        <v>18</v>
      </c>
      <c r="D26" s="37">
        <v>516.0625</v>
      </c>
      <c r="E26" s="37">
        <v>553.64583333333337</v>
      </c>
      <c r="F26" s="37">
        <v>566.83333333333326</v>
      </c>
      <c r="G26" s="37">
        <v>589.68333333333328</v>
      </c>
      <c r="H26" s="37">
        <v>575.5</v>
      </c>
      <c r="I26" s="37">
        <v>478.25</v>
      </c>
      <c r="J26" s="37">
        <v>405.5</v>
      </c>
      <c r="L26" s="37">
        <f t="shared" si="0"/>
        <v>560.34500000000003</v>
      </c>
      <c r="M26" s="37">
        <f t="shared" si="1"/>
        <v>526.49642857142851</v>
      </c>
    </row>
    <row r="27" spans="3:13" ht="9.4" customHeight="1" x14ac:dyDescent="0.15">
      <c r="C27" s="18">
        <v>19</v>
      </c>
      <c r="D27" s="37">
        <v>408.8125</v>
      </c>
      <c r="E27" s="37">
        <v>453.20833333333331</v>
      </c>
      <c r="F27" s="37">
        <v>484.0625</v>
      </c>
      <c r="G27" s="37">
        <v>497.55</v>
      </c>
      <c r="H27" s="37">
        <v>481.20833333333337</v>
      </c>
      <c r="I27" s="37">
        <v>380.1875</v>
      </c>
      <c r="J27" s="37">
        <v>348.375</v>
      </c>
      <c r="L27" s="37">
        <f t="shared" si="0"/>
        <v>464.96833333333336</v>
      </c>
      <c r="M27" s="37">
        <f t="shared" si="1"/>
        <v>436.20059523809522</v>
      </c>
    </row>
    <row r="28" spans="3:13" ht="9.4" customHeight="1" x14ac:dyDescent="0.15">
      <c r="C28" s="18">
        <v>20</v>
      </c>
      <c r="D28" s="37">
        <v>374.8125</v>
      </c>
      <c r="E28" s="37">
        <v>407.66666666666669</v>
      </c>
      <c r="F28" s="37">
        <v>392.95833333333331</v>
      </c>
      <c r="G28" s="37">
        <v>432.2</v>
      </c>
      <c r="H28" s="37">
        <v>390.72916666666669</v>
      </c>
      <c r="I28" s="37">
        <v>321.8125</v>
      </c>
      <c r="J28" s="37">
        <v>322.25</v>
      </c>
      <c r="L28" s="37">
        <f t="shared" si="0"/>
        <v>399.67333333333335</v>
      </c>
      <c r="M28" s="37">
        <f t="shared" si="1"/>
        <v>377.48988095238099</v>
      </c>
    </row>
    <row r="29" spans="3:13" ht="9.4" customHeight="1" x14ac:dyDescent="0.15">
      <c r="C29" s="18">
        <v>21</v>
      </c>
      <c r="D29" s="37">
        <v>291.8125</v>
      </c>
      <c r="E29" s="37">
        <v>323.5625</v>
      </c>
      <c r="F29" s="37">
        <v>307.70833333333331</v>
      </c>
      <c r="G29" s="37">
        <v>326.35000000000002</v>
      </c>
      <c r="H29" s="37">
        <v>322</v>
      </c>
      <c r="I29" s="37">
        <v>259.3125</v>
      </c>
      <c r="J29" s="37">
        <v>238.0625</v>
      </c>
      <c r="L29" s="37">
        <f t="shared" si="0"/>
        <v>314.28666666666669</v>
      </c>
      <c r="M29" s="37">
        <f t="shared" si="1"/>
        <v>295.5440476190476</v>
      </c>
    </row>
    <row r="30" spans="3:13" ht="9.4" customHeight="1" x14ac:dyDescent="0.15">
      <c r="C30" s="18">
        <v>22</v>
      </c>
      <c r="D30" s="37">
        <v>209.85416666666666</v>
      </c>
      <c r="E30" s="37">
        <v>237.6875</v>
      </c>
      <c r="F30" s="37">
        <v>262.41666666666663</v>
      </c>
      <c r="G30" s="37">
        <v>260.08333333333337</v>
      </c>
      <c r="H30" s="37">
        <v>277.375</v>
      </c>
      <c r="I30" s="37">
        <v>260.625</v>
      </c>
      <c r="J30" s="37">
        <v>175.75</v>
      </c>
      <c r="L30" s="37">
        <f t="shared" si="0"/>
        <v>249.48333333333329</v>
      </c>
      <c r="M30" s="37">
        <f t="shared" si="1"/>
        <v>240.54166666666666</v>
      </c>
    </row>
    <row r="31" spans="3:13" ht="9.4" customHeight="1" x14ac:dyDescent="0.15">
      <c r="C31" s="18">
        <v>23</v>
      </c>
      <c r="D31" s="37">
        <v>144.08333333333334</v>
      </c>
      <c r="E31" s="37">
        <v>150.83333333333334</v>
      </c>
      <c r="F31" s="37">
        <v>172.77083333333334</v>
      </c>
      <c r="G31" s="37">
        <v>193</v>
      </c>
      <c r="H31" s="37">
        <v>239.52083333333334</v>
      </c>
      <c r="I31" s="37">
        <v>223.125</v>
      </c>
      <c r="J31" s="37">
        <v>142.25</v>
      </c>
      <c r="L31" s="37">
        <f t="shared" si="0"/>
        <v>180.04166666666669</v>
      </c>
      <c r="M31" s="37">
        <f t="shared" si="1"/>
        <v>180.79761904761907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7264.7708333333321</v>
      </c>
      <c r="E33" s="37">
        <f t="shared" ref="E33:J33" si="2">SUM(E15:E26)</f>
        <v>7476.8124999999991</v>
      </c>
      <c r="F33" s="37">
        <f t="shared" si="2"/>
        <v>7394.083333333333</v>
      </c>
      <c r="G33" s="37">
        <f t="shared" si="2"/>
        <v>7446.6333333333332</v>
      </c>
      <c r="H33" s="37">
        <f t="shared" si="2"/>
        <v>7455.104166666667</v>
      </c>
      <c r="I33" s="37">
        <f t="shared" si="2"/>
        <v>6033.5625</v>
      </c>
      <c r="J33" s="37">
        <f t="shared" si="2"/>
        <v>4983.875</v>
      </c>
      <c r="L33" s="37">
        <f>SUM(L15:L26)</f>
        <v>7407.480833333334</v>
      </c>
      <c r="M33" s="37">
        <f>SUM(M15:M26)</f>
        <v>6864.9773809523822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1957.4791666666665</v>
      </c>
      <c r="E34" s="37">
        <f t="shared" ref="E34:J34" si="3">SUM(E15:E17)</f>
        <v>1986.4166666666665</v>
      </c>
      <c r="F34" s="37">
        <f t="shared" si="3"/>
        <v>1972.8125</v>
      </c>
      <c r="G34" s="37">
        <f t="shared" si="3"/>
        <v>1948.2000000000003</v>
      </c>
      <c r="H34" s="37">
        <f t="shared" si="3"/>
        <v>1920.0208333333335</v>
      </c>
      <c r="I34" s="37">
        <f t="shared" si="3"/>
        <v>1026.0625</v>
      </c>
      <c r="J34" s="37">
        <f t="shared" si="3"/>
        <v>584.875</v>
      </c>
      <c r="L34" s="37">
        <f>SUM(L15:L17)</f>
        <v>1956.9858333333332</v>
      </c>
      <c r="M34" s="37">
        <f>SUM(M15:M17)</f>
        <v>1627.9809523809522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3454.3958333333335</v>
      </c>
      <c r="E35" s="37">
        <f t="shared" ref="E35:J35" si="4">SUM(E18:E23)</f>
        <v>3532.6041666666665</v>
      </c>
      <c r="F35" s="37">
        <f t="shared" si="4"/>
        <v>3566.7083333333335</v>
      </c>
      <c r="G35" s="37">
        <f t="shared" si="4"/>
        <v>3545.75</v>
      </c>
      <c r="H35" s="37">
        <f t="shared" si="4"/>
        <v>3632.7083333333339</v>
      </c>
      <c r="I35" s="37">
        <f t="shared" si="4"/>
        <v>3453.875</v>
      </c>
      <c r="J35" s="37">
        <f t="shared" si="4"/>
        <v>3035.5</v>
      </c>
      <c r="L35" s="37">
        <f>SUM(L18:L23)</f>
        <v>3546.4333333333334</v>
      </c>
      <c r="M35" s="37">
        <f>SUM(M18:M23)</f>
        <v>3460.2202380952381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1852.8958333333335</v>
      </c>
      <c r="E36" s="37">
        <f t="shared" ref="E36:J36" si="5">SUM(E24:E26)</f>
        <v>1957.791666666667</v>
      </c>
      <c r="F36" s="37">
        <f t="shared" si="5"/>
        <v>1854.5624999999998</v>
      </c>
      <c r="G36" s="37">
        <f t="shared" si="5"/>
        <v>1952.6833333333334</v>
      </c>
      <c r="H36" s="37">
        <f t="shared" si="5"/>
        <v>1902.375</v>
      </c>
      <c r="I36" s="37">
        <f t="shared" si="5"/>
        <v>1553.625</v>
      </c>
      <c r="J36" s="37">
        <f t="shared" si="5"/>
        <v>1363.5</v>
      </c>
      <c r="L36" s="37">
        <f>SUM(L24:L26)</f>
        <v>1904.0616666666667</v>
      </c>
      <c r="M36" s="37">
        <f>SUM(M24:M26)</f>
        <v>1776.7761904761905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9431.3541666666661</v>
      </c>
      <c r="E37" s="37">
        <f t="shared" ref="E37:J37" si="6">SUM(E8:E31)</f>
        <v>9773.6875000000018</v>
      </c>
      <c r="F37" s="37">
        <f t="shared" si="6"/>
        <v>9736.6875</v>
      </c>
      <c r="G37" s="37">
        <f t="shared" si="6"/>
        <v>9911.6833333333325</v>
      </c>
      <c r="H37" s="37">
        <f t="shared" si="6"/>
        <v>9906.3333333333339</v>
      </c>
      <c r="I37" s="37">
        <f t="shared" si="6"/>
        <v>8250.4375</v>
      </c>
      <c r="J37" s="37">
        <f t="shared" si="6"/>
        <v>6998</v>
      </c>
      <c r="L37" s="37">
        <f>SUM(L8:L31)</f>
        <v>9751.9491666666672</v>
      </c>
      <c r="M37" s="37">
        <f>SUM(M8:M31)</f>
        <v>9144.0261904761883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>
        <v>7202.7666666666664</v>
      </c>
      <c r="D43" s="34">
        <v>7228.666666666667</v>
      </c>
      <c r="E43" s="34">
        <v>7580.6900000000014</v>
      </c>
      <c r="F43" s="34">
        <v>7617.7999999999993</v>
      </c>
      <c r="G43" s="34"/>
      <c r="H43" s="34"/>
      <c r="I43" s="34"/>
      <c r="J43" s="34"/>
      <c r="K43" s="34"/>
      <c r="L43" s="34"/>
      <c r="M43" s="34"/>
      <c r="N43" s="34"/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>
        <v>9426.2166666666672</v>
      </c>
      <c r="D44" s="34">
        <v>9496.2000000000007</v>
      </c>
      <c r="E44" s="34">
        <v>9918.0799999999981</v>
      </c>
      <c r="F44" s="34">
        <v>10167.299999999999</v>
      </c>
      <c r="G44" s="34"/>
      <c r="H44" s="34"/>
      <c r="I44" s="34"/>
      <c r="J44" s="34"/>
      <c r="K44" s="34"/>
      <c r="L44" s="34"/>
      <c r="M44" s="34"/>
      <c r="N44" s="34"/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>
        <v>5891.5</v>
      </c>
      <c r="D47" s="34">
        <v>5873</v>
      </c>
      <c r="E47" s="34">
        <v>6268.75</v>
      </c>
      <c r="F47" s="34">
        <v>6101</v>
      </c>
      <c r="G47" s="34"/>
      <c r="H47" s="34"/>
      <c r="I47" s="34"/>
      <c r="J47" s="34"/>
      <c r="K47" s="34"/>
      <c r="L47" s="34"/>
      <c r="M47" s="34"/>
      <c r="N47" s="34"/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>
        <v>8009</v>
      </c>
      <c r="D48" s="34">
        <v>7841.5</v>
      </c>
      <c r="E48" s="34">
        <v>8572.25</v>
      </c>
      <c r="F48" s="34">
        <v>8579</v>
      </c>
      <c r="G48" s="34"/>
      <c r="H48" s="34"/>
      <c r="I48" s="34"/>
      <c r="J48" s="34"/>
      <c r="K48" s="34"/>
      <c r="L48" s="34"/>
      <c r="M48" s="34"/>
      <c r="N48" s="34"/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>
        <v>4772</v>
      </c>
      <c r="D51" s="34">
        <v>4344</v>
      </c>
      <c r="E51" s="34">
        <v>5571.5</v>
      </c>
      <c r="F51" s="34">
        <v>5248</v>
      </c>
      <c r="G51" s="34"/>
      <c r="H51" s="34"/>
      <c r="I51" s="34"/>
      <c r="J51" s="34"/>
      <c r="K51" s="34"/>
      <c r="L51" s="34"/>
      <c r="M51" s="34"/>
      <c r="N51" s="34"/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>
        <v>6625.5</v>
      </c>
      <c r="D52" s="34">
        <v>6257</v>
      </c>
      <c r="E52" s="34">
        <v>7650.5</v>
      </c>
      <c r="F52" s="34">
        <v>7459</v>
      </c>
      <c r="G52" s="34"/>
      <c r="H52" s="34"/>
      <c r="I52" s="34"/>
      <c r="J52" s="34"/>
      <c r="K52" s="34"/>
      <c r="L52" s="34"/>
      <c r="M52" s="34"/>
      <c r="N52" s="34"/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176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116</v>
      </c>
      <c r="E3" s="47"/>
      <c r="F3" s="47"/>
      <c r="G3" s="6"/>
      <c r="H3" s="49" t="s">
        <v>18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12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76.291666666666671</v>
      </c>
      <c r="E8" s="37">
        <v>62.291666666666664</v>
      </c>
      <c r="F8" s="37">
        <v>73.979166666666671</v>
      </c>
      <c r="G8" s="37">
        <v>80.066666666666663</v>
      </c>
      <c r="H8" s="37">
        <v>83.375</v>
      </c>
      <c r="I8" s="37">
        <v>160.6875</v>
      </c>
      <c r="J8" s="37">
        <v>187.4375</v>
      </c>
      <c r="L8" s="37">
        <f>AVERAGE(D8:H8)</f>
        <v>75.200833333333335</v>
      </c>
      <c r="M8" s="37">
        <f>AVERAGE(D8:J8)</f>
        <v>103.4470238095238</v>
      </c>
      <c r="O8" s="28"/>
    </row>
    <row r="9" spans="1:15" ht="9.4" customHeight="1" x14ac:dyDescent="0.15">
      <c r="C9" s="18">
        <v>1</v>
      </c>
      <c r="D9" s="37">
        <v>36.25</v>
      </c>
      <c r="E9" s="37">
        <v>34</v>
      </c>
      <c r="F9" s="37">
        <v>36.625</v>
      </c>
      <c r="G9" s="37">
        <v>38.116666666666667</v>
      </c>
      <c r="H9" s="37">
        <v>44.208333333333336</v>
      </c>
      <c r="I9" s="37">
        <v>104.5</v>
      </c>
      <c r="J9" s="37">
        <v>130.625</v>
      </c>
      <c r="L9" s="37">
        <f t="shared" ref="L9:L31" si="0">AVERAGE(D9:H9)</f>
        <v>37.840000000000003</v>
      </c>
      <c r="M9" s="37">
        <f t="shared" ref="M9:M31" si="1">AVERAGE(D9:J9)</f>
        <v>60.617857142857147</v>
      </c>
      <c r="O9" s="28"/>
    </row>
    <row r="10" spans="1:15" ht="9.4" customHeight="1" x14ac:dyDescent="0.15">
      <c r="C10" s="18">
        <v>2</v>
      </c>
      <c r="D10" s="37">
        <v>22.208333333333332</v>
      </c>
      <c r="E10" s="37">
        <v>22.166666666666668</v>
      </c>
      <c r="F10" s="37">
        <v>24.625</v>
      </c>
      <c r="G10" s="37">
        <v>24.866666666666667</v>
      </c>
      <c r="H10" s="37">
        <v>34</v>
      </c>
      <c r="I10" s="37">
        <v>83.375</v>
      </c>
      <c r="J10" s="37">
        <v>109.875</v>
      </c>
      <c r="L10" s="37">
        <f t="shared" si="0"/>
        <v>25.573333333333334</v>
      </c>
      <c r="M10" s="37">
        <f t="shared" si="1"/>
        <v>45.873809523809527</v>
      </c>
      <c r="O10" s="28"/>
    </row>
    <row r="11" spans="1:15" ht="9.4" customHeight="1" x14ac:dyDescent="0.15">
      <c r="C11" s="18">
        <v>3</v>
      </c>
      <c r="D11" s="37">
        <v>22.041666666666668</v>
      </c>
      <c r="E11" s="37">
        <v>22.8125</v>
      </c>
      <c r="F11" s="37">
        <v>25.625</v>
      </c>
      <c r="G11" s="37">
        <v>25.783333333333335</v>
      </c>
      <c r="H11" s="37">
        <v>27.666666666666668</v>
      </c>
      <c r="I11" s="37">
        <v>71.25</v>
      </c>
      <c r="J11" s="37">
        <v>88.4375</v>
      </c>
      <c r="L11" s="37">
        <f t="shared" si="0"/>
        <v>24.785833333333336</v>
      </c>
      <c r="M11" s="37">
        <f t="shared" si="1"/>
        <v>40.516666666666666</v>
      </c>
      <c r="O11" s="28"/>
    </row>
    <row r="12" spans="1:15" ht="9.4" customHeight="1" x14ac:dyDescent="0.15">
      <c r="C12" s="18">
        <v>4</v>
      </c>
      <c r="D12" s="37">
        <v>34.625</v>
      </c>
      <c r="E12" s="37">
        <v>36.520833333333336</v>
      </c>
      <c r="F12" s="37">
        <v>39.145833333333336</v>
      </c>
      <c r="G12" s="37">
        <v>38.833333333333336</v>
      </c>
      <c r="H12" s="37">
        <v>36.25</v>
      </c>
      <c r="I12" s="37">
        <v>61.75</v>
      </c>
      <c r="J12" s="37">
        <v>61.3125</v>
      </c>
      <c r="L12" s="37">
        <f t="shared" si="0"/>
        <v>37.075000000000003</v>
      </c>
      <c r="M12" s="37">
        <f t="shared" si="1"/>
        <v>44.0625</v>
      </c>
    </row>
    <row r="13" spans="1:15" ht="9.4" customHeight="1" x14ac:dyDescent="0.15">
      <c r="C13" s="18">
        <v>5</v>
      </c>
      <c r="D13" s="37">
        <v>93.708333333333329</v>
      </c>
      <c r="E13" s="37">
        <v>91.958333333333329</v>
      </c>
      <c r="F13" s="37">
        <v>92.333333333333329</v>
      </c>
      <c r="G13" s="37">
        <v>93.26666666666668</v>
      </c>
      <c r="H13" s="37">
        <v>86.416666666666657</v>
      </c>
      <c r="I13" s="37">
        <v>68.625</v>
      </c>
      <c r="J13" s="37">
        <v>53.5</v>
      </c>
      <c r="L13" s="37">
        <f t="shared" si="0"/>
        <v>91.536666666666662</v>
      </c>
      <c r="M13" s="37">
        <f t="shared" si="1"/>
        <v>82.829761904761895</v>
      </c>
    </row>
    <row r="14" spans="1:15" ht="9.4" customHeight="1" x14ac:dyDescent="0.15">
      <c r="C14" s="18">
        <v>6</v>
      </c>
      <c r="D14" s="37">
        <v>273.91666666666669</v>
      </c>
      <c r="E14" s="37">
        <v>287.77083333333331</v>
      </c>
      <c r="F14" s="37">
        <v>282.85416666666669</v>
      </c>
      <c r="G14" s="37">
        <v>284.35000000000002</v>
      </c>
      <c r="H14" s="37">
        <v>263.39583333333337</v>
      </c>
      <c r="I14" s="37">
        <v>135.625</v>
      </c>
      <c r="J14" s="37">
        <v>97.375</v>
      </c>
      <c r="L14" s="37">
        <f t="shared" si="0"/>
        <v>278.4575000000001</v>
      </c>
      <c r="M14" s="37">
        <f t="shared" si="1"/>
        <v>232.18392857142862</v>
      </c>
    </row>
    <row r="15" spans="1:15" ht="9.4" customHeight="1" x14ac:dyDescent="0.15">
      <c r="C15" s="18">
        <v>7</v>
      </c>
      <c r="D15" s="37">
        <v>559.72916666666663</v>
      </c>
      <c r="E15" s="37">
        <v>580.85416666666663</v>
      </c>
      <c r="F15" s="37">
        <v>570.8125</v>
      </c>
      <c r="G15" s="37">
        <v>563.61666666666656</v>
      </c>
      <c r="H15" s="37">
        <v>569.16666666666663</v>
      </c>
      <c r="I15" s="37">
        <v>194.3125</v>
      </c>
      <c r="J15" s="37">
        <v>131.25</v>
      </c>
      <c r="L15" s="37">
        <f t="shared" si="0"/>
        <v>568.83583333333331</v>
      </c>
      <c r="M15" s="37">
        <f t="shared" si="1"/>
        <v>452.82023809523804</v>
      </c>
    </row>
    <row r="16" spans="1:15" ht="9.4" customHeight="1" x14ac:dyDescent="0.15">
      <c r="C16" s="18">
        <v>8</v>
      </c>
      <c r="D16" s="37">
        <v>549.3125</v>
      </c>
      <c r="E16" s="37">
        <v>534.4375</v>
      </c>
      <c r="F16" s="37">
        <v>564.52083333333337</v>
      </c>
      <c r="G16" s="37">
        <v>561.4</v>
      </c>
      <c r="H16" s="37">
        <v>576.3125</v>
      </c>
      <c r="I16" s="37">
        <v>308.375</v>
      </c>
      <c r="J16" s="37">
        <v>159.5625</v>
      </c>
      <c r="L16" s="37">
        <f t="shared" si="0"/>
        <v>557.19666666666672</v>
      </c>
      <c r="M16" s="37">
        <f t="shared" si="1"/>
        <v>464.84583333333336</v>
      </c>
    </row>
    <row r="17" spans="3:13" ht="9.4" customHeight="1" x14ac:dyDescent="0.15">
      <c r="C17" s="18">
        <v>9</v>
      </c>
      <c r="D17" s="37">
        <v>519.14583333333326</v>
      </c>
      <c r="E17" s="37">
        <v>516.54166666666674</v>
      </c>
      <c r="F17" s="37">
        <v>515.375</v>
      </c>
      <c r="G17" s="37">
        <v>529.9</v>
      </c>
      <c r="H17" s="37">
        <v>533.3125</v>
      </c>
      <c r="I17" s="37">
        <v>422.5</v>
      </c>
      <c r="J17" s="37">
        <v>276.625</v>
      </c>
      <c r="L17" s="37">
        <f t="shared" si="0"/>
        <v>522.85500000000002</v>
      </c>
      <c r="M17" s="37">
        <f t="shared" si="1"/>
        <v>473.34285714285716</v>
      </c>
    </row>
    <row r="18" spans="3:13" ht="9.4" customHeight="1" x14ac:dyDescent="0.15">
      <c r="C18" s="18">
        <v>10</v>
      </c>
      <c r="D18" s="37">
        <v>497.1875</v>
      </c>
      <c r="E18" s="37">
        <v>523.45833333333337</v>
      </c>
      <c r="F18" s="37">
        <v>517.6875</v>
      </c>
      <c r="G18" s="37">
        <v>521.48333333333335</v>
      </c>
      <c r="H18" s="37">
        <v>512.64583333333337</v>
      </c>
      <c r="I18" s="37">
        <v>500.5625</v>
      </c>
      <c r="J18" s="37">
        <v>360.25</v>
      </c>
      <c r="L18" s="37">
        <f t="shared" si="0"/>
        <v>514.49250000000006</v>
      </c>
      <c r="M18" s="37">
        <f t="shared" si="1"/>
        <v>490.46785714285716</v>
      </c>
    </row>
    <row r="19" spans="3:13" ht="9.4" customHeight="1" x14ac:dyDescent="0.15">
      <c r="C19" s="18">
        <v>11</v>
      </c>
      <c r="D19" s="37">
        <v>507.375</v>
      </c>
      <c r="E19" s="37">
        <v>508.47916666666663</v>
      </c>
      <c r="F19" s="37">
        <v>509.20833333333331</v>
      </c>
      <c r="G19" s="37">
        <v>515.4</v>
      </c>
      <c r="H19" s="37">
        <v>538.83333333333337</v>
      </c>
      <c r="I19" s="37">
        <v>563.75</v>
      </c>
      <c r="J19" s="37">
        <v>432.625</v>
      </c>
      <c r="L19" s="37">
        <f t="shared" si="0"/>
        <v>515.85916666666674</v>
      </c>
      <c r="M19" s="37">
        <f t="shared" si="1"/>
        <v>510.81011904761908</v>
      </c>
    </row>
    <row r="20" spans="3:13" ht="9.4" customHeight="1" x14ac:dyDescent="0.15">
      <c r="C20" s="18">
        <v>12</v>
      </c>
      <c r="D20" s="37">
        <v>507.1875</v>
      </c>
      <c r="E20" s="37">
        <v>517.375</v>
      </c>
      <c r="F20" s="37">
        <v>526.3125</v>
      </c>
      <c r="G20" s="37">
        <v>555</v>
      </c>
      <c r="H20" s="37">
        <v>547</v>
      </c>
      <c r="I20" s="37">
        <v>581.5625</v>
      </c>
      <c r="J20" s="37">
        <v>513.75</v>
      </c>
      <c r="L20" s="37">
        <f t="shared" si="0"/>
        <v>530.57500000000005</v>
      </c>
      <c r="M20" s="37">
        <f t="shared" si="1"/>
        <v>535.45535714285711</v>
      </c>
    </row>
    <row r="21" spans="3:13" ht="9.4" customHeight="1" x14ac:dyDescent="0.15">
      <c r="C21" s="18">
        <v>13</v>
      </c>
      <c r="D21" s="37">
        <v>528.625</v>
      </c>
      <c r="E21" s="37">
        <v>539.60416666666663</v>
      </c>
      <c r="F21" s="37">
        <v>545.29166666666663</v>
      </c>
      <c r="G21" s="37">
        <v>552.56666666666661</v>
      </c>
      <c r="H21" s="37">
        <v>583.79166666666674</v>
      </c>
      <c r="I21" s="37">
        <v>597</v>
      </c>
      <c r="J21" s="37">
        <v>567.125</v>
      </c>
      <c r="L21" s="37">
        <f t="shared" si="0"/>
        <v>549.9758333333333</v>
      </c>
      <c r="M21" s="37">
        <f t="shared" si="1"/>
        <v>559.14345238095234</v>
      </c>
    </row>
    <row r="22" spans="3:13" ht="9.4" customHeight="1" x14ac:dyDescent="0.15">
      <c r="C22" s="18">
        <v>14</v>
      </c>
      <c r="D22" s="37">
        <v>569.3125</v>
      </c>
      <c r="E22" s="37">
        <v>579.6875</v>
      </c>
      <c r="F22" s="37">
        <v>590.04166666666663</v>
      </c>
      <c r="G22" s="37">
        <v>583</v>
      </c>
      <c r="H22" s="37">
        <v>609.33333333333326</v>
      </c>
      <c r="I22" s="37">
        <v>554.625</v>
      </c>
      <c r="J22" s="37">
        <v>527.1875</v>
      </c>
      <c r="L22" s="37">
        <f t="shared" si="0"/>
        <v>586.27499999999998</v>
      </c>
      <c r="M22" s="37">
        <f t="shared" si="1"/>
        <v>573.3125</v>
      </c>
    </row>
    <row r="23" spans="3:13" ht="9.4" customHeight="1" x14ac:dyDescent="0.15">
      <c r="C23" s="18">
        <v>15</v>
      </c>
      <c r="D23" s="37">
        <v>609.9375</v>
      </c>
      <c r="E23" s="37">
        <v>611.625</v>
      </c>
      <c r="F23" s="37">
        <v>600.625</v>
      </c>
      <c r="G23" s="37">
        <v>625.2166666666667</v>
      </c>
      <c r="H23" s="37">
        <v>671.70833333333326</v>
      </c>
      <c r="I23" s="37">
        <v>517.9375</v>
      </c>
      <c r="J23" s="37">
        <v>487.5</v>
      </c>
      <c r="L23" s="37">
        <f t="shared" si="0"/>
        <v>623.82249999999999</v>
      </c>
      <c r="M23" s="37">
        <f t="shared" si="1"/>
        <v>589.22142857142865</v>
      </c>
    </row>
    <row r="24" spans="3:13" ht="9.4" customHeight="1" x14ac:dyDescent="0.15">
      <c r="C24" s="18">
        <v>16</v>
      </c>
      <c r="D24" s="37">
        <v>700.45833333333337</v>
      </c>
      <c r="E24" s="37">
        <v>691.625</v>
      </c>
      <c r="F24" s="37">
        <v>664.64583333333337</v>
      </c>
      <c r="G24" s="37">
        <v>682.16666666666663</v>
      </c>
      <c r="H24" s="37">
        <v>643</v>
      </c>
      <c r="I24" s="37">
        <v>543.75</v>
      </c>
      <c r="J24" s="37">
        <v>494.9375</v>
      </c>
      <c r="L24" s="37">
        <f t="shared" si="0"/>
        <v>676.37916666666672</v>
      </c>
      <c r="M24" s="37">
        <f t="shared" si="1"/>
        <v>631.51190476190482</v>
      </c>
    </row>
    <row r="25" spans="3:13" ht="9.4" customHeight="1" x14ac:dyDescent="0.15">
      <c r="C25" s="18">
        <v>17</v>
      </c>
      <c r="D25" s="37">
        <v>655.64583333333337</v>
      </c>
      <c r="E25" s="37">
        <v>652.45833333333337</v>
      </c>
      <c r="F25" s="37">
        <v>636.08333333333337</v>
      </c>
      <c r="G25" s="37">
        <v>620.45000000000005</v>
      </c>
      <c r="H25" s="37">
        <v>615.41666666666674</v>
      </c>
      <c r="I25" s="37">
        <v>455.125</v>
      </c>
      <c r="J25" s="37">
        <v>387.8125</v>
      </c>
      <c r="L25" s="37">
        <f t="shared" si="0"/>
        <v>636.01083333333338</v>
      </c>
      <c r="M25" s="37">
        <f t="shared" si="1"/>
        <v>574.71309523809521</v>
      </c>
    </row>
    <row r="26" spans="3:13" ht="9.4" customHeight="1" x14ac:dyDescent="0.15">
      <c r="C26" s="18">
        <v>18</v>
      </c>
      <c r="D26" s="37">
        <v>552.39583333333326</v>
      </c>
      <c r="E26" s="37">
        <v>552.08333333333337</v>
      </c>
      <c r="F26" s="37">
        <v>542.16666666666674</v>
      </c>
      <c r="G26" s="37">
        <v>575.98333333333335</v>
      </c>
      <c r="H26" s="37">
        <v>545.29166666666674</v>
      </c>
      <c r="I26" s="37">
        <v>406.5625</v>
      </c>
      <c r="J26" s="37">
        <v>391.375</v>
      </c>
      <c r="L26" s="37">
        <f t="shared" si="0"/>
        <v>553.58416666666676</v>
      </c>
      <c r="M26" s="37">
        <f t="shared" si="1"/>
        <v>509.40833333333336</v>
      </c>
    </row>
    <row r="27" spans="3:13" ht="9.4" customHeight="1" x14ac:dyDescent="0.15">
      <c r="C27" s="18">
        <v>19</v>
      </c>
      <c r="D27" s="37">
        <v>425.72916666666669</v>
      </c>
      <c r="E27" s="37">
        <v>461.4375</v>
      </c>
      <c r="F27" s="37">
        <v>478.97916666666669</v>
      </c>
      <c r="G27" s="37">
        <v>481.93333333333328</v>
      </c>
      <c r="H27" s="37">
        <v>443.25</v>
      </c>
      <c r="I27" s="37">
        <v>377.75</v>
      </c>
      <c r="J27" s="37">
        <v>405.8125</v>
      </c>
      <c r="L27" s="37">
        <f t="shared" si="0"/>
        <v>458.26583333333338</v>
      </c>
      <c r="M27" s="37">
        <f t="shared" si="1"/>
        <v>439.27023809523814</v>
      </c>
    </row>
    <row r="28" spans="3:13" ht="9.4" customHeight="1" x14ac:dyDescent="0.15">
      <c r="C28" s="18">
        <v>20</v>
      </c>
      <c r="D28" s="37">
        <v>299.77083333333331</v>
      </c>
      <c r="E28" s="37">
        <v>319.45833333333331</v>
      </c>
      <c r="F28" s="37">
        <v>342.27083333333331</v>
      </c>
      <c r="G28" s="37">
        <v>353.85</v>
      </c>
      <c r="H28" s="37">
        <v>343.97916666666663</v>
      </c>
      <c r="I28" s="37">
        <v>302.5625</v>
      </c>
      <c r="J28" s="37">
        <v>243.3125</v>
      </c>
      <c r="L28" s="37">
        <f t="shared" si="0"/>
        <v>331.86583333333328</v>
      </c>
      <c r="M28" s="37">
        <f t="shared" si="1"/>
        <v>315.02916666666664</v>
      </c>
    </row>
    <row r="29" spans="3:13" ht="9.4" customHeight="1" x14ac:dyDescent="0.15">
      <c r="C29" s="18">
        <v>21</v>
      </c>
      <c r="D29" s="37">
        <v>234.20833333333334</v>
      </c>
      <c r="E29" s="37">
        <v>256.35416666666669</v>
      </c>
      <c r="F29" s="37">
        <v>272.47916666666669</v>
      </c>
      <c r="G29" s="37">
        <v>286.11666666666667</v>
      </c>
      <c r="H29" s="37">
        <v>266.70833333333337</v>
      </c>
      <c r="I29" s="37">
        <v>246.9375</v>
      </c>
      <c r="J29" s="37">
        <v>188.1875</v>
      </c>
      <c r="L29" s="37">
        <f t="shared" si="0"/>
        <v>263.17333333333335</v>
      </c>
      <c r="M29" s="37">
        <f t="shared" si="1"/>
        <v>250.14166666666668</v>
      </c>
    </row>
    <row r="30" spans="3:13" ht="9.4" customHeight="1" x14ac:dyDescent="0.15">
      <c r="C30" s="18">
        <v>22</v>
      </c>
      <c r="D30" s="37">
        <v>167.6875</v>
      </c>
      <c r="E30" s="37">
        <v>204.58333333333334</v>
      </c>
      <c r="F30" s="37">
        <v>233.95833333333334</v>
      </c>
      <c r="G30" s="37">
        <v>240.15</v>
      </c>
      <c r="H30" s="37">
        <v>249.0625</v>
      </c>
      <c r="I30" s="37">
        <v>244</v>
      </c>
      <c r="J30" s="37">
        <v>147.875</v>
      </c>
      <c r="L30" s="37">
        <f t="shared" si="0"/>
        <v>219.08833333333331</v>
      </c>
      <c r="M30" s="37">
        <f t="shared" si="1"/>
        <v>212.47380952380951</v>
      </c>
    </row>
    <row r="31" spans="3:13" ht="9.4" customHeight="1" x14ac:dyDescent="0.15">
      <c r="C31" s="18">
        <v>23</v>
      </c>
      <c r="D31" s="37">
        <v>108.66666666666667</v>
      </c>
      <c r="E31" s="37">
        <v>123.66666666666667</v>
      </c>
      <c r="F31" s="37">
        <v>144.5</v>
      </c>
      <c r="G31" s="37">
        <v>162.35</v>
      </c>
      <c r="H31" s="37">
        <v>218</v>
      </c>
      <c r="I31" s="37">
        <v>229.875</v>
      </c>
      <c r="J31" s="37">
        <v>114.875</v>
      </c>
      <c r="L31" s="37">
        <f t="shared" si="0"/>
        <v>151.43666666666667</v>
      </c>
      <c r="M31" s="37">
        <f t="shared" si="1"/>
        <v>157.41904761904763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6756.3124999999991</v>
      </c>
      <c r="E33" s="37">
        <f t="shared" ref="E33:J33" si="2">SUM(E15:E26)</f>
        <v>6808.2291666666661</v>
      </c>
      <c r="F33" s="37">
        <f t="shared" si="2"/>
        <v>6782.770833333333</v>
      </c>
      <c r="G33" s="37">
        <f t="shared" si="2"/>
        <v>6886.1833333333343</v>
      </c>
      <c r="H33" s="37">
        <f t="shared" si="2"/>
        <v>6945.8125</v>
      </c>
      <c r="I33" s="37">
        <f t="shared" si="2"/>
        <v>5646.0625</v>
      </c>
      <c r="J33" s="37">
        <f t="shared" si="2"/>
        <v>4730</v>
      </c>
      <c r="L33" s="37">
        <f>SUM(L15:L26)</f>
        <v>6835.8616666666676</v>
      </c>
      <c r="M33" s="37">
        <f>SUM(M15:M26)</f>
        <v>6365.0529761904763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1628.1874999999998</v>
      </c>
      <c r="E34" s="37">
        <f t="shared" ref="E34:J34" si="3">SUM(E15:E17)</f>
        <v>1631.8333333333333</v>
      </c>
      <c r="F34" s="37">
        <f t="shared" si="3"/>
        <v>1650.7083333333335</v>
      </c>
      <c r="G34" s="37">
        <f t="shared" si="3"/>
        <v>1654.9166666666665</v>
      </c>
      <c r="H34" s="37">
        <f t="shared" si="3"/>
        <v>1678.7916666666665</v>
      </c>
      <c r="I34" s="37">
        <f t="shared" si="3"/>
        <v>925.1875</v>
      </c>
      <c r="J34" s="37">
        <f t="shared" si="3"/>
        <v>567.4375</v>
      </c>
      <c r="L34" s="37">
        <f>SUM(L15:L17)</f>
        <v>1648.8875</v>
      </c>
      <c r="M34" s="37">
        <f>SUM(M15:M17)</f>
        <v>1391.0089285714284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3219.625</v>
      </c>
      <c r="E35" s="37">
        <f t="shared" ref="E35:J35" si="4">SUM(E18:E23)</f>
        <v>3280.2291666666665</v>
      </c>
      <c r="F35" s="37">
        <f t="shared" si="4"/>
        <v>3289.1666666666665</v>
      </c>
      <c r="G35" s="37">
        <f t="shared" si="4"/>
        <v>3352.6666666666665</v>
      </c>
      <c r="H35" s="37">
        <f t="shared" si="4"/>
        <v>3463.3125</v>
      </c>
      <c r="I35" s="37">
        <f t="shared" si="4"/>
        <v>3315.4375</v>
      </c>
      <c r="J35" s="37">
        <f t="shared" si="4"/>
        <v>2888.4375</v>
      </c>
      <c r="L35" s="37">
        <f>SUM(L18:L23)</f>
        <v>3321</v>
      </c>
      <c r="M35" s="37">
        <f>SUM(M18:M23)</f>
        <v>3258.4107142857142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1908.5</v>
      </c>
      <c r="E36" s="37">
        <f t="shared" ref="E36:J36" si="5">SUM(E24:E26)</f>
        <v>1896.166666666667</v>
      </c>
      <c r="F36" s="37">
        <f t="shared" si="5"/>
        <v>1842.8958333333335</v>
      </c>
      <c r="G36" s="37">
        <f t="shared" si="5"/>
        <v>1878.6000000000001</v>
      </c>
      <c r="H36" s="37">
        <f t="shared" si="5"/>
        <v>1803.7083333333335</v>
      </c>
      <c r="I36" s="37">
        <f t="shared" si="5"/>
        <v>1405.4375</v>
      </c>
      <c r="J36" s="37">
        <f t="shared" si="5"/>
        <v>1274.125</v>
      </c>
      <c r="L36" s="37">
        <f>SUM(L24:L26)</f>
        <v>1865.9741666666669</v>
      </c>
      <c r="M36" s="37">
        <f>SUM(M24:M26)</f>
        <v>1715.6333333333332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8551.4166666666661</v>
      </c>
      <c r="E37" s="37">
        <f t="shared" ref="E37:J37" si="6">SUM(E8:E31)</f>
        <v>8731.25</v>
      </c>
      <c r="F37" s="37">
        <f t="shared" si="6"/>
        <v>8830.1458333333339</v>
      </c>
      <c r="G37" s="37">
        <f t="shared" si="6"/>
        <v>8995.8666666666668</v>
      </c>
      <c r="H37" s="37">
        <f t="shared" si="6"/>
        <v>9042.125</v>
      </c>
      <c r="I37" s="37">
        <f t="shared" si="6"/>
        <v>7733</v>
      </c>
      <c r="J37" s="37">
        <f t="shared" si="6"/>
        <v>6558.625</v>
      </c>
      <c r="L37" s="37">
        <f>SUM(L8:L31)</f>
        <v>8830.1608333333334</v>
      </c>
      <c r="M37" s="37">
        <f>SUM(M8:M31)</f>
        <v>8348.9184523809508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>
        <v>6836.1999999999989</v>
      </c>
      <c r="D43" s="34">
        <v>6787.4666666666662</v>
      </c>
      <c r="E43" s="34">
        <v>6853.58</v>
      </c>
      <c r="F43" s="34">
        <v>6866.1999999999989</v>
      </c>
      <c r="G43" s="34"/>
      <c r="H43" s="34"/>
      <c r="I43" s="34"/>
      <c r="J43" s="34"/>
      <c r="K43" s="34"/>
      <c r="L43" s="34"/>
      <c r="M43" s="34"/>
      <c r="N43" s="34"/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>
        <v>8762.1666666666661</v>
      </c>
      <c r="D44" s="34">
        <v>8748.0666666666693</v>
      </c>
      <c r="E44" s="34">
        <v>8858.1099999999988</v>
      </c>
      <c r="F44" s="34">
        <v>8952.3000000000011</v>
      </c>
      <c r="G44" s="34"/>
      <c r="H44" s="34"/>
      <c r="I44" s="34"/>
      <c r="J44" s="34"/>
      <c r="K44" s="34"/>
      <c r="L44" s="34"/>
      <c r="M44" s="34"/>
      <c r="N44" s="34"/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>
        <v>5495.5</v>
      </c>
      <c r="D47" s="34">
        <v>5641</v>
      </c>
      <c r="E47" s="34">
        <v>5708.75</v>
      </c>
      <c r="F47" s="34">
        <v>5739</v>
      </c>
      <c r="G47" s="34"/>
      <c r="H47" s="34"/>
      <c r="I47" s="34"/>
      <c r="J47" s="34"/>
      <c r="K47" s="34"/>
      <c r="L47" s="34"/>
      <c r="M47" s="34"/>
      <c r="N47" s="34"/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>
        <v>7476.5</v>
      </c>
      <c r="D48" s="34">
        <v>7706</v>
      </c>
      <c r="E48" s="34">
        <v>7804.5</v>
      </c>
      <c r="F48" s="34">
        <v>7945</v>
      </c>
      <c r="G48" s="34"/>
      <c r="H48" s="34"/>
      <c r="I48" s="34"/>
      <c r="J48" s="34"/>
      <c r="K48" s="34"/>
      <c r="L48" s="34"/>
      <c r="M48" s="34"/>
      <c r="N48" s="34"/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>
        <v>4508.5</v>
      </c>
      <c r="D51" s="34">
        <v>4584.5</v>
      </c>
      <c r="E51" s="34">
        <v>5115</v>
      </c>
      <c r="F51" s="34">
        <v>4712</v>
      </c>
      <c r="G51" s="34"/>
      <c r="H51" s="34"/>
      <c r="I51" s="34"/>
      <c r="J51" s="34"/>
      <c r="K51" s="34"/>
      <c r="L51" s="34"/>
      <c r="M51" s="34"/>
      <c r="N51" s="34"/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>
        <v>6134.5</v>
      </c>
      <c r="D52" s="34">
        <v>6377</v>
      </c>
      <c r="E52" s="34">
        <v>6891</v>
      </c>
      <c r="F52" s="34">
        <v>6832</v>
      </c>
      <c r="G52" s="34"/>
      <c r="H52" s="34"/>
      <c r="I52" s="34"/>
      <c r="J52" s="34"/>
      <c r="K52" s="34"/>
      <c r="L52" s="34"/>
      <c r="M52" s="34"/>
      <c r="N52" s="34"/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176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140625" style="5" customWidth="1"/>
    <col min="3" max="12" width="7.28515625" style="5" customWidth="1"/>
    <col min="13" max="13" width="9.85546875" style="5" customWidth="1"/>
    <col min="14" max="14" width="7.28515625" style="5" customWidth="1"/>
    <col min="15" max="15" width="9.140625" style="5"/>
    <col min="16" max="27" width="5.7109375" style="5" customWidth="1"/>
    <col min="28" max="16384" width="9.140625" style="5"/>
  </cols>
  <sheetData>
    <row r="1" spans="1:27" ht="15" x14ac:dyDescent="0.25">
      <c r="A1" s="35" t="s">
        <v>93</v>
      </c>
      <c r="E1" s="6"/>
      <c r="F1" s="46" t="s">
        <v>59</v>
      </c>
      <c r="G1" s="47"/>
      <c r="H1" s="47"/>
      <c r="I1" s="47"/>
      <c r="J1" s="47"/>
      <c r="P1" s="7"/>
    </row>
    <row r="2" spans="1:27" ht="12.75" x14ac:dyDescent="0.2">
      <c r="E2" s="6"/>
      <c r="F2" s="46" t="s">
        <v>60</v>
      </c>
      <c r="G2" s="47"/>
      <c r="H2" s="47"/>
      <c r="I2" s="47"/>
      <c r="J2" s="47"/>
      <c r="P2" s="8"/>
    </row>
    <row r="3" spans="1:27" ht="12.75" x14ac:dyDescent="0.2">
      <c r="D3" s="48" t="s">
        <v>117</v>
      </c>
      <c r="E3" s="47"/>
      <c r="F3" s="47"/>
      <c r="G3" s="6"/>
      <c r="H3" s="49" t="s">
        <v>44</v>
      </c>
      <c r="I3" s="47"/>
      <c r="J3" s="47"/>
      <c r="K3" s="47"/>
      <c r="L3" s="47"/>
      <c r="M3" s="47"/>
      <c r="N3" s="47"/>
      <c r="P3" s="7"/>
      <c r="Q3" s="9"/>
      <c r="R3" s="10" t="s">
        <v>61</v>
      </c>
    </row>
    <row r="4" spans="1:27" ht="24" customHeight="1" x14ac:dyDescent="0.15">
      <c r="Q4" s="9"/>
    </row>
    <row r="5" spans="1:27" ht="9.4" customHeight="1" x14ac:dyDescent="0.15">
      <c r="A5" s="11"/>
      <c r="C5" s="11"/>
      <c r="D5" s="12"/>
      <c r="O5" s="13"/>
      <c r="P5" s="14" t="s">
        <v>62</v>
      </c>
      <c r="Q5" s="14" t="s">
        <v>63</v>
      </c>
      <c r="R5" s="14" t="s">
        <v>64</v>
      </c>
      <c r="S5" s="14" t="s">
        <v>65</v>
      </c>
      <c r="T5" s="14" t="s">
        <v>66</v>
      </c>
      <c r="U5" s="14" t="s">
        <v>67</v>
      </c>
      <c r="V5" s="14" t="s">
        <v>68</v>
      </c>
      <c r="W5" s="13"/>
      <c r="X5" s="13"/>
      <c r="Y5" s="13"/>
      <c r="Z5" s="13"/>
      <c r="AA5" s="13"/>
    </row>
    <row r="6" spans="1:27" ht="9.4" customHeight="1" x14ac:dyDescent="0.15">
      <c r="C6" s="9"/>
      <c r="D6" s="9"/>
      <c r="E6" s="9"/>
      <c r="F6" s="9"/>
      <c r="G6" s="9"/>
      <c r="H6" s="9"/>
      <c r="O6" s="15" t="s">
        <v>69</v>
      </c>
      <c r="P6" s="16">
        <v>8852.8083333333343</v>
      </c>
      <c r="Q6" s="16">
        <v>8799.7000000000007</v>
      </c>
      <c r="R6" s="16">
        <v>9411.07</v>
      </c>
      <c r="S6" s="16">
        <v>8780.6999999999989</v>
      </c>
      <c r="T6" s="16">
        <v>8922.6683333333312</v>
      </c>
      <c r="U6" s="16">
        <v>8704.5</v>
      </c>
      <c r="V6" s="16">
        <v>6766.6583333333356</v>
      </c>
      <c r="W6" s="13"/>
      <c r="X6" s="13"/>
      <c r="Y6" s="13"/>
      <c r="Z6" s="13"/>
      <c r="AA6" s="13"/>
    </row>
    <row r="7" spans="1:27" ht="9.4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70</v>
      </c>
      <c r="P7" s="16">
        <v>7568.7166666666653</v>
      </c>
      <c r="Q7" s="16">
        <v>7409.416666666667</v>
      </c>
      <c r="R7" s="16">
        <v>8039.7400000000007</v>
      </c>
      <c r="S7" s="16">
        <v>7520.8266666666668</v>
      </c>
      <c r="T7" s="16">
        <v>7620.5783333333338</v>
      </c>
      <c r="U7" s="16">
        <v>8213.4</v>
      </c>
      <c r="V7" s="16">
        <v>6496.6583333333356</v>
      </c>
      <c r="W7" s="13"/>
      <c r="X7" s="13"/>
      <c r="Y7" s="13"/>
      <c r="Z7" s="13"/>
      <c r="AA7" s="13"/>
    </row>
    <row r="8" spans="1:27" ht="9.4" customHeight="1" x14ac:dyDescent="0.15">
      <c r="C8" s="18"/>
      <c r="O8" s="15" t="s">
        <v>71</v>
      </c>
      <c r="P8" s="16">
        <f>SUM(P6:P7)</f>
        <v>16421.525000000001</v>
      </c>
      <c r="Q8" s="16">
        <f t="shared" ref="Q8:V8" si="0">SUM(Q6:Q7)</f>
        <v>16209.116666666669</v>
      </c>
      <c r="R8" s="16">
        <f t="shared" si="0"/>
        <v>17450.810000000001</v>
      </c>
      <c r="S8" s="16">
        <f t="shared" si="0"/>
        <v>16301.526666666665</v>
      </c>
      <c r="T8" s="16">
        <f t="shared" si="0"/>
        <v>16543.246666666666</v>
      </c>
      <c r="U8" s="16">
        <f t="shared" si="0"/>
        <v>16917.900000000001</v>
      </c>
      <c r="V8" s="16">
        <f t="shared" si="0"/>
        <v>13263.316666666671</v>
      </c>
      <c r="W8" s="13"/>
      <c r="X8" s="13"/>
      <c r="Y8" s="13"/>
      <c r="Z8" s="13"/>
      <c r="AA8" s="13"/>
    </row>
    <row r="9" spans="1:27" ht="9.4" customHeight="1" x14ac:dyDescent="0.15">
      <c r="C9" s="18"/>
      <c r="O9" s="19"/>
      <c r="P9" s="14" t="s">
        <v>72</v>
      </c>
      <c r="Q9" s="14" t="s">
        <v>73</v>
      </c>
      <c r="R9" s="14" t="s">
        <v>74</v>
      </c>
      <c r="S9" s="14" t="s">
        <v>75</v>
      </c>
      <c r="T9" s="14" t="s">
        <v>76</v>
      </c>
      <c r="U9" s="14" t="s">
        <v>77</v>
      </c>
      <c r="V9" s="14" t="s">
        <v>78</v>
      </c>
      <c r="W9" s="14" t="s">
        <v>79</v>
      </c>
      <c r="X9" s="14" t="s">
        <v>80</v>
      </c>
      <c r="Y9" s="14" t="s">
        <v>81</v>
      </c>
      <c r="Z9" s="14" t="s">
        <v>82</v>
      </c>
      <c r="AA9" s="14" t="s">
        <v>83</v>
      </c>
    </row>
    <row r="10" spans="1:27" ht="9.4" customHeight="1" x14ac:dyDescent="0.15">
      <c r="C10" s="18"/>
      <c r="O10" s="15" t="s">
        <v>84</v>
      </c>
      <c r="P10" s="16">
        <v>8596.0500000000011</v>
      </c>
      <c r="Q10" s="16">
        <v>8658.2333333333336</v>
      </c>
      <c r="R10" s="16">
        <v>8610.9999999999982</v>
      </c>
      <c r="S10" s="16">
        <v>9167.2000000000007</v>
      </c>
      <c r="T10" s="16">
        <v>9622.5</v>
      </c>
      <c r="U10" s="16">
        <v>9324.5666666666657</v>
      </c>
      <c r="V10" s="16">
        <v>9239.2666666666664</v>
      </c>
      <c r="W10" s="16">
        <v>8926.9933333333338</v>
      </c>
      <c r="X10" s="16">
        <v>8733.7833333333365</v>
      </c>
      <c r="Y10" s="16">
        <v>8654.3000000000011</v>
      </c>
      <c r="Z10" s="16"/>
      <c r="AA10" s="16"/>
    </row>
    <row r="11" spans="1:27" ht="9.4" customHeight="1" x14ac:dyDescent="0.15">
      <c r="C11" s="18"/>
      <c r="O11" s="15" t="s">
        <v>85</v>
      </c>
      <c r="P11" s="16">
        <v>7181.716666666669</v>
      </c>
      <c r="Q11" s="16">
        <v>7335.1</v>
      </c>
      <c r="R11" s="16">
        <v>7481.5499999999993</v>
      </c>
      <c r="S11" s="16">
        <v>7840.4000000000005</v>
      </c>
      <c r="T11" s="16">
        <v>7976.3666666666659</v>
      </c>
      <c r="U11" s="16">
        <v>7826.5666666666684</v>
      </c>
      <c r="V11" s="16">
        <v>7672.8666666666668</v>
      </c>
      <c r="W11" s="16">
        <v>7929.3566666666666</v>
      </c>
      <c r="X11" s="16">
        <v>7584.5666666666675</v>
      </c>
      <c r="Y11" s="16">
        <v>7490.0666666666657</v>
      </c>
      <c r="Z11" s="16"/>
      <c r="AA11" s="16"/>
    </row>
    <row r="12" spans="1:27" ht="9.4" customHeight="1" x14ac:dyDescent="0.15">
      <c r="C12" s="18"/>
      <c r="O12" s="15" t="s">
        <v>86</v>
      </c>
      <c r="P12" s="16">
        <f>SUM(P10:P11)</f>
        <v>15777.76666666667</v>
      </c>
      <c r="Q12" s="16">
        <f t="shared" ref="Q12:Y12" si="1">SUM(Q10:Q11)</f>
        <v>15993.333333333334</v>
      </c>
      <c r="R12" s="16">
        <f t="shared" si="1"/>
        <v>16092.549999999997</v>
      </c>
      <c r="S12" s="16">
        <f t="shared" si="1"/>
        <v>17007.600000000002</v>
      </c>
      <c r="T12" s="16">
        <f t="shared" si="1"/>
        <v>17598.866666666665</v>
      </c>
      <c r="U12" s="16">
        <f t="shared" si="1"/>
        <v>17151.133333333335</v>
      </c>
      <c r="V12" s="16">
        <f t="shared" si="1"/>
        <v>16912.133333333331</v>
      </c>
      <c r="W12" s="16">
        <f t="shared" si="1"/>
        <v>16856.349999999999</v>
      </c>
      <c r="X12" s="16">
        <f t="shared" si="1"/>
        <v>16318.350000000004</v>
      </c>
      <c r="Y12" s="16">
        <f t="shared" si="1"/>
        <v>16144.366666666667</v>
      </c>
      <c r="Z12" s="16"/>
      <c r="AA12" s="16"/>
    </row>
    <row r="13" spans="1:27" ht="9.4" customHeight="1" x14ac:dyDescent="0.15">
      <c r="C13" s="18"/>
      <c r="O13" s="19"/>
      <c r="P13" s="19">
        <f t="shared" ref="P13:W13" si="2">Q13-1</f>
        <v>2009</v>
      </c>
      <c r="Q13" s="19">
        <f t="shared" si="2"/>
        <v>2010</v>
      </c>
      <c r="R13" s="19">
        <f t="shared" si="2"/>
        <v>2011</v>
      </c>
      <c r="S13" s="19">
        <f t="shared" si="2"/>
        <v>2012</v>
      </c>
      <c r="T13" s="19">
        <f t="shared" si="2"/>
        <v>2013</v>
      </c>
      <c r="U13" s="19">
        <f t="shared" si="2"/>
        <v>2014</v>
      </c>
      <c r="V13" s="19">
        <f t="shared" si="2"/>
        <v>2015</v>
      </c>
      <c r="W13" s="19">
        <f t="shared" si="2"/>
        <v>2016</v>
      </c>
      <c r="X13" s="19">
        <f>Y13-1</f>
        <v>2017</v>
      </c>
      <c r="Y13" s="20">
        <v>2018</v>
      </c>
      <c r="Z13" s="19"/>
      <c r="AA13" s="13"/>
    </row>
    <row r="14" spans="1:27" ht="9.4" customHeight="1" x14ac:dyDescent="0.15">
      <c r="C14" s="18"/>
      <c r="O14" s="15" t="s">
        <v>87</v>
      </c>
      <c r="P14" s="21"/>
      <c r="Q14" s="21"/>
      <c r="R14" s="21">
        <v>7270.3025641025661</v>
      </c>
      <c r="S14" s="21">
        <v>7155.5227643999997</v>
      </c>
      <c r="T14" s="22">
        <v>7259.9633193999989</v>
      </c>
      <c r="U14" s="22">
        <v>7378.0694346000009</v>
      </c>
      <c r="V14" s="22">
        <v>7534.0260968000011</v>
      </c>
      <c r="W14" s="22">
        <v>9099.3233194000022</v>
      </c>
      <c r="X14" s="22">
        <v>9657.558041799999</v>
      </c>
      <c r="Y14" s="16">
        <v>8953.3893333333308</v>
      </c>
      <c r="Z14" s="13"/>
      <c r="AA14" s="13"/>
    </row>
    <row r="15" spans="1:27" ht="9.4" customHeight="1" x14ac:dyDescent="0.15">
      <c r="C15" s="18"/>
      <c r="O15" s="15" t="s">
        <v>88</v>
      </c>
      <c r="P15" s="23"/>
      <c r="Q15" s="21"/>
      <c r="R15" s="22">
        <v>8481.2041025641047</v>
      </c>
      <c r="S15" s="22">
        <v>8307.786930799999</v>
      </c>
      <c r="T15" s="22">
        <v>8372.8283191999999</v>
      </c>
      <c r="U15" s="22">
        <v>8525.7480439999999</v>
      </c>
      <c r="V15" s="22">
        <v>8751.0155407999991</v>
      </c>
      <c r="W15" s="22">
        <v>7553.9433196</v>
      </c>
      <c r="X15" s="22">
        <v>8196.665818200001</v>
      </c>
      <c r="Y15" s="16">
        <v>7631.8556666666655</v>
      </c>
      <c r="Z15" s="13"/>
      <c r="AA15" s="13"/>
    </row>
    <row r="16" spans="1:27" ht="9.4" customHeight="1" x14ac:dyDescent="0.15">
      <c r="C16" s="18"/>
      <c r="O16" s="15" t="s">
        <v>89</v>
      </c>
      <c r="P16" s="13"/>
      <c r="Q16" s="13"/>
      <c r="R16" s="16">
        <f t="shared" ref="R16:X16" si="3">SUM(R14:R15)</f>
        <v>15751.506666666672</v>
      </c>
      <c r="S16" s="16">
        <f t="shared" si="3"/>
        <v>15463.309695199998</v>
      </c>
      <c r="T16" s="16">
        <f t="shared" si="3"/>
        <v>15632.7916386</v>
      </c>
      <c r="U16" s="16">
        <f t="shared" si="3"/>
        <v>15903.817478600002</v>
      </c>
      <c r="V16" s="16">
        <f t="shared" si="3"/>
        <v>16285.041637599999</v>
      </c>
      <c r="W16" s="16">
        <f t="shared" si="3"/>
        <v>16653.266639000001</v>
      </c>
      <c r="X16" s="16">
        <f t="shared" si="3"/>
        <v>17854.223859999998</v>
      </c>
      <c r="Y16" s="16">
        <f>SUM(Y14:Y15)</f>
        <v>16585.244999999995</v>
      </c>
      <c r="Z16" s="13"/>
      <c r="AA16" s="13"/>
    </row>
    <row r="17" spans="3:21" ht="9.4" customHeight="1" x14ac:dyDescent="0.15">
      <c r="C17" s="18"/>
    </row>
    <row r="18" spans="3:21" ht="9.4" customHeight="1" x14ac:dyDescent="0.15">
      <c r="C18" s="18"/>
      <c r="P18" s="25"/>
      <c r="Q18" s="26"/>
    </row>
    <row r="19" spans="3:21" ht="9.4" customHeight="1" x14ac:dyDescent="0.15">
      <c r="C19" s="18"/>
      <c r="P19" s="25"/>
      <c r="Q19" s="26"/>
    </row>
    <row r="20" spans="3:21" ht="9.4" customHeight="1" x14ac:dyDescent="0.15">
      <c r="C20" s="18"/>
      <c r="P20" s="25"/>
      <c r="Q20" s="26"/>
    </row>
    <row r="21" spans="3:21" ht="9.4" customHeight="1" x14ac:dyDescent="0.15">
      <c r="C21" s="18"/>
      <c r="P21" s="25"/>
      <c r="Q21" s="26"/>
      <c r="T21" s="25"/>
      <c r="U21" s="27"/>
    </row>
    <row r="22" spans="3:21" ht="9.4" customHeight="1" x14ac:dyDescent="0.15">
      <c r="C22" s="18"/>
      <c r="P22" s="25"/>
      <c r="Q22" s="26"/>
      <c r="T22" s="25"/>
      <c r="U22" s="27"/>
    </row>
    <row r="23" spans="3:21" ht="9.4" customHeight="1" x14ac:dyDescent="0.15">
      <c r="C23" s="18"/>
      <c r="P23" s="28"/>
      <c r="Q23" s="26"/>
      <c r="T23" s="28"/>
      <c r="U23" s="29"/>
    </row>
    <row r="24" spans="3:21" ht="9.4" customHeight="1" x14ac:dyDescent="0.15">
      <c r="C24" s="18"/>
      <c r="P24" s="25"/>
      <c r="Q24" s="26"/>
      <c r="T24" s="25"/>
      <c r="U24" s="27"/>
    </row>
    <row r="25" spans="3:21" ht="9.4" customHeight="1" x14ac:dyDescent="0.15">
      <c r="C25" s="18"/>
      <c r="P25" s="25"/>
      <c r="Q25" s="26"/>
      <c r="T25" s="25"/>
      <c r="U25" s="27"/>
    </row>
    <row r="26" spans="3:21" ht="9.4" customHeight="1" x14ac:dyDescent="0.15">
      <c r="C26" s="18"/>
      <c r="P26" s="28"/>
    </row>
    <row r="27" spans="3:21" ht="9.4" customHeight="1" x14ac:dyDescent="0.15">
      <c r="C27" s="18"/>
      <c r="P27" s="25"/>
      <c r="Q27" s="30"/>
    </row>
    <row r="28" spans="3:21" ht="9.4" customHeight="1" x14ac:dyDescent="0.15">
      <c r="C28" s="18"/>
      <c r="P28" s="25"/>
      <c r="Q28" s="30"/>
    </row>
    <row r="29" spans="3:21" ht="19.149999999999999" customHeight="1" x14ac:dyDescent="0.15">
      <c r="C29" s="18"/>
    </row>
    <row r="30" spans="3:21" ht="9.4" customHeight="1" x14ac:dyDescent="0.15">
      <c r="C30" s="18"/>
      <c r="P30" s="31"/>
      <c r="S30" s="30"/>
    </row>
    <row r="31" spans="3:21" ht="9.4" customHeight="1" x14ac:dyDescent="0.15">
      <c r="C31" s="18"/>
      <c r="P31" s="31"/>
      <c r="S31" s="30"/>
    </row>
    <row r="32" spans="3:21" ht="9.4" customHeight="1" x14ac:dyDescent="0.15">
      <c r="C32" s="32"/>
    </row>
    <row r="33" spans="2:20" ht="9.4" customHeight="1" x14ac:dyDescent="0.15">
      <c r="C33" s="17"/>
    </row>
    <row r="34" spans="2:20" ht="9.4" customHeight="1" x14ac:dyDescent="0.15">
      <c r="C34" s="17"/>
    </row>
    <row r="35" spans="2:20" ht="9.4" customHeight="1" x14ac:dyDescent="0.15">
      <c r="C35" s="17"/>
    </row>
    <row r="36" spans="2:20" ht="9.4" customHeight="1" x14ac:dyDescent="0.15">
      <c r="C36" s="17"/>
      <c r="T36" s="10"/>
    </row>
    <row r="37" spans="2:20" ht="9.4" customHeight="1" x14ac:dyDescent="0.15">
      <c r="C37" s="17"/>
    </row>
    <row r="38" spans="2:20" ht="9.4" customHeight="1" x14ac:dyDescent="0.15">
      <c r="C38" s="9"/>
    </row>
    <row r="39" spans="2:20" ht="9.4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" customHeight="1" x14ac:dyDescent="0.15">
      <c r="B44" s="28"/>
    </row>
    <row r="45" spans="2:20" ht="9.4" customHeight="1" x14ac:dyDescent="0.15">
      <c r="B45" s="28"/>
      <c r="C45" s="9"/>
    </row>
    <row r="46" spans="2:20" ht="9.4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8"/>
      <c r="F83" s="33"/>
      <c r="G83" s="34" t="s">
        <v>8</v>
      </c>
      <c r="I83" s="34" t="s">
        <v>7</v>
      </c>
      <c r="K83" s="33" t="s">
        <v>90</v>
      </c>
    </row>
    <row r="84" spans="4:13" ht="9.4" customHeight="1" x14ac:dyDescent="0.15"/>
    <row r="85" spans="4:13" ht="9.4" customHeight="1" x14ac:dyDescent="0.15">
      <c r="M85" s="5" t="s">
        <v>91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178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117</v>
      </c>
      <c r="E3" s="47"/>
      <c r="F3" s="47"/>
      <c r="G3" s="6"/>
      <c r="H3" s="49" t="s">
        <v>44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8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29.95</v>
      </c>
      <c r="E8" s="37">
        <v>27.475000000000001</v>
      </c>
      <c r="F8" s="37">
        <v>27.041666666666668</v>
      </c>
      <c r="G8" s="37">
        <v>31.351666666666667</v>
      </c>
      <c r="H8" s="37">
        <v>33.730000000000004</v>
      </c>
      <c r="I8" s="37">
        <v>51.341666666666676</v>
      </c>
      <c r="J8" s="37">
        <v>60.38333333333334</v>
      </c>
      <c r="L8" s="37">
        <f>AVERAGE(D8:H8)</f>
        <v>29.90966666666667</v>
      </c>
      <c r="M8" s="37">
        <f>AVERAGE(D8:J8)</f>
        <v>37.324761904761907</v>
      </c>
      <c r="O8" s="28"/>
    </row>
    <row r="9" spans="1:15" ht="9.4" customHeight="1" x14ac:dyDescent="0.15">
      <c r="C9" s="18">
        <v>1</v>
      </c>
      <c r="D9" s="37">
        <v>17.541666666666664</v>
      </c>
      <c r="E9" s="37">
        <v>17.783333333333331</v>
      </c>
      <c r="F9" s="37">
        <v>17.855</v>
      </c>
      <c r="G9" s="37">
        <v>17.388333333333332</v>
      </c>
      <c r="H9" s="37">
        <v>20.633333333333333</v>
      </c>
      <c r="I9" s="37">
        <v>32.691666666666663</v>
      </c>
      <c r="J9" s="37">
        <v>38.083333333333329</v>
      </c>
      <c r="L9" s="37">
        <f t="shared" ref="L9:L31" si="0">AVERAGE(D9:H9)</f>
        <v>18.240333333333332</v>
      </c>
      <c r="M9" s="37">
        <f t="shared" ref="M9:M31" si="1">AVERAGE(D9:J9)</f>
        <v>23.139523809523805</v>
      </c>
      <c r="O9" s="28"/>
    </row>
    <row r="10" spans="1:15" ht="9.4" customHeight="1" x14ac:dyDescent="0.15">
      <c r="C10" s="18">
        <v>2</v>
      </c>
      <c r="D10" s="37">
        <v>14.233333333333334</v>
      </c>
      <c r="E10" s="37">
        <v>15.316666666666668</v>
      </c>
      <c r="F10" s="37">
        <v>15.538333333333332</v>
      </c>
      <c r="G10" s="37">
        <v>14.996666666666666</v>
      </c>
      <c r="H10" s="37">
        <v>14.783333333333335</v>
      </c>
      <c r="I10" s="37">
        <v>22.691666666666666</v>
      </c>
      <c r="J10" s="37">
        <v>27.033333333333339</v>
      </c>
      <c r="L10" s="37">
        <f t="shared" si="0"/>
        <v>14.973666666666668</v>
      </c>
      <c r="M10" s="37">
        <f t="shared" si="1"/>
        <v>17.79904761904762</v>
      </c>
      <c r="O10" s="28"/>
    </row>
    <row r="11" spans="1:15" ht="9.4" customHeight="1" x14ac:dyDescent="0.15">
      <c r="C11" s="18">
        <v>3</v>
      </c>
      <c r="D11" s="37">
        <v>20.350000000000001</v>
      </c>
      <c r="E11" s="37">
        <v>18.95</v>
      </c>
      <c r="F11" s="37">
        <v>18.419999999999998</v>
      </c>
      <c r="G11" s="37">
        <v>18.713333333333335</v>
      </c>
      <c r="H11" s="37">
        <v>19.98</v>
      </c>
      <c r="I11" s="37">
        <v>23.391666666666666</v>
      </c>
      <c r="J11" s="37">
        <v>22.975000000000001</v>
      </c>
      <c r="L11" s="37">
        <f t="shared" si="0"/>
        <v>19.282666666666668</v>
      </c>
      <c r="M11" s="37">
        <f t="shared" si="1"/>
        <v>20.397142857142857</v>
      </c>
      <c r="O11" s="28"/>
    </row>
    <row r="12" spans="1:15" ht="9.4" customHeight="1" x14ac:dyDescent="0.15">
      <c r="C12" s="18">
        <v>4</v>
      </c>
      <c r="D12" s="37">
        <v>36.783333333333339</v>
      </c>
      <c r="E12" s="37">
        <v>33.166666666666671</v>
      </c>
      <c r="F12" s="37">
        <v>34.311666666666667</v>
      </c>
      <c r="G12" s="37">
        <v>30.94166666666667</v>
      </c>
      <c r="H12" s="37">
        <v>32.161666666666669</v>
      </c>
      <c r="I12" s="37">
        <v>31.016666666666662</v>
      </c>
      <c r="J12" s="37">
        <v>25.933333333333337</v>
      </c>
      <c r="L12" s="37">
        <f t="shared" si="0"/>
        <v>33.472999999999999</v>
      </c>
      <c r="M12" s="37">
        <f t="shared" si="1"/>
        <v>32.045000000000002</v>
      </c>
    </row>
    <row r="13" spans="1:15" ht="9.4" customHeight="1" x14ac:dyDescent="0.15">
      <c r="C13" s="18">
        <v>5</v>
      </c>
      <c r="D13" s="37">
        <v>96.166666666666657</v>
      </c>
      <c r="E13" s="37">
        <v>90.01666666666668</v>
      </c>
      <c r="F13" s="37">
        <v>89.911666666666662</v>
      </c>
      <c r="G13" s="37">
        <v>90.800000000000011</v>
      </c>
      <c r="H13" s="37">
        <v>86.558333333333337</v>
      </c>
      <c r="I13" s="37">
        <v>46.05833333333333</v>
      </c>
      <c r="J13" s="37">
        <v>33.725000000000009</v>
      </c>
      <c r="L13" s="37">
        <f t="shared" si="0"/>
        <v>90.690666666666672</v>
      </c>
      <c r="M13" s="37">
        <f t="shared" si="1"/>
        <v>76.176666666666662</v>
      </c>
    </row>
    <row r="14" spans="1:15" ht="9.4" customHeight="1" x14ac:dyDescent="0.15">
      <c r="C14" s="18">
        <v>6</v>
      </c>
      <c r="D14" s="37">
        <v>256.0916666666667</v>
      </c>
      <c r="E14" s="37">
        <v>267.25833333333333</v>
      </c>
      <c r="F14" s="37">
        <v>273.27333333333331</v>
      </c>
      <c r="G14" s="37">
        <v>259.005</v>
      </c>
      <c r="H14" s="37">
        <v>250.69499999999999</v>
      </c>
      <c r="I14" s="37">
        <v>87.166666666666657</v>
      </c>
      <c r="J14" s="37">
        <v>57.433333333333337</v>
      </c>
      <c r="L14" s="37">
        <f t="shared" si="0"/>
        <v>261.26466666666664</v>
      </c>
      <c r="M14" s="37">
        <f t="shared" si="1"/>
        <v>207.2747619047619</v>
      </c>
    </row>
    <row r="15" spans="1:15" ht="9.4" customHeight="1" x14ac:dyDescent="0.15">
      <c r="C15" s="18">
        <v>7</v>
      </c>
      <c r="D15" s="37">
        <v>601.15833333333342</v>
      </c>
      <c r="E15" s="37">
        <v>617.95000000000005</v>
      </c>
      <c r="F15" s="37">
        <v>626.71</v>
      </c>
      <c r="G15" s="37">
        <v>617.52499999999986</v>
      </c>
      <c r="H15" s="37">
        <v>590.11333333333334</v>
      </c>
      <c r="I15" s="37">
        <v>169.7</v>
      </c>
      <c r="J15" s="37">
        <v>83.3</v>
      </c>
      <c r="L15" s="37">
        <f t="shared" si="0"/>
        <v>610.69133333333332</v>
      </c>
      <c r="M15" s="37">
        <f t="shared" si="1"/>
        <v>472.35095238095238</v>
      </c>
    </row>
    <row r="16" spans="1:15" ht="9.4" customHeight="1" x14ac:dyDescent="0.15">
      <c r="C16" s="18">
        <v>8</v>
      </c>
      <c r="D16" s="37">
        <v>576.3416666666667</v>
      </c>
      <c r="E16" s="37">
        <v>601.44166666666672</v>
      </c>
      <c r="F16" s="37">
        <v>600.50833333333333</v>
      </c>
      <c r="G16" s="37">
        <v>599.16666666666674</v>
      </c>
      <c r="H16" s="37">
        <v>575.42499999999995</v>
      </c>
      <c r="I16" s="37">
        <v>287.08333333333331</v>
      </c>
      <c r="J16" s="37">
        <v>109.55833333333332</v>
      </c>
      <c r="L16" s="37">
        <f t="shared" si="0"/>
        <v>590.5766666666666</v>
      </c>
      <c r="M16" s="37">
        <f t="shared" si="1"/>
        <v>478.50357142857143</v>
      </c>
    </row>
    <row r="17" spans="3:13" ht="9.4" customHeight="1" x14ac:dyDescent="0.15">
      <c r="C17" s="18">
        <v>9</v>
      </c>
      <c r="D17" s="37">
        <v>541.39166666666665</v>
      </c>
      <c r="E17" s="37">
        <v>545.875</v>
      </c>
      <c r="F17" s="37">
        <v>562.0716666666666</v>
      </c>
      <c r="G17" s="37">
        <v>533.85666666666668</v>
      </c>
      <c r="H17" s="37">
        <v>543.27833333333331</v>
      </c>
      <c r="I17" s="37">
        <v>485.6</v>
      </c>
      <c r="J17" s="37">
        <v>194.75833333333333</v>
      </c>
      <c r="L17" s="37">
        <f t="shared" si="0"/>
        <v>545.29466666666656</v>
      </c>
      <c r="M17" s="37">
        <f t="shared" si="1"/>
        <v>486.69023809523799</v>
      </c>
    </row>
    <row r="18" spans="3:13" ht="9.4" customHeight="1" x14ac:dyDescent="0.15">
      <c r="C18" s="18">
        <v>10</v>
      </c>
      <c r="D18" s="37">
        <v>563.79999999999995</v>
      </c>
      <c r="E18" s="37">
        <v>566.24166666666667</v>
      </c>
      <c r="F18" s="37">
        <v>616.96833333333336</v>
      </c>
      <c r="G18" s="37">
        <v>554.99</v>
      </c>
      <c r="H18" s="37">
        <v>579.61166666666668</v>
      </c>
      <c r="I18" s="37">
        <v>674.74166666666656</v>
      </c>
      <c r="J18" s="37">
        <v>461.23333333333341</v>
      </c>
      <c r="L18" s="37">
        <f t="shared" si="0"/>
        <v>576.32233333333329</v>
      </c>
      <c r="M18" s="37">
        <f t="shared" si="1"/>
        <v>573.94095238095247</v>
      </c>
    </row>
    <row r="19" spans="3:13" ht="9.4" customHeight="1" x14ac:dyDescent="0.15">
      <c r="C19" s="18">
        <v>11</v>
      </c>
      <c r="D19" s="37">
        <v>626.95000000000005</v>
      </c>
      <c r="E19" s="37">
        <v>605.03333333333342</v>
      </c>
      <c r="F19" s="37">
        <v>693.13499999999999</v>
      </c>
      <c r="G19" s="37">
        <v>611.94499999999994</v>
      </c>
      <c r="H19" s="37">
        <v>647.65</v>
      </c>
      <c r="I19" s="37">
        <v>827.52499999999998</v>
      </c>
      <c r="J19" s="37">
        <v>792.1</v>
      </c>
      <c r="L19" s="37">
        <f t="shared" si="0"/>
        <v>636.9426666666667</v>
      </c>
      <c r="M19" s="37">
        <f t="shared" si="1"/>
        <v>686.33404761904774</v>
      </c>
    </row>
    <row r="20" spans="3:13" ht="9.4" customHeight="1" x14ac:dyDescent="0.15">
      <c r="C20" s="18">
        <v>12</v>
      </c>
      <c r="D20" s="37">
        <v>653.50833333333321</v>
      </c>
      <c r="E20" s="37">
        <v>637.76666666666665</v>
      </c>
      <c r="F20" s="37">
        <v>716.37166666666667</v>
      </c>
      <c r="G20" s="37">
        <v>643.89333333333332</v>
      </c>
      <c r="H20" s="37">
        <v>681.60166666666669</v>
      </c>
      <c r="I20" s="37">
        <v>879.65833333333319</v>
      </c>
      <c r="J20" s="37">
        <v>890.50833333333344</v>
      </c>
      <c r="L20" s="37">
        <f t="shared" si="0"/>
        <v>666.62833333333333</v>
      </c>
      <c r="M20" s="37">
        <f t="shared" si="1"/>
        <v>729.04404761904755</v>
      </c>
    </row>
    <row r="21" spans="3:13" ht="9.4" customHeight="1" x14ac:dyDescent="0.15">
      <c r="C21" s="18">
        <v>13</v>
      </c>
      <c r="D21" s="37">
        <v>642.56666666666672</v>
      </c>
      <c r="E21" s="37">
        <v>637.63333333333344</v>
      </c>
      <c r="F21" s="37">
        <v>696.34666666666669</v>
      </c>
      <c r="G21" s="37">
        <v>640.26333333333343</v>
      </c>
      <c r="H21" s="37">
        <v>685.85500000000002</v>
      </c>
      <c r="I21" s="37">
        <v>881.51666666666677</v>
      </c>
      <c r="J21" s="37">
        <v>879.05833333333339</v>
      </c>
      <c r="L21" s="37">
        <f t="shared" si="0"/>
        <v>660.53300000000013</v>
      </c>
      <c r="M21" s="37">
        <f t="shared" si="1"/>
        <v>723.32</v>
      </c>
    </row>
    <row r="22" spans="3:13" ht="9.4" customHeight="1" x14ac:dyDescent="0.15">
      <c r="C22" s="18">
        <v>14</v>
      </c>
      <c r="D22" s="37">
        <v>672.56666666666672</v>
      </c>
      <c r="E22" s="37">
        <v>653.49166666666667</v>
      </c>
      <c r="F22" s="37">
        <v>716.47833333333335</v>
      </c>
      <c r="G22" s="37">
        <v>654.38666666666666</v>
      </c>
      <c r="H22" s="37">
        <v>720.37333333333322</v>
      </c>
      <c r="I22" s="37">
        <v>854.55</v>
      </c>
      <c r="J22" s="37">
        <v>837.05</v>
      </c>
      <c r="L22" s="37">
        <f t="shared" si="0"/>
        <v>683.45933333333346</v>
      </c>
      <c r="M22" s="37">
        <f t="shared" si="1"/>
        <v>729.84238095238106</v>
      </c>
    </row>
    <row r="23" spans="3:13" ht="9.4" customHeight="1" x14ac:dyDescent="0.15">
      <c r="C23" s="18">
        <v>15</v>
      </c>
      <c r="D23" s="37">
        <v>676.66666666666663</v>
      </c>
      <c r="E23" s="37">
        <v>670.00000000000011</v>
      </c>
      <c r="F23" s="37">
        <v>724.80166666666673</v>
      </c>
      <c r="G23" s="37">
        <v>657.69166666666661</v>
      </c>
      <c r="H23" s="37">
        <v>699.55166666666673</v>
      </c>
      <c r="I23" s="37">
        <v>803.51666666666665</v>
      </c>
      <c r="J23" s="37">
        <v>783.69166666666672</v>
      </c>
      <c r="L23" s="37">
        <f t="shared" si="0"/>
        <v>685.74233333333336</v>
      </c>
      <c r="M23" s="37">
        <f t="shared" si="1"/>
        <v>716.56000000000006</v>
      </c>
    </row>
    <row r="24" spans="3:13" ht="9.4" customHeight="1" x14ac:dyDescent="0.15">
      <c r="C24" s="18">
        <v>16</v>
      </c>
      <c r="D24" s="37">
        <v>693.1583333333333</v>
      </c>
      <c r="E24" s="37">
        <v>670.1583333333333</v>
      </c>
      <c r="F24" s="37">
        <v>713.71833333333336</v>
      </c>
      <c r="G24" s="37">
        <v>662.21</v>
      </c>
      <c r="H24" s="37">
        <v>662.37333333333322</v>
      </c>
      <c r="I24" s="37">
        <v>717.47500000000002</v>
      </c>
      <c r="J24" s="37">
        <v>479.14166666666671</v>
      </c>
      <c r="L24" s="37">
        <f t="shared" si="0"/>
        <v>680.32366666666655</v>
      </c>
      <c r="M24" s="37">
        <f t="shared" si="1"/>
        <v>656.89071428571424</v>
      </c>
    </row>
    <row r="25" spans="3:13" ht="9.4" customHeight="1" x14ac:dyDescent="0.15">
      <c r="C25" s="18">
        <v>17</v>
      </c>
      <c r="D25" s="37">
        <v>637.49166666666656</v>
      </c>
      <c r="E25" s="37">
        <v>617.44166666666672</v>
      </c>
      <c r="F25" s="37">
        <v>637.29833333333329</v>
      </c>
      <c r="G25" s="37">
        <v>602.95333333333326</v>
      </c>
      <c r="H25" s="37">
        <v>595.12166666666667</v>
      </c>
      <c r="I25" s="37">
        <v>596.11666666666656</v>
      </c>
      <c r="J25" s="37">
        <v>263.85833333333335</v>
      </c>
      <c r="L25" s="37">
        <f t="shared" si="0"/>
        <v>618.06133333333332</v>
      </c>
      <c r="M25" s="37">
        <f t="shared" si="1"/>
        <v>564.32595238095234</v>
      </c>
    </row>
    <row r="26" spans="3:13" ht="9.4" customHeight="1" x14ac:dyDescent="0.15">
      <c r="C26" s="18">
        <v>18</v>
      </c>
      <c r="D26" s="37">
        <v>499.94166666666672</v>
      </c>
      <c r="E26" s="37">
        <v>490.05000000000007</v>
      </c>
      <c r="F26" s="37">
        <v>534.48833333333346</v>
      </c>
      <c r="G26" s="37">
        <v>490.42833333333328</v>
      </c>
      <c r="H26" s="37">
        <v>485.22500000000002</v>
      </c>
      <c r="I26" s="37">
        <v>442.88333333333338</v>
      </c>
      <c r="J26" s="37">
        <v>205.66666666666669</v>
      </c>
      <c r="L26" s="37">
        <f t="shared" si="0"/>
        <v>500.02666666666676</v>
      </c>
      <c r="M26" s="37">
        <f t="shared" si="1"/>
        <v>449.81190476190477</v>
      </c>
    </row>
    <row r="27" spans="3:13" ht="9.4" customHeight="1" x14ac:dyDescent="0.15">
      <c r="C27" s="18">
        <v>19</v>
      </c>
      <c r="D27" s="37">
        <v>466.89999999999992</v>
      </c>
      <c r="E27" s="37">
        <v>458.68333333333328</v>
      </c>
      <c r="F27" s="37">
        <v>500.06500000000005</v>
      </c>
      <c r="G27" s="37">
        <v>459.76000000000005</v>
      </c>
      <c r="H27" s="37">
        <v>435.48833333333334</v>
      </c>
      <c r="I27" s="37">
        <v>327.45833333333331</v>
      </c>
      <c r="J27" s="37">
        <v>172.85000000000002</v>
      </c>
      <c r="L27" s="37">
        <f t="shared" si="0"/>
        <v>464.17933333333332</v>
      </c>
      <c r="M27" s="37">
        <f t="shared" si="1"/>
        <v>403.02928571428572</v>
      </c>
    </row>
    <row r="28" spans="3:13" ht="9.4" customHeight="1" x14ac:dyDescent="0.15">
      <c r="C28" s="18">
        <v>20</v>
      </c>
      <c r="D28" s="37">
        <v>255.52500000000001</v>
      </c>
      <c r="E28" s="37">
        <v>249.3666666666667</v>
      </c>
      <c r="F28" s="37">
        <v>288.13</v>
      </c>
      <c r="G28" s="37">
        <v>266.02</v>
      </c>
      <c r="H28" s="37">
        <v>251.19666666666672</v>
      </c>
      <c r="I28" s="37">
        <v>166.05</v>
      </c>
      <c r="J28" s="37">
        <v>131.65833333333333</v>
      </c>
      <c r="L28" s="37">
        <f t="shared" si="0"/>
        <v>262.04766666666671</v>
      </c>
      <c r="M28" s="37">
        <f t="shared" si="1"/>
        <v>229.70666666666668</v>
      </c>
    </row>
    <row r="29" spans="3:13" ht="9.4" customHeight="1" x14ac:dyDescent="0.15">
      <c r="C29" s="18">
        <v>21</v>
      </c>
      <c r="D29" s="37">
        <v>144.89166666666668</v>
      </c>
      <c r="E29" s="37">
        <v>151.07499999999999</v>
      </c>
      <c r="F29" s="37">
        <v>149.95833333333331</v>
      </c>
      <c r="G29" s="37">
        <v>156.60999999999999</v>
      </c>
      <c r="H29" s="37">
        <v>134.86166666666665</v>
      </c>
      <c r="I29" s="37">
        <v>113.30833333333335</v>
      </c>
      <c r="J29" s="37">
        <v>91.791666666666671</v>
      </c>
      <c r="L29" s="37">
        <f t="shared" si="0"/>
        <v>147.47933333333333</v>
      </c>
      <c r="M29" s="37">
        <f t="shared" si="1"/>
        <v>134.64238095238096</v>
      </c>
    </row>
    <row r="30" spans="3:13" ht="9.4" customHeight="1" x14ac:dyDescent="0.15">
      <c r="C30" s="18">
        <v>22</v>
      </c>
      <c r="D30" s="37">
        <v>82.85</v>
      </c>
      <c r="E30" s="37">
        <v>94.15</v>
      </c>
      <c r="F30" s="37">
        <v>97.868333333333339</v>
      </c>
      <c r="G30" s="37">
        <v>101.26666666666668</v>
      </c>
      <c r="H30" s="37">
        <v>101.39833333333333</v>
      </c>
      <c r="I30" s="37">
        <v>97.266666666666666</v>
      </c>
      <c r="J30" s="37">
        <v>71.191666666666663</v>
      </c>
      <c r="L30" s="37">
        <f t="shared" si="0"/>
        <v>95.506666666666661</v>
      </c>
      <c r="M30" s="37">
        <f t="shared" si="1"/>
        <v>92.28452380952379</v>
      </c>
    </row>
    <row r="31" spans="3:13" ht="9.4" customHeight="1" x14ac:dyDescent="0.15">
      <c r="C31" s="18">
        <v>23</v>
      </c>
      <c r="D31" s="37">
        <v>45.983333333333327</v>
      </c>
      <c r="E31" s="37">
        <v>63.375</v>
      </c>
      <c r="F31" s="37">
        <v>59.8</v>
      </c>
      <c r="G31" s="37">
        <v>64.536666666666662</v>
      </c>
      <c r="H31" s="37">
        <v>75.001666666666665</v>
      </c>
      <c r="I31" s="37">
        <v>85.691666666666663</v>
      </c>
      <c r="J31" s="37">
        <v>53.674999999999997</v>
      </c>
      <c r="L31" s="37">
        <f t="shared" si="0"/>
        <v>61.73933333333332</v>
      </c>
      <c r="M31" s="37">
        <f t="shared" si="1"/>
        <v>64.009047619047607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7385.541666666667</v>
      </c>
      <c r="E33" s="37">
        <f t="shared" ref="E33:J33" si="2">SUM(E15:E26)</f>
        <v>7313.0833333333339</v>
      </c>
      <c r="F33" s="37">
        <f t="shared" si="2"/>
        <v>7838.8966666666665</v>
      </c>
      <c r="G33" s="37">
        <f t="shared" si="2"/>
        <v>7269.3099999999986</v>
      </c>
      <c r="H33" s="37">
        <f t="shared" si="2"/>
        <v>7466.1799999999994</v>
      </c>
      <c r="I33" s="37">
        <f t="shared" si="2"/>
        <v>7620.3666666666668</v>
      </c>
      <c r="J33" s="37">
        <f t="shared" si="2"/>
        <v>5979.9250000000011</v>
      </c>
      <c r="L33" s="37">
        <f>SUM(L15:L26)</f>
        <v>7454.6023333333333</v>
      </c>
      <c r="M33" s="37">
        <f>SUM(M15:M26)</f>
        <v>7267.6147619047615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1718.8916666666667</v>
      </c>
      <c r="E34" s="37">
        <f t="shared" ref="E34:J34" si="3">SUM(E15:E17)</f>
        <v>1765.2666666666669</v>
      </c>
      <c r="F34" s="37">
        <f t="shared" si="3"/>
        <v>1789.29</v>
      </c>
      <c r="G34" s="37">
        <f t="shared" si="3"/>
        <v>1750.5483333333332</v>
      </c>
      <c r="H34" s="37">
        <f t="shared" si="3"/>
        <v>1708.8166666666666</v>
      </c>
      <c r="I34" s="37">
        <f t="shared" si="3"/>
        <v>942.38333333333333</v>
      </c>
      <c r="J34" s="37">
        <f t="shared" si="3"/>
        <v>387.61666666666667</v>
      </c>
      <c r="L34" s="37">
        <f>SUM(L15:L17)</f>
        <v>1746.5626666666667</v>
      </c>
      <c r="M34" s="37">
        <f>SUM(M15:M17)</f>
        <v>1437.5447619047618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3836.0583333333329</v>
      </c>
      <c r="E35" s="37">
        <f t="shared" ref="E35:J35" si="4">SUM(E18:E23)</f>
        <v>3770.166666666667</v>
      </c>
      <c r="F35" s="37">
        <f t="shared" si="4"/>
        <v>4164.1016666666674</v>
      </c>
      <c r="G35" s="37">
        <f t="shared" si="4"/>
        <v>3763.17</v>
      </c>
      <c r="H35" s="37">
        <f t="shared" si="4"/>
        <v>4014.643333333333</v>
      </c>
      <c r="I35" s="37">
        <f t="shared" si="4"/>
        <v>4921.5083333333332</v>
      </c>
      <c r="J35" s="37">
        <f t="shared" si="4"/>
        <v>4643.6416666666673</v>
      </c>
      <c r="L35" s="37">
        <f>SUM(L18:L23)</f>
        <v>3909.6280000000006</v>
      </c>
      <c r="M35" s="37">
        <f>SUM(M18:M23)</f>
        <v>4159.0414285714287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1830.5916666666667</v>
      </c>
      <c r="E36" s="37">
        <f t="shared" ref="E36:J36" si="5">SUM(E24:E26)</f>
        <v>1777.65</v>
      </c>
      <c r="F36" s="37">
        <f t="shared" si="5"/>
        <v>1885.5050000000001</v>
      </c>
      <c r="G36" s="37">
        <f t="shared" si="5"/>
        <v>1755.5916666666667</v>
      </c>
      <c r="H36" s="37">
        <f t="shared" si="5"/>
        <v>1742.7199999999998</v>
      </c>
      <c r="I36" s="37">
        <f t="shared" si="5"/>
        <v>1756.4750000000001</v>
      </c>
      <c r="J36" s="37">
        <f t="shared" si="5"/>
        <v>948.66666666666674</v>
      </c>
      <c r="L36" s="37">
        <f>SUM(L24:L26)</f>
        <v>1798.4116666666664</v>
      </c>
      <c r="M36" s="37">
        <f>SUM(M24:M26)</f>
        <v>1671.0285714285715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8852.8083333333343</v>
      </c>
      <c r="E37" s="37">
        <f t="shared" ref="E37:J37" si="6">SUM(E8:E31)</f>
        <v>8799.7000000000007</v>
      </c>
      <c r="F37" s="37">
        <f t="shared" si="6"/>
        <v>9411.07</v>
      </c>
      <c r="G37" s="37">
        <f t="shared" si="6"/>
        <v>8780.6999999999989</v>
      </c>
      <c r="H37" s="37">
        <f t="shared" si="6"/>
        <v>8922.6683333333312</v>
      </c>
      <c r="I37" s="37">
        <f t="shared" si="6"/>
        <v>8704.5</v>
      </c>
      <c r="J37" s="37">
        <f t="shared" si="6"/>
        <v>6766.6583333333356</v>
      </c>
      <c r="L37" s="37">
        <f>SUM(L8:L31)</f>
        <v>8953.3893333333308</v>
      </c>
      <c r="M37" s="37">
        <f>SUM(M8:M31)</f>
        <v>8605.4435714285701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>
        <v>7240.6333333333332</v>
      </c>
      <c r="D43" s="34">
        <v>7242.833333333333</v>
      </c>
      <c r="E43" s="34">
        <v>7154.6499999999987</v>
      </c>
      <c r="F43" s="34">
        <v>7608.7</v>
      </c>
      <c r="G43" s="34">
        <v>8013.5333333333328</v>
      </c>
      <c r="H43" s="34">
        <v>7721</v>
      </c>
      <c r="I43" s="34">
        <v>7693.2666666666664</v>
      </c>
      <c r="J43" s="34">
        <v>7432.6066666666666</v>
      </c>
      <c r="K43" s="34">
        <v>7236.1</v>
      </c>
      <c r="L43" s="34">
        <v>7202.7</v>
      </c>
      <c r="M43" s="34"/>
      <c r="N43" s="34"/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>
        <v>8596.0500000000011</v>
      </c>
      <c r="D44" s="34">
        <v>8658.2333333333336</v>
      </c>
      <c r="E44" s="34">
        <v>8610.9999999999982</v>
      </c>
      <c r="F44" s="34">
        <v>9167.2000000000007</v>
      </c>
      <c r="G44" s="34">
        <v>9622.5</v>
      </c>
      <c r="H44" s="34">
        <v>9324.5666666666657</v>
      </c>
      <c r="I44" s="34">
        <v>9239.2666666666664</v>
      </c>
      <c r="J44" s="34">
        <v>8926.9933333333338</v>
      </c>
      <c r="K44" s="34">
        <v>8733.7833333333365</v>
      </c>
      <c r="L44" s="34">
        <v>8654.3000000000011</v>
      </c>
      <c r="M44" s="34"/>
      <c r="N44" s="34"/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>
        <v>7545.75</v>
      </c>
      <c r="D47" s="34">
        <v>7586</v>
      </c>
      <c r="E47" s="34">
        <v>7457.25</v>
      </c>
      <c r="F47" s="34">
        <v>8170</v>
      </c>
      <c r="G47" s="34">
        <v>7940.5</v>
      </c>
      <c r="H47" s="34">
        <v>7895.666666666667</v>
      </c>
      <c r="I47" s="34">
        <v>7002.5</v>
      </c>
      <c r="J47" s="34">
        <v>7079.75</v>
      </c>
      <c r="K47" s="34">
        <v>7647.75</v>
      </c>
      <c r="L47" s="34">
        <v>7878.5</v>
      </c>
      <c r="M47" s="34"/>
      <c r="N47" s="34"/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>
        <v>8504.75</v>
      </c>
      <c r="D48" s="34">
        <v>8549</v>
      </c>
      <c r="E48" s="34">
        <v>8446.75</v>
      </c>
      <c r="F48" s="34">
        <v>9395</v>
      </c>
      <c r="G48" s="34">
        <v>9010</v>
      </c>
      <c r="H48" s="34">
        <v>9076.0000000000018</v>
      </c>
      <c r="I48" s="34">
        <v>8157.5</v>
      </c>
      <c r="J48" s="34">
        <v>8205</v>
      </c>
      <c r="K48" s="34">
        <v>8759</v>
      </c>
      <c r="L48" s="34">
        <v>8942</v>
      </c>
      <c r="M48" s="34"/>
      <c r="N48" s="34"/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>
        <v>5770</v>
      </c>
      <c r="D51" s="34">
        <v>6037</v>
      </c>
      <c r="E51" s="34">
        <v>5415</v>
      </c>
      <c r="F51" s="34">
        <v>6300</v>
      </c>
      <c r="G51" s="34">
        <v>6405.666666666667</v>
      </c>
      <c r="H51" s="34">
        <v>5892</v>
      </c>
      <c r="I51" s="34">
        <v>6201.6666666666661</v>
      </c>
      <c r="J51" s="34">
        <v>5610.75</v>
      </c>
      <c r="K51" s="34">
        <v>6110.666666666667</v>
      </c>
      <c r="L51" s="34">
        <v>6056.5</v>
      </c>
      <c r="M51" s="34"/>
      <c r="N51" s="34"/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>
        <v>6448.25</v>
      </c>
      <c r="D52" s="34">
        <v>6779</v>
      </c>
      <c r="E52" s="34">
        <v>6120.666666666667</v>
      </c>
      <c r="F52" s="34">
        <v>7179</v>
      </c>
      <c r="G52" s="34">
        <v>7227.666666666667</v>
      </c>
      <c r="H52" s="34">
        <v>6755.5</v>
      </c>
      <c r="I52" s="34">
        <v>7056.6666666666661</v>
      </c>
      <c r="J52" s="34">
        <v>6398</v>
      </c>
      <c r="K52" s="34">
        <v>6881.3333333333348</v>
      </c>
      <c r="L52" s="34">
        <v>6820.5</v>
      </c>
      <c r="M52" s="34"/>
      <c r="N52" s="34"/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178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117</v>
      </c>
      <c r="E3" s="47"/>
      <c r="F3" s="47"/>
      <c r="G3" s="6"/>
      <c r="H3" s="49" t="s">
        <v>44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7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32.650000000000006</v>
      </c>
      <c r="E8" s="37">
        <v>30.366666666666664</v>
      </c>
      <c r="F8" s="37">
        <v>33.453333333333333</v>
      </c>
      <c r="G8" s="37">
        <v>35.635000000000005</v>
      </c>
      <c r="H8" s="37">
        <v>40.651666666666671</v>
      </c>
      <c r="I8" s="37">
        <v>55.475000000000001</v>
      </c>
      <c r="J8" s="37">
        <v>62.774999999999999</v>
      </c>
      <c r="L8" s="37">
        <f>AVERAGE(D8:H8)</f>
        <v>34.551333333333339</v>
      </c>
      <c r="M8" s="37">
        <f>AVERAGE(D8:J8)</f>
        <v>41.572380952380954</v>
      </c>
      <c r="O8" s="28"/>
    </row>
    <row r="9" spans="1:15" ht="9.4" customHeight="1" x14ac:dyDescent="0.15">
      <c r="C9" s="18">
        <v>1</v>
      </c>
      <c r="D9" s="37">
        <v>18.2</v>
      </c>
      <c r="E9" s="37">
        <v>18.350000000000001</v>
      </c>
      <c r="F9" s="37">
        <v>17.184999999999999</v>
      </c>
      <c r="G9" s="37">
        <v>17.558333333333334</v>
      </c>
      <c r="H9" s="37">
        <v>20.87166666666667</v>
      </c>
      <c r="I9" s="37">
        <v>35.941666666666663</v>
      </c>
      <c r="J9" s="37">
        <v>42.383333333333333</v>
      </c>
      <c r="L9" s="37">
        <f t="shared" ref="L9:L31" si="0">AVERAGE(D9:H9)</f>
        <v>18.433</v>
      </c>
      <c r="M9" s="37">
        <f t="shared" ref="M9:M31" si="1">AVERAGE(D9:J9)</f>
        <v>24.355714285714289</v>
      </c>
      <c r="O9" s="28"/>
    </row>
    <row r="10" spans="1:15" ht="9.4" customHeight="1" x14ac:dyDescent="0.15">
      <c r="C10" s="18">
        <v>2</v>
      </c>
      <c r="D10" s="37">
        <v>11.283333333333335</v>
      </c>
      <c r="E10" s="37">
        <v>9.8999999999999986</v>
      </c>
      <c r="F10" s="37">
        <v>11.726666666666667</v>
      </c>
      <c r="G10" s="37">
        <v>14.258333333333335</v>
      </c>
      <c r="H10" s="37">
        <v>13.451666666666664</v>
      </c>
      <c r="I10" s="37">
        <v>20.966666666666669</v>
      </c>
      <c r="J10" s="37">
        <v>26.158333333333339</v>
      </c>
      <c r="L10" s="37">
        <f t="shared" si="0"/>
        <v>12.123999999999999</v>
      </c>
      <c r="M10" s="37">
        <f t="shared" si="1"/>
        <v>15.392142857142858</v>
      </c>
      <c r="O10" s="28"/>
    </row>
    <row r="11" spans="1:15" ht="9.4" customHeight="1" x14ac:dyDescent="0.15">
      <c r="C11" s="18">
        <v>3</v>
      </c>
      <c r="D11" s="37">
        <v>12.05</v>
      </c>
      <c r="E11" s="37">
        <v>11.841666666666667</v>
      </c>
      <c r="F11" s="37">
        <v>13.736666666666668</v>
      </c>
      <c r="G11" s="37">
        <v>12.709999999999999</v>
      </c>
      <c r="H11" s="37">
        <v>14.058333333333334</v>
      </c>
      <c r="I11" s="37">
        <v>18.366666666666667</v>
      </c>
      <c r="J11" s="37">
        <v>20.858333333333334</v>
      </c>
      <c r="L11" s="37">
        <f t="shared" si="0"/>
        <v>12.879333333333332</v>
      </c>
      <c r="M11" s="37">
        <f t="shared" si="1"/>
        <v>14.803095238095237</v>
      </c>
      <c r="O11" s="28"/>
    </row>
    <row r="12" spans="1:15" ht="9.4" customHeight="1" x14ac:dyDescent="0.15">
      <c r="C12" s="18">
        <v>4</v>
      </c>
      <c r="D12" s="37">
        <v>19.091666666666665</v>
      </c>
      <c r="E12" s="37">
        <v>19.8</v>
      </c>
      <c r="F12" s="37">
        <v>22.411666666666665</v>
      </c>
      <c r="G12" s="37">
        <v>21.07</v>
      </c>
      <c r="H12" s="37">
        <v>22.383333333333333</v>
      </c>
      <c r="I12" s="37">
        <v>22.758333333333333</v>
      </c>
      <c r="J12" s="37">
        <v>19.074999999999996</v>
      </c>
      <c r="L12" s="37">
        <f t="shared" si="0"/>
        <v>20.951333333333331</v>
      </c>
      <c r="M12" s="37">
        <f t="shared" si="1"/>
        <v>20.941428571428567</v>
      </c>
    </row>
    <row r="13" spans="1:15" ht="9.4" customHeight="1" x14ac:dyDescent="0.15">
      <c r="C13" s="18">
        <v>5</v>
      </c>
      <c r="D13" s="37">
        <v>45.750000000000007</v>
      </c>
      <c r="E13" s="37">
        <v>39.274999999999999</v>
      </c>
      <c r="F13" s="37">
        <v>45.564999999999998</v>
      </c>
      <c r="G13" s="37">
        <v>40.228333333333332</v>
      </c>
      <c r="H13" s="37">
        <v>46.666666666666671</v>
      </c>
      <c r="I13" s="37">
        <v>31.216666666666661</v>
      </c>
      <c r="J13" s="37">
        <v>21.274999999999999</v>
      </c>
      <c r="L13" s="37">
        <f t="shared" si="0"/>
        <v>43.497</v>
      </c>
      <c r="M13" s="37">
        <f t="shared" si="1"/>
        <v>38.568095238095239</v>
      </c>
    </row>
    <row r="14" spans="1:15" ht="9.4" customHeight="1" x14ac:dyDescent="0.15">
      <c r="C14" s="18">
        <v>6</v>
      </c>
      <c r="D14" s="37">
        <v>151.77500000000001</v>
      </c>
      <c r="E14" s="37">
        <v>159.80000000000001</v>
      </c>
      <c r="F14" s="37">
        <v>165.29500000000002</v>
      </c>
      <c r="G14" s="37">
        <v>161.60833333333335</v>
      </c>
      <c r="H14" s="37">
        <v>159.08833333333334</v>
      </c>
      <c r="I14" s="37">
        <v>71.791666666666671</v>
      </c>
      <c r="J14" s="37">
        <v>44.625</v>
      </c>
      <c r="L14" s="37">
        <f t="shared" si="0"/>
        <v>159.51333333333338</v>
      </c>
      <c r="M14" s="37">
        <f t="shared" si="1"/>
        <v>130.56904761904764</v>
      </c>
    </row>
    <row r="15" spans="1:15" ht="9.4" customHeight="1" x14ac:dyDescent="0.15">
      <c r="C15" s="18">
        <v>7</v>
      </c>
      <c r="D15" s="37">
        <v>275.49166666666667</v>
      </c>
      <c r="E15" s="37">
        <v>287.60833333333335</v>
      </c>
      <c r="F15" s="37">
        <v>289.91833333333335</v>
      </c>
      <c r="G15" s="37">
        <v>291.21999999999997</v>
      </c>
      <c r="H15" s="37">
        <v>298.6633333333333</v>
      </c>
      <c r="I15" s="37">
        <v>138.58333333333334</v>
      </c>
      <c r="J15" s="37">
        <v>50.108333333333334</v>
      </c>
      <c r="L15" s="37">
        <f t="shared" si="0"/>
        <v>288.58033333333333</v>
      </c>
      <c r="M15" s="37">
        <f t="shared" si="1"/>
        <v>233.0847619047619</v>
      </c>
    </row>
    <row r="16" spans="1:15" ht="9.4" customHeight="1" x14ac:dyDescent="0.15">
      <c r="C16" s="18">
        <v>8</v>
      </c>
      <c r="D16" s="37">
        <v>399.55</v>
      </c>
      <c r="E16" s="37">
        <v>410.19166666666672</v>
      </c>
      <c r="F16" s="37">
        <v>424.44166666666672</v>
      </c>
      <c r="G16" s="37">
        <v>415.73666666666657</v>
      </c>
      <c r="H16" s="37">
        <v>432.46833333333325</v>
      </c>
      <c r="I16" s="37">
        <v>320.76666666666671</v>
      </c>
      <c r="J16" s="37">
        <v>78.11666666666666</v>
      </c>
      <c r="L16" s="37">
        <f t="shared" si="0"/>
        <v>416.47766666666666</v>
      </c>
      <c r="M16" s="37">
        <f t="shared" si="1"/>
        <v>354.46738095238101</v>
      </c>
    </row>
    <row r="17" spans="3:13" ht="9.4" customHeight="1" x14ac:dyDescent="0.15">
      <c r="C17" s="18">
        <v>9</v>
      </c>
      <c r="D17" s="37">
        <v>534.25833333333333</v>
      </c>
      <c r="E17" s="37">
        <v>547.40000000000009</v>
      </c>
      <c r="F17" s="37">
        <v>574.33000000000004</v>
      </c>
      <c r="G17" s="37">
        <v>541.505</v>
      </c>
      <c r="H17" s="37">
        <v>546.02666666666664</v>
      </c>
      <c r="I17" s="37">
        <v>514.15</v>
      </c>
      <c r="J17" s="37">
        <v>210.11666666666665</v>
      </c>
      <c r="L17" s="37">
        <f t="shared" si="0"/>
        <v>548.70399999999995</v>
      </c>
      <c r="M17" s="37">
        <f t="shared" si="1"/>
        <v>495.39809523809527</v>
      </c>
    </row>
    <row r="18" spans="3:13" ht="9.4" customHeight="1" x14ac:dyDescent="0.15">
      <c r="C18" s="18">
        <v>10</v>
      </c>
      <c r="D18" s="37">
        <v>572.32500000000005</v>
      </c>
      <c r="E18" s="37">
        <v>563.49166666666667</v>
      </c>
      <c r="F18" s="37">
        <v>674.5333333333333</v>
      </c>
      <c r="G18" s="37">
        <v>566.94499999999994</v>
      </c>
      <c r="H18" s="37">
        <v>589.47166666666669</v>
      </c>
      <c r="I18" s="37">
        <v>681.13333333333333</v>
      </c>
      <c r="J18" s="37">
        <v>583.79999999999995</v>
      </c>
      <c r="L18" s="37">
        <f t="shared" si="0"/>
        <v>593.35333333333335</v>
      </c>
      <c r="M18" s="37">
        <f t="shared" si="1"/>
        <v>604.52857142857135</v>
      </c>
    </row>
    <row r="19" spans="3:13" ht="9.4" customHeight="1" x14ac:dyDescent="0.15">
      <c r="C19" s="18">
        <v>11</v>
      </c>
      <c r="D19" s="37">
        <v>621.20000000000005</v>
      </c>
      <c r="E19" s="37">
        <v>587.93333333333328</v>
      </c>
      <c r="F19" s="37">
        <v>664.43333333333328</v>
      </c>
      <c r="G19" s="37">
        <v>594.38833333333332</v>
      </c>
      <c r="H19" s="37">
        <v>621.80500000000006</v>
      </c>
      <c r="I19" s="37">
        <v>807.17499999999995</v>
      </c>
      <c r="J19" s="37">
        <v>823.24166666666679</v>
      </c>
      <c r="L19" s="37">
        <f t="shared" si="0"/>
        <v>617.952</v>
      </c>
      <c r="M19" s="37">
        <f t="shared" si="1"/>
        <v>674.31095238095247</v>
      </c>
    </row>
    <row r="20" spans="3:13" ht="9.4" customHeight="1" x14ac:dyDescent="0.15">
      <c r="C20" s="18">
        <v>12</v>
      </c>
      <c r="D20" s="37">
        <v>613.90000000000009</v>
      </c>
      <c r="E20" s="37">
        <v>609.61666666666656</v>
      </c>
      <c r="F20" s="37">
        <v>667.45166666666671</v>
      </c>
      <c r="G20" s="37">
        <v>607.48</v>
      </c>
      <c r="H20" s="37">
        <v>646.36166666666657</v>
      </c>
      <c r="I20" s="37">
        <v>822.44166666666683</v>
      </c>
      <c r="J20" s="37">
        <v>862.50833333333344</v>
      </c>
      <c r="L20" s="37">
        <f t="shared" si="0"/>
        <v>628.96199999999999</v>
      </c>
      <c r="M20" s="37">
        <f t="shared" si="1"/>
        <v>689.96571428571428</v>
      </c>
    </row>
    <row r="21" spans="3:13" ht="9.4" customHeight="1" x14ac:dyDescent="0.15">
      <c r="C21" s="18">
        <v>13</v>
      </c>
      <c r="D21" s="37">
        <v>610.35833333333335</v>
      </c>
      <c r="E21" s="37">
        <v>595.73333333333335</v>
      </c>
      <c r="F21" s="37">
        <v>639.56499999999994</v>
      </c>
      <c r="G21" s="37">
        <v>593.80833333333328</v>
      </c>
      <c r="H21" s="37">
        <v>627.59333333333336</v>
      </c>
      <c r="I21" s="37">
        <v>830.35</v>
      </c>
      <c r="J21" s="37">
        <v>832.11666666666679</v>
      </c>
      <c r="L21" s="37">
        <f t="shared" si="0"/>
        <v>613.41166666666663</v>
      </c>
      <c r="M21" s="37">
        <f t="shared" si="1"/>
        <v>675.64642857142849</v>
      </c>
    </row>
    <row r="22" spans="3:13" ht="9.4" customHeight="1" x14ac:dyDescent="0.15">
      <c r="C22" s="18">
        <v>14</v>
      </c>
      <c r="D22" s="37">
        <v>622.59166666666658</v>
      </c>
      <c r="E22" s="37">
        <v>600.27499999999998</v>
      </c>
      <c r="F22" s="37">
        <v>654.63</v>
      </c>
      <c r="G22" s="37">
        <v>611.83333333333337</v>
      </c>
      <c r="H22" s="37">
        <v>631.94833333333327</v>
      </c>
      <c r="I22" s="37">
        <v>838.96666666666681</v>
      </c>
      <c r="J22" s="37">
        <v>803.37500000000011</v>
      </c>
      <c r="L22" s="37">
        <f t="shared" si="0"/>
        <v>624.25566666666668</v>
      </c>
      <c r="M22" s="37">
        <f t="shared" si="1"/>
        <v>680.51714285714286</v>
      </c>
    </row>
    <row r="23" spans="3:13" ht="9.4" customHeight="1" x14ac:dyDescent="0.15">
      <c r="C23" s="18">
        <v>15</v>
      </c>
      <c r="D23" s="37">
        <v>605.63333333333333</v>
      </c>
      <c r="E23" s="37">
        <v>560.61666666666656</v>
      </c>
      <c r="F23" s="37">
        <v>610.48333333333335</v>
      </c>
      <c r="G23" s="37">
        <v>559.97333333333324</v>
      </c>
      <c r="H23" s="37">
        <v>569.50166666666667</v>
      </c>
      <c r="I23" s="37">
        <v>754.2</v>
      </c>
      <c r="J23" s="37">
        <v>637.125</v>
      </c>
      <c r="L23" s="37">
        <f t="shared" si="0"/>
        <v>581.24166666666656</v>
      </c>
      <c r="M23" s="37">
        <f t="shared" si="1"/>
        <v>613.93333333333328</v>
      </c>
    </row>
    <row r="24" spans="3:13" ht="9.4" customHeight="1" x14ac:dyDescent="0.15">
      <c r="C24" s="18">
        <v>16</v>
      </c>
      <c r="D24" s="37">
        <v>526.28333333333342</v>
      </c>
      <c r="E24" s="37">
        <v>485.5</v>
      </c>
      <c r="F24" s="37">
        <v>512.8266666666666</v>
      </c>
      <c r="G24" s="37">
        <v>487.22333333333324</v>
      </c>
      <c r="H24" s="37">
        <v>512.91999999999996</v>
      </c>
      <c r="I24" s="37">
        <v>621.85</v>
      </c>
      <c r="J24" s="37">
        <v>340.10833333333335</v>
      </c>
      <c r="L24" s="37">
        <f t="shared" si="0"/>
        <v>504.95066666666673</v>
      </c>
      <c r="M24" s="37">
        <f t="shared" si="1"/>
        <v>498.10166666666674</v>
      </c>
    </row>
    <row r="25" spans="3:13" ht="9.4" customHeight="1" x14ac:dyDescent="0.15">
      <c r="C25" s="18">
        <v>17</v>
      </c>
      <c r="D25" s="37">
        <v>504.59166666666658</v>
      </c>
      <c r="E25" s="37">
        <v>455.8</v>
      </c>
      <c r="F25" s="37">
        <v>473.17666666666673</v>
      </c>
      <c r="G25" s="37">
        <v>465.33166666666665</v>
      </c>
      <c r="H25" s="37">
        <v>483.86666666666662</v>
      </c>
      <c r="I25" s="37">
        <v>518.95833333333337</v>
      </c>
      <c r="J25" s="37">
        <v>241.8666666666667</v>
      </c>
      <c r="L25" s="37">
        <f t="shared" si="0"/>
        <v>476.5533333333334</v>
      </c>
      <c r="M25" s="37">
        <f t="shared" si="1"/>
        <v>449.08452380952389</v>
      </c>
    </row>
    <row r="26" spans="3:13" ht="9.4" customHeight="1" x14ac:dyDescent="0.15">
      <c r="C26" s="18">
        <v>18</v>
      </c>
      <c r="D26" s="37">
        <v>514.70000000000005</v>
      </c>
      <c r="E26" s="37">
        <v>488.79166666666663</v>
      </c>
      <c r="F26" s="37">
        <v>556.66500000000008</v>
      </c>
      <c r="G26" s="37">
        <v>504.37833333333327</v>
      </c>
      <c r="H26" s="37">
        <v>463.89833333333337</v>
      </c>
      <c r="I26" s="37">
        <v>394.43333333333334</v>
      </c>
      <c r="J26" s="37">
        <v>224.41666666666666</v>
      </c>
      <c r="L26" s="37">
        <f t="shared" si="0"/>
        <v>505.68666666666667</v>
      </c>
      <c r="M26" s="37">
        <f t="shared" si="1"/>
        <v>449.61190476190478</v>
      </c>
    </row>
    <row r="27" spans="3:13" ht="9.4" customHeight="1" x14ac:dyDescent="0.15">
      <c r="C27" s="18">
        <v>19</v>
      </c>
      <c r="D27" s="37">
        <v>408.07499999999999</v>
      </c>
      <c r="E27" s="37">
        <v>420.60833333333329</v>
      </c>
      <c r="F27" s="37">
        <v>447.77833333333331</v>
      </c>
      <c r="G27" s="37">
        <v>422.02833333333331</v>
      </c>
      <c r="H27" s="37">
        <v>360.65166666666664</v>
      </c>
      <c r="I27" s="37">
        <v>259.25833333333333</v>
      </c>
      <c r="J27" s="37">
        <v>187.54166666666669</v>
      </c>
      <c r="L27" s="37">
        <f t="shared" si="0"/>
        <v>411.82833333333326</v>
      </c>
      <c r="M27" s="37">
        <f t="shared" si="1"/>
        <v>357.99166666666662</v>
      </c>
    </row>
    <row r="28" spans="3:13" ht="9.4" customHeight="1" x14ac:dyDescent="0.15">
      <c r="C28" s="18">
        <v>20</v>
      </c>
      <c r="D28" s="37">
        <v>217.75833333333335</v>
      </c>
      <c r="E28" s="37">
        <v>224.4</v>
      </c>
      <c r="F28" s="37">
        <v>240.12166666666667</v>
      </c>
      <c r="G28" s="37">
        <v>237.785</v>
      </c>
      <c r="H28" s="37">
        <v>212.31333333333333</v>
      </c>
      <c r="I28" s="37">
        <v>154.96666666666664</v>
      </c>
      <c r="J28" s="37">
        <v>149.78333333333333</v>
      </c>
      <c r="L28" s="37">
        <f t="shared" si="0"/>
        <v>226.47566666666665</v>
      </c>
      <c r="M28" s="37">
        <f t="shared" si="1"/>
        <v>205.30404761904762</v>
      </c>
    </row>
    <row r="29" spans="3:13" ht="9.4" customHeight="1" x14ac:dyDescent="0.15">
      <c r="C29" s="18">
        <v>21</v>
      </c>
      <c r="D29" s="37">
        <v>114.73333333333332</v>
      </c>
      <c r="E29" s="37">
        <v>127.7</v>
      </c>
      <c r="F29" s="37">
        <v>135.14166666666671</v>
      </c>
      <c r="G29" s="37">
        <v>142.82166666666666</v>
      </c>
      <c r="H29" s="37">
        <v>121.68333333333335</v>
      </c>
      <c r="I29" s="37">
        <v>119.89166666666665</v>
      </c>
      <c r="J29" s="37">
        <v>113.23333333333335</v>
      </c>
      <c r="L29" s="37">
        <f t="shared" si="0"/>
        <v>128.41600000000003</v>
      </c>
      <c r="M29" s="37">
        <f t="shared" si="1"/>
        <v>125.02928571428573</v>
      </c>
    </row>
    <row r="30" spans="3:13" ht="9.4" customHeight="1" x14ac:dyDescent="0.15">
      <c r="C30" s="18">
        <v>22</v>
      </c>
      <c r="D30" s="37">
        <v>89.9</v>
      </c>
      <c r="E30" s="37">
        <v>102.91666666666666</v>
      </c>
      <c r="F30" s="37">
        <v>109.31833333333334</v>
      </c>
      <c r="G30" s="37">
        <v>112.80000000000003</v>
      </c>
      <c r="H30" s="37">
        <v>110.59166666666665</v>
      </c>
      <c r="I30" s="37">
        <v>101.01666666666667</v>
      </c>
      <c r="J30" s="37">
        <v>73.766666666666666</v>
      </c>
      <c r="L30" s="37">
        <f t="shared" si="0"/>
        <v>105.10533333333333</v>
      </c>
      <c r="M30" s="37">
        <f t="shared" si="1"/>
        <v>100.04428571428571</v>
      </c>
    </row>
    <row r="31" spans="3:13" ht="9.4" customHeight="1" x14ac:dyDescent="0.15">
      <c r="C31" s="18">
        <v>23</v>
      </c>
      <c r="D31" s="37">
        <v>46.56666666666667</v>
      </c>
      <c r="E31" s="37">
        <v>51.5</v>
      </c>
      <c r="F31" s="37">
        <v>55.551666666666662</v>
      </c>
      <c r="G31" s="37">
        <v>62.5</v>
      </c>
      <c r="H31" s="37">
        <v>73.641666666666666</v>
      </c>
      <c r="I31" s="37">
        <v>78.741666666666674</v>
      </c>
      <c r="J31" s="37">
        <v>48.283333333333331</v>
      </c>
      <c r="L31" s="37">
        <f t="shared" si="0"/>
        <v>57.951999999999998</v>
      </c>
      <c r="M31" s="37">
        <f t="shared" si="1"/>
        <v>59.54071428571428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6400.8833333333332</v>
      </c>
      <c r="E33" s="37">
        <f t="shared" ref="E33:J33" si="2">SUM(E15:E26)</f>
        <v>6192.9583333333339</v>
      </c>
      <c r="F33" s="37">
        <f t="shared" si="2"/>
        <v>6742.4550000000008</v>
      </c>
      <c r="G33" s="37">
        <f t="shared" si="2"/>
        <v>6239.8233333333337</v>
      </c>
      <c r="H33" s="37">
        <f t="shared" si="2"/>
        <v>6424.5250000000005</v>
      </c>
      <c r="I33" s="37">
        <f t="shared" si="2"/>
        <v>7243.0083333333341</v>
      </c>
      <c r="J33" s="37">
        <f t="shared" si="2"/>
        <v>5686.9000000000015</v>
      </c>
      <c r="L33" s="37">
        <f>SUM(L15:L26)</f>
        <v>6400.1289999999999</v>
      </c>
      <c r="M33" s="37">
        <f>SUM(M15:M26)</f>
        <v>6418.6504761904762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1209.3000000000002</v>
      </c>
      <c r="E34" s="37">
        <f t="shared" ref="E34:J34" si="3">SUM(E15:E17)</f>
        <v>1245.2000000000003</v>
      </c>
      <c r="F34" s="37">
        <f t="shared" si="3"/>
        <v>1288.69</v>
      </c>
      <c r="G34" s="37">
        <f t="shared" si="3"/>
        <v>1248.4616666666666</v>
      </c>
      <c r="H34" s="37">
        <f t="shared" si="3"/>
        <v>1277.1583333333333</v>
      </c>
      <c r="I34" s="37">
        <f t="shared" si="3"/>
        <v>973.5</v>
      </c>
      <c r="J34" s="37">
        <f t="shared" si="3"/>
        <v>338.34166666666664</v>
      </c>
      <c r="L34" s="37">
        <f>SUM(L15:L17)</f>
        <v>1253.7619999999999</v>
      </c>
      <c r="M34" s="37">
        <f>SUM(M15:M17)</f>
        <v>1082.9502380952381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3646.0083333333337</v>
      </c>
      <c r="E35" s="37">
        <f t="shared" ref="E35:J35" si="4">SUM(E18:E23)</f>
        <v>3517.6666666666661</v>
      </c>
      <c r="F35" s="37">
        <f t="shared" si="4"/>
        <v>3911.0966666666673</v>
      </c>
      <c r="G35" s="37">
        <f t="shared" si="4"/>
        <v>3534.4283333333333</v>
      </c>
      <c r="H35" s="37">
        <f t="shared" si="4"/>
        <v>3686.6816666666664</v>
      </c>
      <c r="I35" s="37">
        <f t="shared" si="4"/>
        <v>4734.2666666666664</v>
      </c>
      <c r="J35" s="37">
        <f t="shared" si="4"/>
        <v>4542.166666666667</v>
      </c>
      <c r="L35" s="37">
        <f>SUM(L18:L23)</f>
        <v>3659.1763333333338</v>
      </c>
      <c r="M35" s="37">
        <f>SUM(M18:M23)</f>
        <v>3938.9021428571432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1545.575</v>
      </c>
      <c r="E36" s="37">
        <f t="shared" ref="E36:J36" si="5">SUM(E24:E26)</f>
        <v>1430.0916666666667</v>
      </c>
      <c r="F36" s="37">
        <f t="shared" si="5"/>
        <v>1542.6683333333335</v>
      </c>
      <c r="G36" s="37">
        <f t="shared" si="5"/>
        <v>1456.9333333333332</v>
      </c>
      <c r="H36" s="37">
        <f t="shared" si="5"/>
        <v>1460.6849999999999</v>
      </c>
      <c r="I36" s="37">
        <f t="shared" si="5"/>
        <v>1535.2416666666668</v>
      </c>
      <c r="J36" s="37">
        <f t="shared" si="5"/>
        <v>806.39166666666665</v>
      </c>
      <c r="L36" s="37">
        <f>SUM(L24:L26)</f>
        <v>1487.1906666666669</v>
      </c>
      <c r="M36" s="37">
        <f>SUM(M24:M26)</f>
        <v>1396.7980952380954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7568.7166666666653</v>
      </c>
      <c r="E37" s="37">
        <f t="shared" ref="E37:J37" si="6">SUM(E8:E31)</f>
        <v>7409.416666666667</v>
      </c>
      <c r="F37" s="37">
        <f t="shared" si="6"/>
        <v>8039.7400000000007</v>
      </c>
      <c r="G37" s="37">
        <f t="shared" si="6"/>
        <v>7520.8266666666668</v>
      </c>
      <c r="H37" s="37">
        <f t="shared" si="6"/>
        <v>7620.5783333333338</v>
      </c>
      <c r="I37" s="37">
        <f t="shared" si="6"/>
        <v>8213.4</v>
      </c>
      <c r="J37" s="37">
        <f t="shared" si="6"/>
        <v>6496.6583333333356</v>
      </c>
      <c r="L37" s="37">
        <f>SUM(L8:L31)</f>
        <v>7631.8556666666655</v>
      </c>
      <c r="M37" s="37">
        <f>SUM(M8:M31)</f>
        <v>7552.7623809523802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>
        <v>6077.6666666666679</v>
      </c>
      <c r="D43" s="34">
        <v>6190.4333333333343</v>
      </c>
      <c r="E43" s="34">
        <v>6285.75</v>
      </c>
      <c r="F43" s="34">
        <v>6541.5</v>
      </c>
      <c r="G43" s="34">
        <v>6655.2833333333328</v>
      </c>
      <c r="H43" s="34">
        <v>6501.8666666666677</v>
      </c>
      <c r="I43" s="34">
        <v>6410.9333333333343</v>
      </c>
      <c r="J43" s="34">
        <v>6691.1066666666666</v>
      </c>
      <c r="K43" s="34">
        <v>6370.2833333333328</v>
      </c>
      <c r="L43" s="34">
        <v>6276.4666666666662</v>
      </c>
      <c r="M43" s="34"/>
      <c r="N43" s="34"/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>
        <v>7181.716666666669</v>
      </c>
      <c r="D44" s="34">
        <v>7335.1</v>
      </c>
      <c r="E44" s="34">
        <v>7481.5499999999993</v>
      </c>
      <c r="F44" s="34">
        <v>7840.4000000000005</v>
      </c>
      <c r="G44" s="34">
        <v>7976.3666666666659</v>
      </c>
      <c r="H44" s="34">
        <v>7826.5666666666684</v>
      </c>
      <c r="I44" s="34">
        <v>7672.8666666666668</v>
      </c>
      <c r="J44" s="34">
        <v>7929.3566666666666</v>
      </c>
      <c r="K44" s="34">
        <v>7584.5666666666675</v>
      </c>
      <c r="L44" s="34">
        <v>7490.0666666666657</v>
      </c>
      <c r="M44" s="34"/>
      <c r="N44" s="34"/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>
        <v>7168.75</v>
      </c>
      <c r="D47" s="34">
        <v>7199</v>
      </c>
      <c r="E47" s="34">
        <v>7262</v>
      </c>
      <c r="F47" s="34">
        <v>7819</v>
      </c>
      <c r="G47" s="34">
        <v>7475.5</v>
      </c>
      <c r="H47" s="34">
        <v>7389.333333333333</v>
      </c>
      <c r="I47" s="34">
        <v>6569</v>
      </c>
      <c r="J47" s="34">
        <v>6698.75</v>
      </c>
      <c r="K47" s="34">
        <v>7295.75</v>
      </c>
      <c r="L47" s="34">
        <v>7553</v>
      </c>
      <c r="M47" s="34"/>
      <c r="N47" s="34"/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>
        <v>8017.25</v>
      </c>
      <c r="D48" s="34">
        <v>8137</v>
      </c>
      <c r="E48" s="34">
        <v>8160.25</v>
      </c>
      <c r="F48" s="34">
        <v>8834</v>
      </c>
      <c r="G48" s="34">
        <v>8471.5</v>
      </c>
      <c r="H48" s="34">
        <v>8473.9999999999982</v>
      </c>
      <c r="I48" s="34">
        <v>7612</v>
      </c>
      <c r="J48" s="34">
        <v>7661.75</v>
      </c>
      <c r="K48" s="34">
        <v>8257.25</v>
      </c>
      <c r="L48" s="34">
        <v>8509</v>
      </c>
      <c r="M48" s="34"/>
      <c r="N48" s="34"/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>
        <v>5500.5</v>
      </c>
      <c r="D51" s="34">
        <v>6082</v>
      </c>
      <c r="E51" s="34">
        <v>5248.3333333333339</v>
      </c>
      <c r="F51" s="34">
        <v>6174</v>
      </c>
      <c r="G51" s="34">
        <v>5898.666666666667</v>
      </c>
      <c r="H51" s="34">
        <v>5231</v>
      </c>
      <c r="I51" s="34">
        <v>5805</v>
      </c>
      <c r="J51" s="34">
        <v>5439.5</v>
      </c>
      <c r="K51" s="34">
        <v>5805</v>
      </c>
      <c r="L51" s="34">
        <v>5685</v>
      </c>
      <c r="M51" s="34"/>
      <c r="N51" s="34"/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>
        <v>6161.5</v>
      </c>
      <c r="D52" s="34">
        <v>6883</v>
      </c>
      <c r="E52" s="34">
        <v>5973.0000000000009</v>
      </c>
      <c r="F52" s="34">
        <v>7030</v>
      </c>
      <c r="G52" s="34">
        <v>6788.3333333333339</v>
      </c>
      <c r="H52" s="34">
        <v>6107</v>
      </c>
      <c r="I52" s="34">
        <v>6704.666666666667</v>
      </c>
      <c r="J52" s="34">
        <v>6235.75</v>
      </c>
      <c r="K52" s="34">
        <v>6565.3333333333348</v>
      </c>
      <c r="L52" s="34">
        <v>6518</v>
      </c>
      <c r="M52" s="34"/>
      <c r="N52" s="34"/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178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140625" style="5" customWidth="1"/>
    <col min="3" max="12" width="7.28515625" style="5" customWidth="1"/>
    <col min="13" max="13" width="9.85546875" style="5" customWidth="1"/>
    <col min="14" max="14" width="7.28515625" style="5" customWidth="1"/>
    <col min="15" max="15" width="9.140625" style="5"/>
    <col min="16" max="27" width="5.7109375" style="5" customWidth="1"/>
    <col min="28" max="16384" width="9.140625" style="5"/>
  </cols>
  <sheetData>
    <row r="1" spans="1:27" ht="15" x14ac:dyDescent="0.25">
      <c r="A1" s="35" t="s">
        <v>93</v>
      </c>
      <c r="E1" s="6"/>
      <c r="F1" s="46" t="s">
        <v>59</v>
      </c>
      <c r="G1" s="47"/>
      <c r="H1" s="47"/>
      <c r="I1" s="47"/>
      <c r="J1" s="47"/>
      <c r="P1" s="7"/>
    </row>
    <row r="2" spans="1:27" ht="12.75" x14ac:dyDescent="0.2">
      <c r="E2" s="6"/>
      <c r="F2" s="46" t="s">
        <v>60</v>
      </c>
      <c r="G2" s="47"/>
      <c r="H2" s="47"/>
      <c r="I2" s="47"/>
      <c r="J2" s="47"/>
      <c r="P2" s="8"/>
    </row>
    <row r="3" spans="1:27" ht="12.75" x14ac:dyDescent="0.2">
      <c r="D3" s="48" t="s">
        <v>118</v>
      </c>
      <c r="E3" s="47"/>
      <c r="F3" s="47"/>
      <c r="G3" s="6"/>
      <c r="H3" s="49" t="s">
        <v>20</v>
      </c>
      <c r="I3" s="47"/>
      <c r="J3" s="47"/>
      <c r="K3" s="47"/>
      <c r="L3" s="47"/>
      <c r="M3" s="47"/>
      <c r="N3" s="47"/>
      <c r="P3" s="7"/>
      <c r="Q3" s="9"/>
      <c r="R3" s="10" t="s">
        <v>61</v>
      </c>
    </row>
    <row r="4" spans="1:27" ht="24" customHeight="1" x14ac:dyDescent="0.15">
      <c r="Q4" s="9"/>
    </row>
    <row r="5" spans="1:27" ht="9.4" customHeight="1" x14ac:dyDescent="0.15">
      <c r="A5" s="11"/>
      <c r="C5" s="11"/>
      <c r="D5" s="12"/>
      <c r="O5" s="13"/>
      <c r="P5" s="14" t="s">
        <v>62</v>
      </c>
      <c r="Q5" s="14" t="s">
        <v>63</v>
      </c>
      <c r="R5" s="14" t="s">
        <v>64</v>
      </c>
      <c r="S5" s="14" t="s">
        <v>65</v>
      </c>
      <c r="T5" s="14" t="s">
        <v>66</v>
      </c>
      <c r="U5" s="14" t="s">
        <v>67</v>
      </c>
      <c r="V5" s="14" t="s">
        <v>68</v>
      </c>
      <c r="W5" s="13"/>
      <c r="X5" s="13"/>
      <c r="Y5" s="13"/>
      <c r="Z5" s="13"/>
      <c r="AA5" s="13"/>
    </row>
    <row r="6" spans="1:27" ht="9.4" customHeight="1" x14ac:dyDescent="0.15">
      <c r="C6" s="9"/>
      <c r="D6" s="9"/>
      <c r="E6" s="9"/>
      <c r="F6" s="9"/>
      <c r="G6" s="9"/>
      <c r="H6" s="9"/>
      <c r="O6" s="15" t="s">
        <v>69</v>
      </c>
      <c r="P6" s="16">
        <v>6345.8680555555566</v>
      </c>
      <c r="Q6" s="16">
        <v>6361.2424242424249</v>
      </c>
      <c r="R6" s="16">
        <v>6496.7694444444442</v>
      </c>
      <c r="S6" s="16">
        <v>6573.6138888888881</v>
      </c>
      <c r="T6" s="16">
        <v>6647.8097222222223</v>
      </c>
      <c r="U6" s="16">
        <v>5163.0972222222226</v>
      </c>
      <c r="V6" s="16">
        <v>3763.291666666667</v>
      </c>
      <c r="W6" s="13"/>
      <c r="X6" s="13"/>
      <c r="Y6" s="13"/>
      <c r="Z6" s="13"/>
      <c r="AA6" s="13"/>
    </row>
    <row r="7" spans="1:27" ht="9.4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70</v>
      </c>
      <c r="P7" s="16">
        <v>5871.4374999999991</v>
      </c>
      <c r="Q7" s="16">
        <v>5995.068181818182</v>
      </c>
      <c r="R7" s="16">
        <v>6001.3305555555553</v>
      </c>
      <c r="S7" s="16">
        <v>6056.105555555554</v>
      </c>
      <c r="T7" s="16">
        <v>6270.8916666666655</v>
      </c>
      <c r="U7" s="16">
        <v>4885.8611111111104</v>
      </c>
      <c r="V7" s="16">
        <v>3535.8055555555552</v>
      </c>
      <c r="W7" s="13"/>
      <c r="X7" s="13"/>
      <c r="Y7" s="13"/>
      <c r="Z7" s="13"/>
      <c r="AA7" s="13"/>
    </row>
    <row r="8" spans="1:27" ht="9.4" customHeight="1" x14ac:dyDescent="0.15">
      <c r="C8" s="18"/>
      <c r="O8" s="15" t="s">
        <v>71</v>
      </c>
      <c r="P8" s="16">
        <f>SUM(P6:P7)</f>
        <v>12217.305555555555</v>
      </c>
      <c r="Q8" s="16">
        <f t="shared" ref="Q8:V8" si="0">SUM(Q6:Q7)</f>
        <v>12356.310606060608</v>
      </c>
      <c r="R8" s="16">
        <f t="shared" si="0"/>
        <v>12498.099999999999</v>
      </c>
      <c r="S8" s="16">
        <f t="shared" si="0"/>
        <v>12629.719444444443</v>
      </c>
      <c r="T8" s="16">
        <f t="shared" si="0"/>
        <v>12918.701388888887</v>
      </c>
      <c r="U8" s="16">
        <f t="shared" si="0"/>
        <v>10048.958333333332</v>
      </c>
      <c r="V8" s="16">
        <f t="shared" si="0"/>
        <v>7299.0972222222226</v>
      </c>
      <c r="W8" s="13"/>
      <c r="X8" s="13"/>
      <c r="Y8" s="13"/>
      <c r="Z8" s="13"/>
      <c r="AA8" s="13"/>
    </row>
    <row r="9" spans="1:27" ht="9.4" customHeight="1" x14ac:dyDescent="0.15">
      <c r="C9" s="18"/>
      <c r="O9" s="19"/>
      <c r="P9" s="14" t="s">
        <v>72</v>
      </c>
      <c r="Q9" s="14" t="s">
        <v>73</v>
      </c>
      <c r="R9" s="14" t="s">
        <v>74</v>
      </c>
      <c r="S9" s="14" t="s">
        <v>75</v>
      </c>
      <c r="T9" s="14" t="s">
        <v>76</v>
      </c>
      <c r="U9" s="14" t="s">
        <v>77</v>
      </c>
      <c r="V9" s="14" t="s">
        <v>78</v>
      </c>
      <c r="W9" s="14" t="s">
        <v>79</v>
      </c>
      <c r="X9" s="14" t="s">
        <v>80</v>
      </c>
      <c r="Y9" s="14" t="s">
        <v>81</v>
      </c>
      <c r="Z9" s="14" t="s">
        <v>82</v>
      </c>
      <c r="AA9" s="14" t="s">
        <v>83</v>
      </c>
    </row>
    <row r="10" spans="1:27" ht="9.4" customHeight="1" x14ac:dyDescent="0.15">
      <c r="C10" s="18"/>
      <c r="O10" s="15" t="s">
        <v>84</v>
      </c>
      <c r="P10" s="16">
        <v>6626.3333333333339</v>
      </c>
      <c r="Q10" s="16">
        <v>6518.2333333333327</v>
      </c>
      <c r="R10" s="16">
        <v>6696.4000000000005</v>
      </c>
      <c r="S10" s="16">
        <v>6740.9666666666672</v>
      </c>
      <c r="T10" s="16">
        <v>6523.833333333333</v>
      </c>
      <c r="U10" s="16">
        <v>6208</v>
      </c>
      <c r="V10" s="16">
        <v>6200.6666666666652</v>
      </c>
      <c r="W10" s="16">
        <v>5917.5633333333344</v>
      </c>
      <c r="X10" s="16">
        <v>6079.5000000000009</v>
      </c>
      <c r="Y10" s="16">
        <v>6113.7333333333327</v>
      </c>
      <c r="Z10" s="16">
        <v>6352.25</v>
      </c>
      <c r="AA10" s="16">
        <v>8213.75</v>
      </c>
    </row>
    <row r="11" spans="1:27" ht="9.4" customHeight="1" x14ac:dyDescent="0.15">
      <c r="C11" s="18"/>
      <c r="O11" s="15" t="s">
        <v>85</v>
      </c>
      <c r="P11" s="16">
        <v>6198.8166666666675</v>
      </c>
      <c r="Q11" s="16">
        <v>6073.2666666666655</v>
      </c>
      <c r="R11" s="16">
        <v>6017.7</v>
      </c>
      <c r="S11" s="16">
        <v>6267.0666666666657</v>
      </c>
      <c r="T11" s="16">
        <v>6204.45</v>
      </c>
      <c r="U11" s="16">
        <v>6010.1333333333341</v>
      </c>
      <c r="V11" s="16">
        <v>5991.5999999999995</v>
      </c>
      <c r="W11" s="16">
        <v>5427.836666666667</v>
      </c>
      <c r="X11" s="16">
        <v>5795.9500000000007</v>
      </c>
      <c r="Y11" s="16">
        <v>5940.1666666666652</v>
      </c>
      <c r="Z11" s="16">
        <v>6194.1</v>
      </c>
      <c r="AA11" s="16">
        <v>6434.375</v>
      </c>
    </row>
    <row r="12" spans="1:27" ht="9.4" customHeight="1" x14ac:dyDescent="0.15">
      <c r="C12" s="18"/>
      <c r="O12" s="15" t="s">
        <v>86</v>
      </c>
      <c r="P12" s="16">
        <f>SUM(P10:P11)</f>
        <v>12825.150000000001</v>
      </c>
      <c r="Q12" s="16">
        <f t="shared" ref="Q12:AA12" si="1">SUM(Q10:Q11)</f>
        <v>12591.499999999998</v>
      </c>
      <c r="R12" s="16">
        <f t="shared" si="1"/>
        <v>12714.1</v>
      </c>
      <c r="S12" s="16">
        <f t="shared" si="1"/>
        <v>13008.033333333333</v>
      </c>
      <c r="T12" s="16">
        <f t="shared" si="1"/>
        <v>12728.283333333333</v>
      </c>
      <c r="U12" s="16">
        <f t="shared" si="1"/>
        <v>12218.133333333335</v>
      </c>
      <c r="V12" s="16">
        <f t="shared" si="1"/>
        <v>12192.266666666665</v>
      </c>
      <c r="W12" s="16">
        <f t="shared" si="1"/>
        <v>11345.400000000001</v>
      </c>
      <c r="X12" s="16">
        <f t="shared" si="1"/>
        <v>11875.45</v>
      </c>
      <c r="Y12" s="16">
        <f t="shared" si="1"/>
        <v>12053.899999999998</v>
      </c>
      <c r="Z12" s="16">
        <f t="shared" si="1"/>
        <v>12546.35</v>
      </c>
      <c r="AA12" s="16">
        <f t="shared" si="1"/>
        <v>14648.125</v>
      </c>
    </row>
    <row r="13" spans="1:27" ht="9.4" customHeight="1" x14ac:dyDescent="0.15">
      <c r="C13" s="18"/>
      <c r="O13" s="19"/>
      <c r="P13" s="19">
        <f t="shared" ref="P13:W13" si="2">Q13-1</f>
        <v>2009</v>
      </c>
      <c r="Q13" s="19">
        <f t="shared" si="2"/>
        <v>2010</v>
      </c>
      <c r="R13" s="19">
        <f t="shared" si="2"/>
        <v>2011</v>
      </c>
      <c r="S13" s="19">
        <f t="shared" si="2"/>
        <v>2012</v>
      </c>
      <c r="T13" s="19">
        <f t="shared" si="2"/>
        <v>2013</v>
      </c>
      <c r="U13" s="19">
        <f t="shared" si="2"/>
        <v>2014</v>
      </c>
      <c r="V13" s="19">
        <f t="shared" si="2"/>
        <v>2015</v>
      </c>
      <c r="W13" s="19">
        <f t="shared" si="2"/>
        <v>2016</v>
      </c>
      <c r="X13" s="19">
        <f>Y13-1</f>
        <v>2017</v>
      </c>
      <c r="Y13" s="20">
        <v>2018</v>
      </c>
      <c r="Z13" s="19"/>
      <c r="AA13" s="13"/>
    </row>
    <row r="14" spans="1:27" ht="9.4" customHeight="1" x14ac:dyDescent="0.15">
      <c r="C14" s="18"/>
      <c r="O14" s="15" t="s">
        <v>87</v>
      </c>
      <c r="P14" s="21">
        <v>6348</v>
      </c>
      <c r="Q14" s="21"/>
      <c r="R14" s="21">
        <v>6869.2030442788337</v>
      </c>
      <c r="S14" s="21">
        <v>6812.8166529999999</v>
      </c>
      <c r="T14" s="22">
        <v>6971.6262380000007</v>
      </c>
      <c r="U14" s="22">
        <v>7089.7049873999995</v>
      </c>
      <c r="V14" s="22">
        <v>6534.7874851999995</v>
      </c>
      <c r="W14" s="22">
        <v>6787.3202629999996</v>
      </c>
      <c r="X14" s="22">
        <v>7092.0319856000006</v>
      </c>
      <c r="Y14" s="16">
        <v>6485.0607070707074</v>
      </c>
      <c r="Z14" s="13"/>
      <c r="AA14" s="13"/>
    </row>
    <row r="15" spans="1:27" ht="9.4" customHeight="1" x14ac:dyDescent="0.15">
      <c r="C15" s="18"/>
      <c r="O15" s="15" t="s">
        <v>88</v>
      </c>
      <c r="P15" s="23">
        <v>7094</v>
      </c>
      <c r="Q15" s="21"/>
      <c r="R15" s="22">
        <v>6093.6779238959343</v>
      </c>
      <c r="S15" s="22">
        <v>5997.1619306000011</v>
      </c>
      <c r="T15" s="22">
        <v>5953.0187375999994</v>
      </c>
      <c r="U15" s="22">
        <v>6119.3158203999992</v>
      </c>
      <c r="V15" s="22">
        <v>6009.6424854000015</v>
      </c>
      <c r="W15" s="22">
        <v>6099.1844304000006</v>
      </c>
      <c r="X15" s="22">
        <v>6350.460986</v>
      </c>
      <c r="Y15" s="16">
        <v>6038.9666919191923</v>
      </c>
      <c r="Z15" s="13"/>
      <c r="AA15" s="13"/>
    </row>
    <row r="16" spans="1:27" ht="9.4" customHeight="1" x14ac:dyDescent="0.15">
      <c r="C16" s="18"/>
      <c r="O16" s="15" t="s">
        <v>89</v>
      </c>
      <c r="P16" s="13">
        <f t="shared" ref="P16:X16" si="3">SUM(P14:P15)</f>
        <v>13442</v>
      </c>
      <c r="Q16" s="13"/>
      <c r="R16" s="16">
        <f t="shared" si="3"/>
        <v>12962.880968174768</v>
      </c>
      <c r="S16" s="16">
        <f t="shared" si="3"/>
        <v>12809.978583600001</v>
      </c>
      <c r="T16" s="16">
        <f t="shared" si="3"/>
        <v>12924.6449756</v>
      </c>
      <c r="U16" s="16">
        <f t="shared" si="3"/>
        <v>13209.0208078</v>
      </c>
      <c r="V16" s="16">
        <f t="shared" si="3"/>
        <v>12544.429970600002</v>
      </c>
      <c r="W16" s="16">
        <f t="shared" si="3"/>
        <v>12886.5046934</v>
      </c>
      <c r="X16" s="16">
        <f t="shared" si="3"/>
        <v>13442.492971600001</v>
      </c>
      <c r="Y16" s="16">
        <f>SUM(Y14:Y15)</f>
        <v>12524.0273989899</v>
      </c>
      <c r="Z16" s="13"/>
      <c r="AA16" s="13"/>
    </row>
    <row r="17" spans="3:21" ht="9.4" customHeight="1" x14ac:dyDescent="0.15">
      <c r="C17" s="18"/>
    </row>
    <row r="18" spans="3:21" ht="9.4" customHeight="1" x14ac:dyDescent="0.15">
      <c r="C18" s="18"/>
      <c r="P18" s="25"/>
      <c r="Q18" s="26"/>
    </row>
    <row r="19" spans="3:21" ht="9.4" customHeight="1" x14ac:dyDescent="0.15">
      <c r="C19" s="18"/>
      <c r="P19" s="25"/>
      <c r="Q19" s="26"/>
    </row>
    <row r="20" spans="3:21" ht="9.4" customHeight="1" x14ac:dyDescent="0.15">
      <c r="C20" s="18"/>
      <c r="P20" s="25"/>
      <c r="Q20" s="26"/>
    </row>
    <row r="21" spans="3:21" ht="9.4" customHeight="1" x14ac:dyDescent="0.15">
      <c r="C21" s="18"/>
      <c r="P21" s="25"/>
      <c r="Q21" s="26"/>
      <c r="T21" s="25"/>
      <c r="U21" s="27"/>
    </row>
    <row r="22" spans="3:21" ht="9.4" customHeight="1" x14ac:dyDescent="0.15">
      <c r="C22" s="18"/>
      <c r="P22" s="25"/>
      <c r="Q22" s="26"/>
      <c r="T22" s="25"/>
      <c r="U22" s="27"/>
    </row>
    <row r="23" spans="3:21" ht="9.4" customHeight="1" x14ac:dyDescent="0.15">
      <c r="C23" s="18"/>
      <c r="P23" s="28"/>
      <c r="Q23" s="26"/>
      <c r="T23" s="28"/>
      <c r="U23" s="29"/>
    </row>
    <row r="24" spans="3:21" ht="9.4" customHeight="1" x14ac:dyDescent="0.15">
      <c r="C24" s="18"/>
      <c r="P24" s="25"/>
      <c r="Q24" s="26"/>
      <c r="T24" s="25"/>
      <c r="U24" s="27"/>
    </row>
    <row r="25" spans="3:21" ht="9.4" customHeight="1" x14ac:dyDescent="0.15">
      <c r="C25" s="18"/>
      <c r="P25" s="25"/>
      <c r="Q25" s="26"/>
      <c r="T25" s="25"/>
      <c r="U25" s="27"/>
    </row>
    <row r="26" spans="3:21" ht="9.4" customHeight="1" x14ac:dyDescent="0.15">
      <c r="C26" s="18"/>
      <c r="P26" s="28"/>
    </row>
    <row r="27" spans="3:21" ht="9.4" customHeight="1" x14ac:dyDescent="0.15">
      <c r="C27" s="18"/>
      <c r="P27" s="25"/>
      <c r="Q27" s="30"/>
    </row>
    <row r="28" spans="3:21" ht="9.4" customHeight="1" x14ac:dyDescent="0.15">
      <c r="C28" s="18"/>
      <c r="P28" s="25"/>
      <c r="Q28" s="30"/>
    </row>
    <row r="29" spans="3:21" ht="19.149999999999999" customHeight="1" x14ac:dyDescent="0.15">
      <c r="C29" s="18"/>
    </row>
    <row r="30" spans="3:21" ht="9.4" customHeight="1" x14ac:dyDescent="0.15">
      <c r="C30" s="18"/>
      <c r="P30" s="31"/>
      <c r="S30" s="30"/>
    </row>
    <row r="31" spans="3:21" ht="9.4" customHeight="1" x14ac:dyDescent="0.15">
      <c r="C31" s="18"/>
      <c r="P31" s="31"/>
      <c r="S31" s="30"/>
    </row>
    <row r="32" spans="3:21" ht="9.4" customHeight="1" x14ac:dyDescent="0.15">
      <c r="C32" s="32"/>
    </row>
    <row r="33" spans="2:20" ht="9.4" customHeight="1" x14ac:dyDescent="0.15">
      <c r="C33" s="17"/>
    </row>
    <row r="34" spans="2:20" ht="9.4" customHeight="1" x14ac:dyDescent="0.15">
      <c r="C34" s="17"/>
    </row>
    <row r="35" spans="2:20" ht="9.4" customHeight="1" x14ac:dyDescent="0.15">
      <c r="C35" s="17"/>
    </row>
    <row r="36" spans="2:20" ht="9.4" customHeight="1" x14ac:dyDescent="0.15">
      <c r="C36" s="17"/>
      <c r="T36" s="10"/>
    </row>
    <row r="37" spans="2:20" ht="9.4" customHeight="1" x14ac:dyDescent="0.15">
      <c r="C37" s="17"/>
    </row>
    <row r="38" spans="2:20" ht="9.4" customHeight="1" x14ac:dyDescent="0.15">
      <c r="C38" s="9"/>
    </row>
    <row r="39" spans="2:20" ht="9.4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" customHeight="1" x14ac:dyDescent="0.15">
      <c r="B44" s="28"/>
    </row>
    <row r="45" spans="2:20" ht="9.4" customHeight="1" x14ac:dyDescent="0.15">
      <c r="B45" s="28"/>
      <c r="C45" s="9"/>
    </row>
    <row r="46" spans="2:20" ht="9.4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8"/>
      <c r="F83" s="33"/>
      <c r="G83" s="34" t="s">
        <v>8</v>
      </c>
      <c r="I83" s="34" t="s">
        <v>7</v>
      </c>
      <c r="K83" s="33" t="s">
        <v>90</v>
      </c>
    </row>
    <row r="84" spans="4:13" ht="9.4" customHeight="1" x14ac:dyDescent="0.15"/>
    <row r="85" spans="4:13" ht="9.4" customHeight="1" x14ac:dyDescent="0.15">
      <c r="M85" s="5" t="s">
        <v>91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284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118</v>
      </c>
      <c r="E3" s="47"/>
      <c r="F3" s="47"/>
      <c r="G3" s="6"/>
      <c r="H3" s="49" t="s">
        <v>20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8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27.798611111111114</v>
      </c>
      <c r="E8" s="37">
        <v>27.280303030303028</v>
      </c>
      <c r="F8" s="37">
        <v>30.465277777777782</v>
      </c>
      <c r="G8" s="37">
        <v>29.715277777777775</v>
      </c>
      <c r="H8" s="37">
        <v>35.85</v>
      </c>
      <c r="I8" s="37">
        <v>66.416666666666671</v>
      </c>
      <c r="J8" s="37">
        <v>58.80555555555555</v>
      </c>
      <c r="L8" s="37">
        <f>AVERAGE(D8:H8)</f>
        <v>30.221893939393944</v>
      </c>
      <c r="M8" s="37">
        <f>AVERAGE(D8:J8)</f>
        <v>39.475955988455993</v>
      </c>
      <c r="O8" s="28"/>
    </row>
    <row r="9" spans="1:15" ht="9.4" customHeight="1" x14ac:dyDescent="0.15">
      <c r="C9" s="18">
        <v>1</v>
      </c>
      <c r="D9" s="37">
        <v>14.4375</v>
      </c>
      <c r="E9" s="37">
        <v>14.462121212121211</v>
      </c>
      <c r="F9" s="37">
        <v>13.968055555555557</v>
      </c>
      <c r="G9" s="37">
        <v>13.298611111111109</v>
      </c>
      <c r="H9" s="37">
        <v>18.125</v>
      </c>
      <c r="I9" s="37">
        <v>38.513888888888893</v>
      </c>
      <c r="J9" s="37">
        <v>38.034722222222221</v>
      </c>
      <c r="L9" s="37">
        <f t="shared" ref="L9:L31" si="0">AVERAGE(D9:H9)</f>
        <v>14.858257575757573</v>
      </c>
      <c r="M9" s="37">
        <f t="shared" ref="M9:M31" si="1">AVERAGE(D9:J9)</f>
        <v>21.548556998556997</v>
      </c>
      <c r="O9" s="28"/>
    </row>
    <row r="10" spans="1:15" ht="9.4" customHeight="1" x14ac:dyDescent="0.15">
      <c r="C10" s="18">
        <v>2</v>
      </c>
      <c r="D10" s="37">
        <v>8.1805555555555554</v>
      </c>
      <c r="E10" s="37">
        <v>8.8787878787878771</v>
      </c>
      <c r="F10" s="37">
        <v>6.75</v>
      </c>
      <c r="G10" s="37">
        <v>8.4111111111111097</v>
      </c>
      <c r="H10" s="37">
        <v>9.3111111111111118</v>
      </c>
      <c r="I10" s="37">
        <v>24.652777777777782</v>
      </c>
      <c r="J10" s="37">
        <v>26.048611111111111</v>
      </c>
      <c r="L10" s="37">
        <f t="shared" si="0"/>
        <v>8.3063131313131304</v>
      </c>
      <c r="M10" s="37">
        <f t="shared" si="1"/>
        <v>13.176136363636363</v>
      </c>
      <c r="O10" s="28"/>
    </row>
    <row r="11" spans="1:15" ht="9.4" customHeight="1" x14ac:dyDescent="0.15">
      <c r="C11" s="18">
        <v>3</v>
      </c>
      <c r="D11" s="37">
        <v>7.4861111111111107</v>
      </c>
      <c r="E11" s="37">
        <v>8.1287878787878771</v>
      </c>
      <c r="F11" s="37">
        <v>7.9638888888888886</v>
      </c>
      <c r="G11" s="37">
        <v>9.0888888888888886</v>
      </c>
      <c r="H11" s="37">
        <v>9.0347222222222214</v>
      </c>
      <c r="I11" s="37">
        <v>18.506944444444446</v>
      </c>
      <c r="J11" s="37">
        <v>16.590277777777779</v>
      </c>
      <c r="L11" s="37">
        <f t="shared" si="0"/>
        <v>8.340479797979798</v>
      </c>
      <c r="M11" s="37">
        <f t="shared" si="1"/>
        <v>10.971374458874461</v>
      </c>
      <c r="O11" s="28"/>
    </row>
    <row r="12" spans="1:15" ht="9.4" customHeight="1" x14ac:dyDescent="0.15">
      <c r="C12" s="18">
        <v>4</v>
      </c>
      <c r="D12" s="37">
        <v>9.6805555555555554</v>
      </c>
      <c r="E12" s="37">
        <v>11.234848484848484</v>
      </c>
      <c r="F12" s="37">
        <v>10.176388888888889</v>
      </c>
      <c r="G12" s="37">
        <v>9.1958333333333329</v>
      </c>
      <c r="H12" s="37">
        <v>11.35</v>
      </c>
      <c r="I12" s="37">
        <v>18.611111111111111</v>
      </c>
      <c r="J12" s="37">
        <v>11.298611111111112</v>
      </c>
      <c r="L12" s="37">
        <f t="shared" si="0"/>
        <v>10.327525252525252</v>
      </c>
      <c r="M12" s="37">
        <f t="shared" si="1"/>
        <v>11.649621212121213</v>
      </c>
    </row>
    <row r="13" spans="1:15" ht="9.4" customHeight="1" x14ac:dyDescent="0.15">
      <c r="C13" s="18">
        <v>5</v>
      </c>
      <c r="D13" s="37">
        <v>40.104166666666671</v>
      </c>
      <c r="E13" s="37">
        <v>42.992424242424242</v>
      </c>
      <c r="F13" s="37">
        <v>43.515277777777783</v>
      </c>
      <c r="G13" s="37">
        <v>41.865277777777777</v>
      </c>
      <c r="H13" s="37">
        <v>44.898611111111109</v>
      </c>
      <c r="I13" s="37">
        <v>27.500000000000004</v>
      </c>
      <c r="J13" s="37">
        <v>14.375</v>
      </c>
      <c r="L13" s="37">
        <f t="shared" si="0"/>
        <v>42.675151515151512</v>
      </c>
      <c r="M13" s="37">
        <f t="shared" si="1"/>
        <v>36.464393939393936</v>
      </c>
    </row>
    <row r="14" spans="1:15" ht="9.4" customHeight="1" x14ac:dyDescent="0.15">
      <c r="C14" s="18">
        <v>6</v>
      </c>
      <c r="D14" s="37">
        <v>129.7222222222222</v>
      </c>
      <c r="E14" s="37">
        <v>143.60606060606062</v>
      </c>
      <c r="F14" s="37">
        <v>142.74444444444444</v>
      </c>
      <c r="G14" s="37">
        <v>139.01527777777778</v>
      </c>
      <c r="H14" s="37">
        <v>138.46250000000001</v>
      </c>
      <c r="I14" s="37">
        <v>51.875</v>
      </c>
      <c r="J14" s="37">
        <v>22.791666666666668</v>
      </c>
      <c r="L14" s="37">
        <f t="shared" si="0"/>
        <v>138.710101010101</v>
      </c>
      <c r="M14" s="37">
        <f t="shared" si="1"/>
        <v>109.74531024531022</v>
      </c>
    </row>
    <row r="15" spans="1:15" ht="9.4" customHeight="1" x14ac:dyDescent="0.15">
      <c r="C15" s="18">
        <v>7</v>
      </c>
      <c r="D15" s="37">
        <v>407.97222222222223</v>
      </c>
      <c r="E15" s="37">
        <v>424.08333333333337</v>
      </c>
      <c r="F15" s="37">
        <v>414.69027777777774</v>
      </c>
      <c r="G15" s="37">
        <v>415.46944444444443</v>
      </c>
      <c r="H15" s="37">
        <v>392.69583333333338</v>
      </c>
      <c r="I15" s="37">
        <v>98.673611111111128</v>
      </c>
      <c r="J15" s="37">
        <v>47.25</v>
      </c>
      <c r="L15" s="37">
        <f t="shared" si="0"/>
        <v>410.98222222222222</v>
      </c>
      <c r="M15" s="37">
        <f t="shared" si="1"/>
        <v>314.40496031746034</v>
      </c>
    </row>
    <row r="16" spans="1:15" ht="9.4" customHeight="1" x14ac:dyDescent="0.15">
      <c r="C16" s="18">
        <v>8</v>
      </c>
      <c r="D16" s="37">
        <v>457.98611111111109</v>
      </c>
      <c r="E16" s="37">
        <v>465.16666666666674</v>
      </c>
      <c r="F16" s="37">
        <v>481.96111111111105</v>
      </c>
      <c r="G16" s="37">
        <v>466.99444444444447</v>
      </c>
      <c r="H16" s="37">
        <v>433.67499999999995</v>
      </c>
      <c r="I16" s="37">
        <v>184.63888888888889</v>
      </c>
      <c r="J16" s="37">
        <v>65.8611111111111</v>
      </c>
      <c r="L16" s="37">
        <f t="shared" si="0"/>
        <v>461.15666666666664</v>
      </c>
      <c r="M16" s="37">
        <f t="shared" si="1"/>
        <v>365.18333333333334</v>
      </c>
    </row>
    <row r="17" spans="3:13" ht="9.4" customHeight="1" x14ac:dyDescent="0.15">
      <c r="C17" s="18">
        <v>9</v>
      </c>
      <c r="D17" s="37">
        <v>356.07638888888886</v>
      </c>
      <c r="E17" s="37">
        <v>360.96212121212125</v>
      </c>
      <c r="F17" s="37">
        <v>361.77222222222218</v>
      </c>
      <c r="G17" s="37">
        <v>369.03194444444443</v>
      </c>
      <c r="H17" s="37">
        <v>361.96527777777783</v>
      </c>
      <c r="I17" s="37">
        <v>274.89583333333331</v>
      </c>
      <c r="J17" s="37">
        <v>134.6527777777778</v>
      </c>
      <c r="L17" s="37">
        <f t="shared" si="0"/>
        <v>361.96159090909089</v>
      </c>
      <c r="M17" s="37">
        <f t="shared" si="1"/>
        <v>317.05093795093796</v>
      </c>
    </row>
    <row r="18" spans="3:13" ht="9.4" customHeight="1" x14ac:dyDescent="0.15">
      <c r="C18" s="18">
        <v>10</v>
      </c>
      <c r="D18" s="37">
        <v>354.10416666666669</v>
      </c>
      <c r="E18" s="37">
        <v>351.2348484848485</v>
      </c>
      <c r="F18" s="37">
        <v>357.65694444444443</v>
      </c>
      <c r="G18" s="37">
        <v>359.51388888888891</v>
      </c>
      <c r="H18" s="37">
        <v>382.9375</v>
      </c>
      <c r="I18" s="37">
        <v>361.4375</v>
      </c>
      <c r="J18" s="37">
        <v>226.95833333333334</v>
      </c>
      <c r="L18" s="37">
        <f t="shared" si="0"/>
        <v>361.08946969696973</v>
      </c>
      <c r="M18" s="37">
        <f t="shared" si="1"/>
        <v>341.97759740259744</v>
      </c>
    </row>
    <row r="19" spans="3:13" ht="9.4" customHeight="1" x14ac:dyDescent="0.15">
      <c r="C19" s="18">
        <v>11</v>
      </c>
      <c r="D19" s="37">
        <v>395.86111111111109</v>
      </c>
      <c r="E19" s="37">
        <v>391.93939393939399</v>
      </c>
      <c r="F19" s="37">
        <v>391.11388888888888</v>
      </c>
      <c r="G19" s="37">
        <v>402.35555555555555</v>
      </c>
      <c r="H19" s="37">
        <v>430.01249999999999</v>
      </c>
      <c r="I19" s="37">
        <v>435.53472222222223</v>
      </c>
      <c r="J19" s="37">
        <v>319.70833333333331</v>
      </c>
      <c r="L19" s="37">
        <f t="shared" si="0"/>
        <v>402.25648989898991</v>
      </c>
      <c r="M19" s="37">
        <f t="shared" si="1"/>
        <v>395.21792929292934</v>
      </c>
    </row>
    <row r="20" spans="3:13" ht="9.4" customHeight="1" x14ac:dyDescent="0.15">
      <c r="C20" s="18">
        <v>12</v>
      </c>
      <c r="D20" s="37">
        <v>433</v>
      </c>
      <c r="E20" s="37">
        <v>421.34848484848482</v>
      </c>
      <c r="F20" s="37">
        <v>426.20416666666665</v>
      </c>
      <c r="G20" s="37">
        <v>439.9041666666667</v>
      </c>
      <c r="H20" s="37">
        <v>469.09305555555557</v>
      </c>
      <c r="I20" s="37">
        <v>491.5</v>
      </c>
      <c r="J20" s="37">
        <v>396.23611111111109</v>
      </c>
      <c r="L20" s="37">
        <f t="shared" si="0"/>
        <v>437.90997474747473</v>
      </c>
      <c r="M20" s="37">
        <f t="shared" si="1"/>
        <v>439.61228354978357</v>
      </c>
    </row>
    <row r="21" spans="3:13" ht="9.4" customHeight="1" x14ac:dyDescent="0.15">
      <c r="C21" s="18">
        <v>13</v>
      </c>
      <c r="D21" s="37">
        <v>439.04861111111114</v>
      </c>
      <c r="E21" s="37">
        <v>423.09090909090907</v>
      </c>
      <c r="F21" s="37">
        <v>432.27500000000003</v>
      </c>
      <c r="G21" s="37">
        <v>445.50138888888887</v>
      </c>
      <c r="H21" s="37">
        <v>474.09027777777783</v>
      </c>
      <c r="I21" s="37">
        <v>479.84027777777777</v>
      </c>
      <c r="J21" s="37">
        <v>402.96527777777777</v>
      </c>
      <c r="L21" s="37">
        <f t="shared" si="0"/>
        <v>442.80123737373742</v>
      </c>
      <c r="M21" s="37">
        <f t="shared" si="1"/>
        <v>442.40167748917753</v>
      </c>
    </row>
    <row r="22" spans="3:13" ht="9.4" customHeight="1" x14ac:dyDescent="0.15">
      <c r="C22" s="18">
        <v>14</v>
      </c>
      <c r="D22" s="37">
        <v>477.61111111111114</v>
      </c>
      <c r="E22" s="37">
        <v>457.719696969697</v>
      </c>
      <c r="F22" s="37">
        <v>467.43888888888887</v>
      </c>
      <c r="G22" s="37">
        <v>481.18611111111113</v>
      </c>
      <c r="H22" s="37">
        <v>528.00555555555559</v>
      </c>
      <c r="I22" s="37">
        <v>466.1944444444444</v>
      </c>
      <c r="J22" s="37">
        <v>403.04166666666669</v>
      </c>
      <c r="L22" s="37">
        <f t="shared" si="0"/>
        <v>482.39227272727277</v>
      </c>
      <c r="M22" s="37">
        <f t="shared" si="1"/>
        <v>468.74249639249638</v>
      </c>
    </row>
    <row r="23" spans="3:13" ht="9.4" customHeight="1" x14ac:dyDescent="0.15">
      <c r="C23" s="18">
        <v>15</v>
      </c>
      <c r="D23" s="37">
        <v>502.76388888888886</v>
      </c>
      <c r="E23" s="37">
        <v>486.10606060606057</v>
      </c>
      <c r="F23" s="37">
        <v>506.57222222222225</v>
      </c>
      <c r="G23" s="37">
        <v>512.18333333333328</v>
      </c>
      <c r="H23" s="37">
        <v>544.89861111111111</v>
      </c>
      <c r="I23" s="37">
        <v>429.67361111111109</v>
      </c>
      <c r="J23" s="37">
        <v>386.72222222222223</v>
      </c>
      <c r="L23" s="37">
        <f t="shared" si="0"/>
        <v>510.50482323232325</v>
      </c>
      <c r="M23" s="37">
        <f t="shared" si="1"/>
        <v>481.27427849927847</v>
      </c>
    </row>
    <row r="24" spans="3:13" ht="9.4" customHeight="1" x14ac:dyDescent="0.15">
      <c r="C24" s="18">
        <v>16</v>
      </c>
      <c r="D24" s="37">
        <v>578.29166666666663</v>
      </c>
      <c r="E24" s="37">
        <v>572.0454545454545</v>
      </c>
      <c r="F24" s="37">
        <v>587.69583333333333</v>
      </c>
      <c r="G24" s="37">
        <v>580.84444444444443</v>
      </c>
      <c r="H24" s="37">
        <v>580.84583333333342</v>
      </c>
      <c r="I24" s="37">
        <v>403.45833333333331</v>
      </c>
      <c r="J24" s="37">
        <v>325.52777777777777</v>
      </c>
      <c r="L24" s="37">
        <f t="shared" si="0"/>
        <v>579.94464646464644</v>
      </c>
      <c r="M24" s="37">
        <f t="shared" si="1"/>
        <v>518.38704906204907</v>
      </c>
    </row>
    <row r="25" spans="3:13" ht="9.4" customHeight="1" x14ac:dyDescent="0.15">
      <c r="C25" s="18">
        <v>17</v>
      </c>
      <c r="D25" s="37">
        <v>613.76388888888891</v>
      </c>
      <c r="E25" s="37">
        <v>618.84848484848487</v>
      </c>
      <c r="F25" s="37">
        <v>637.38333333333333</v>
      </c>
      <c r="G25" s="37">
        <v>632.58194444444439</v>
      </c>
      <c r="H25" s="37">
        <v>573.11388888888894</v>
      </c>
      <c r="I25" s="37">
        <v>372.77083333333331</v>
      </c>
      <c r="J25" s="37">
        <v>206.94444444444443</v>
      </c>
      <c r="L25" s="37">
        <f t="shared" si="0"/>
        <v>615.13830808080797</v>
      </c>
      <c r="M25" s="37">
        <f t="shared" si="1"/>
        <v>522.20097402597401</v>
      </c>
    </row>
    <row r="26" spans="3:13" ht="9.4" customHeight="1" x14ac:dyDescent="0.15">
      <c r="C26" s="18">
        <v>18</v>
      </c>
      <c r="D26" s="37">
        <v>371.96527777777783</v>
      </c>
      <c r="E26" s="37">
        <v>390.90151515151507</v>
      </c>
      <c r="F26" s="37">
        <v>409.7236111111111</v>
      </c>
      <c r="G26" s="37">
        <v>409.30277777777775</v>
      </c>
      <c r="H26" s="37">
        <v>373.86944444444447</v>
      </c>
      <c r="I26" s="37">
        <v>261.55555555555549</v>
      </c>
      <c r="J26" s="37">
        <v>164.95833333333334</v>
      </c>
      <c r="L26" s="37">
        <f t="shared" si="0"/>
        <v>391.15252525252521</v>
      </c>
      <c r="M26" s="37">
        <f t="shared" si="1"/>
        <v>340.32521645021643</v>
      </c>
    </row>
    <row r="27" spans="3:13" ht="9.4" customHeight="1" x14ac:dyDescent="0.15">
      <c r="C27" s="18">
        <v>19</v>
      </c>
      <c r="D27" s="37">
        <v>249.93055555555554</v>
      </c>
      <c r="E27" s="37">
        <v>264.19696969696975</v>
      </c>
      <c r="F27" s="37">
        <v>260.71666666666664</v>
      </c>
      <c r="G27" s="37">
        <v>287.94861111111112</v>
      </c>
      <c r="H27" s="37">
        <v>272.73750000000001</v>
      </c>
      <c r="I27" s="37">
        <v>196.4375</v>
      </c>
      <c r="J27" s="37">
        <v>153.06944444444443</v>
      </c>
      <c r="L27" s="37">
        <f t="shared" si="0"/>
        <v>267.10606060606062</v>
      </c>
      <c r="M27" s="37">
        <f t="shared" si="1"/>
        <v>240.71960678210675</v>
      </c>
    </row>
    <row r="28" spans="3:13" ht="9.4" customHeight="1" x14ac:dyDescent="0.15">
      <c r="C28" s="18">
        <v>20</v>
      </c>
      <c r="D28" s="37">
        <v>192.16666666666666</v>
      </c>
      <c r="E28" s="37">
        <v>187.65909090909091</v>
      </c>
      <c r="F28" s="37">
        <v>193.21111111111114</v>
      </c>
      <c r="G28" s="37">
        <v>202.77499999999998</v>
      </c>
      <c r="H28" s="37">
        <v>196.00555555555556</v>
      </c>
      <c r="I28" s="37">
        <v>151.52083333333334</v>
      </c>
      <c r="J28" s="37">
        <v>126.7361111111111</v>
      </c>
      <c r="L28" s="37">
        <f t="shared" si="0"/>
        <v>194.36348484848486</v>
      </c>
      <c r="M28" s="37">
        <f t="shared" si="1"/>
        <v>178.58205266955267</v>
      </c>
    </row>
    <row r="29" spans="3:13" ht="9.4" customHeight="1" x14ac:dyDescent="0.15">
      <c r="C29" s="18">
        <v>21</v>
      </c>
      <c r="D29" s="37">
        <v>138.70833333333334</v>
      </c>
      <c r="E29" s="37">
        <v>142.54545454545453</v>
      </c>
      <c r="F29" s="37">
        <v>145.65138888888887</v>
      </c>
      <c r="G29" s="37">
        <v>149.95416666666668</v>
      </c>
      <c r="H29" s="37">
        <v>150.73749999999998</v>
      </c>
      <c r="I29" s="37">
        <v>127.04166666666667</v>
      </c>
      <c r="J29" s="37">
        <v>99.618055555555543</v>
      </c>
      <c r="L29" s="37">
        <f t="shared" si="0"/>
        <v>145.51936868686866</v>
      </c>
      <c r="M29" s="37">
        <f t="shared" si="1"/>
        <v>136.32236652236651</v>
      </c>
    </row>
    <row r="30" spans="3:13" ht="9.4" customHeight="1" x14ac:dyDescent="0.15">
      <c r="C30" s="18">
        <v>22</v>
      </c>
      <c r="D30" s="37">
        <v>86.381944444444443</v>
      </c>
      <c r="E30" s="37">
        <v>96.651515151515142</v>
      </c>
      <c r="F30" s="37">
        <v>105.78472222222221</v>
      </c>
      <c r="G30" s="37">
        <v>102.65694444444443</v>
      </c>
      <c r="H30" s="37">
        <v>125.02916666666665</v>
      </c>
      <c r="I30" s="37">
        <v>102.30555555555556</v>
      </c>
      <c r="J30" s="37">
        <v>68.090277777777786</v>
      </c>
      <c r="L30" s="37">
        <f t="shared" si="0"/>
        <v>103.30085858585858</v>
      </c>
      <c r="M30" s="37">
        <f t="shared" si="1"/>
        <v>98.128589466089466</v>
      </c>
    </row>
    <row r="31" spans="3:13" ht="9.4" customHeight="1" x14ac:dyDescent="0.15">
      <c r="C31" s="18">
        <v>23</v>
      </c>
      <c r="D31" s="37">
        <v>52.826388888888886</v>
      </c>
      <c r="E31" s="37">
        <v>50.159090909090907</v>
      </c>
      <c r="F31" s="37">
        <v>61.334722222222219</v>
      </c>
      <c r="G31" s="37">
        <v>64.819444444444443</v>
      </c>
      <c r="H31" s="37">
        <v>91.06527777777778</v>
      </c>
      <c r="I31" s="37">
        <v>79.541666666666657</v>
      </c>
      <c r="J31" s="37">
        <v>47.00694444444445</v>
      </c>
      <c r="L31" s="37">
        <f t="shared" si="0"/>
        <v>64.04098484848484</v>
      </c>
      <c r="M31" s="37">
        <f t="shared" si="1"/>
        <v>63.821933621933617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5388.4444444444453</v>
      </c>
      <c r="E33" s="37">
        <f t="shared" ref="E33:J33" si="2">SUM(E15:E26)</f>
        <v>5363.44696969697</v>
      </c>
      <c r="F33" s="37">
        <f t="shared" si="2"/>
        <v>5474.4875000000002</v>
      </c>
      <c r="G33" s="37">
        <f t="shared" si="2"/>
        <v>5514.8694444444445</v>
      </c>
      <c r="H33" s="37">
        <f t="shared" si="2"/>
        <v>5545.2027777777785</v>
      </c>
      <c r="I33" s="37">
        <f t="shared" si="2"/>
        <v>4260.1736111111113</v>
      </c>
      <c r="J33" s="37">
        <f t="shared" si="2"/>
        <v>3080.8263888888891</v>
      </c>
      <c r="L33" s="37">
        <f>SUM(L15:L26)</f>
        <v>5457.2902272727279</v>
      </c>
      <c r="M33" s="37">
        <f>SUM(M15:M26)</f>
        <v>4946.778733766233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1222.0347222222222</v>
      </c>
      <c r="E34" s="37">
        <f t="shared" ref="E34:J34" si="3">SUM(E15:E17)</f>
        <v>1250.2121212121215</v>
      </c>
      <c r="F34" s="37">
        <f t="shared" si="3"/>
        <v>1258.4236111111109</v>
      </c>
      <c r="G34" s="37">
        <f t="shared" si="3"/>
        <v>1251.4958333333334</v>
      </c>
      <c r="H34" s="37">
        <f t="shared" si="3"/>
        <v>1188.3361111111112</v>
      </c>
      <c r="I34" s="37">
        <f t="shared" si="3"/>
        <v>558.20833333333326</v>
      </c>
      <c r="J34" s="37">
        <f t="shared" si="3"/>
        <v>247.76388888888891</v>
      </c>
      <c r="L34" s="37">
        <f>SUM(L15:L17)</f>
        <v>1234.1004797979799</v>
      </c>
      <c r="M34" s="37">
        <f>SUM(M15:M17)</f>
        <v>996.63923160173169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2602.3888888888887</v>
      </c>
      <c r="E35" s="37">
        <f t="shared" ref="E35:J35" si="4">SUM(E18:E23)</f>
        <v>2531.439393939394</v>
      </c>
      <c r="F35" s="37">
        <f t="shared" si="4"/>
        <v>2581.2611111111109</v>
      </c>
      <c r="G35" s="37">
        <f t="shared" si="4"/>
        <v>2640.6444444444446</v>
      </c>
      <c r="H35" s="37">
        <f t="shared" si="4"/>
        <v>2829.0375000000004</v>
      </c>
      <c r="I35" s="37">
        <f t="shared" si="4"/>
        <v>2664.1805555555557</v>
      </c>
      <c r="J35" s="37">
        <f t="shared" si="4"/>
        <v>2135.6319444444443</v>
      </c>
      <c r="L35" s="37">
        <f>SUM(L18:L23)</f>
        <v>2636.9542676767678</v>
      </c>
      <c r="M35" s="37">
        <f>SUM(M18:M23)</f>
        <v>2569.2262626262623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1564.0208333333335</v>
      </c>
      <c r="E36" s="37">
        <f t="shared" ref="E36:J36" si="5">SUM(E24:E26)</f>
        <v>1581.7954545454545</v>
      </c>
      <c r="F36" s="37">
        <f t="shared" si="5"/>
        <v>1634.8027777777777</v>
      </c>
      <c r="G36" s="37">
        <f t="shared" si="5"/>
        <v>1622.7291666666665</v>
      </c>
      <c r="H36" s="37">
        <f t="shared" si="5"/>
        <v>1527.8291666666669</v>
      </c>
      <c r="I36" s="37">
        <f t="shared" si="5"/>
        <v>1037.7847222222222</v>
      </c>
      <c r="J36" s="37">
        <f t="shared" si="5"/>
        <v>697.43055555555554</v>
      </c>
      <c r="L36" s="37">
        <f>SUM(L24:L26)</f>
        <v>1586.2354797979797</v>
      </c>
      <c r="M36" s="37">
        <f>SUM(M24:M26)</f>
        <v>1380.9132395382394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6345.8680555555566</v>
      </c>
      <c r="E37" s="37">
        <f t="shared" ref="E37:J37" si="6">SUM(E8:E31)</f>
        <v>6361.2424242424249</v>
      </c>
      <c r="F37" s="37">
        <f t="shared" si="6"/>
        <v>6496.7694444444442</v>
      </c>
      <c r="G37" s="37">
        <f t="shared" si="6"/>
        <v>6573.6138888888881</v>
      </c>
      <c r="H37" s="37">
        <f t="shared" si="6"/>
        <v>6647.8097222222223</v>
      </c>
      <c r="I37" s="37">
        <f t="shared" si="6"/>
        <v>5163.0972222222226</v>
      </c>
      <c r="J37" s="37">
        <f t="shared" si="6"/>
        <v>3763.291666666667</v>
      </c>
      <c r="L37" s="37">
        <f>SUM(L8:L31)</f>
        <v>6485.0607070707074</v>
      </c>
      <c r="M37" s="37">
        <f>SUM(M8:M31)</f>
        <v>5907.384632034632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>
        <v>5572.05</v>
      </c>
      <c r="D43" s="34">
        <v>5456.5666666666666</v>
      </c>
      <c r="E43" s="34">
        <v>5699</v>
      </c>
      <c r="F43" s="34">
        <v>5644.7333333333336</v>
      </c>
      <c r="G43" s="34">
        <v>5458.4333333333334</v>
      </c>
      <c r="H43" s="34">
        <v>5222.3666666666668</v>
      </c>
      <c r="I43" s="34">
        <v>5215.9333333333325</v>
      </c>
      <c r="J43" s="34">
        <v>4949.5766666666677</v>
      </c>
      <c r="K43" s="34">
        <v>5114.6000000000013</v>
      </c>
      <c r="L43" s="34">
        <v>5184.6833333333325</v>
      </c>
      <c r="M43" s="34">
        <v>5387.1500000000005</v>
      </c>
      <c r="N43" s="34">
        <v>6887.125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>
        <v>6626.3333333333339</v>
      </c>
      <c r="D44" s="34">
        <v>6518.2333333333327</v>
      </c>
      <c r="E44" s="34">
        <v>6696.4000000000005</v>
      </c>
      <c r="F44" s="34">
        <v>6740.9666666666672</v>
      </c>
      <c r="G44" s="34">
        <v>6523.833333333333</v>
      </c>
      <c r="H44" s="34">
        <v>6208</v>
      </c>
      <c r="I44" s="34">
        <v>6200.6666666666652</v>
      </c>
      <c r="J44" s="34">
        <v>5917.5633333333344</v>
      </c>
      <c r="K44" s="34">
        <v>6079.5000000000009</v>
      </c>
      <c r="L44" s="34">
        <v>6113.7333333333327</v>
      </c>
      <c r="M44" s="34">
        <v>6352.25</v>
      </c>
      <c r="N44" s="34">
        <v>8213.75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>
        <v>4317.25</v>
      </c>
      <c r="D47" s="34">
        <v>4346.5</v>
      </c>
      <c r="E47" s="34">
        <v>4622.5</v>
      </c>
      <c r="F47" s="34">
        <v>4519</v>
      </c>
      <c r="G47" s="34">
        <v>4270</v>
      </c>
      <c r="H47" s="34">
        <v>3984.3333333333339</v>
      </c>
      <c r="I47" s="34">
        <v>3748</v>
      </c>
      <c r="J47" s="34">
        <v>3887.25</v>
      </c>
      <c r="K47" s="34">
        <v>4294.25</v>
      </c>
      <c r="L47" s="34">
        <v>4343</v>
      </c>
      <c r="M47" s="34">
        <v>4346</v>
      </c>
      <c r="N47" s="34">
        <v>4444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>
        <v>5206</v>
      </c>
      <c r="D48" s="34">
        <v>5352</v>
      </c>
      <c r="E48" s="34">
        <v>5489</v>
      </c>
      <c r="F48" s="34">
        <v>5457.5</v>
      </c>
      <c r="G48" s="34">
        <v>5488.6666666666661</v>
      </c>
      <c r="H48" s="34">
        <v>4846.333333333333</v>
      </c>
      <c r="I48" s="34">
        <v>4566</v>
      </c>
      <c r="J48" s="34">
        <v>4755</v>
      </c>
      <c r="K48" s="34">
        <v>5145</v>
      </c>
      <c r="L48" s="34">
        <v>5148.3333333333339</v>
      </c>
      <c r="M48" s="34">
        <v>5174.3333333333339</v>
      </c>
      <c r="N48" s="34">
        <v>5329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>
        <v>3008.5</v>
      </c>
      <c r="D51" s="34">
        <v>3162</v>
      </c>
      <c r="E51" s="34">
        <v>3170.9999999999995</v>
      </c>
      <c r="F51" s="34">
        <v>3293.5</v>
      </c>
      <c r="G51" s="34">
        <v>2996.666666666667</v>
      </c>
      <c r="H51" s="34">
        <v>2859</v>
      </c>
      <c r="I51" s="34">
        <v>3136.666666666667</v>
      </c>
      <c r="J51" s="34">
        <v>2907.25</v>
      </c>
      <c r="K51" s="34">
        <v>3029</v>
      </c>
      <c r="L51" s="34">
        <v>3036.666666666667</v>
      </c>
      <c r="M51" s="34">
        <v>3263.666666666667</v>
      </c>
      <c r="N51" s="34">
        <v>3106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>
        <v>3664.75</v>
      </c>
      <c r="D52" s="34">
        <v>3888.5</v>
      </c>
      <c r="E52" s="34">
        <v>3792.666666666667</v>
      </c>
      <c r="F52" s="34">
        <v>4042</v>
      </c>
      <c r="G52" s="34">
        <v>3708.666666666667</v>
      </c>
      <c r="H52" s="34">
        <v>3542.5</v>
      </c>
      <c r="I52" s="34">
        <v>3836.666666666667</v>
      </c>
      <c r="J52" s="34">
        <v>3620.5</v>
      </c>
      <c r="K52" s="34">
        <v>3688.25</v>
      </c>
      <c r="L52" s="34">
        <v>3681.666666666667</v>
      </c>
      <c r="M52" s="34">
        <v>3911.3333333333326</v>
      </c>
      <c r="N52" s="34">
        <v>3782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284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118</v>
      </c>
      <c r="E3" s="47"/>
      <c r="F3" s="47"/>
      <c r="G3" s="6"/>
      <c r="H3" s="49" t="s">
        <v>20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7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23.847222222222218</v>
      </c>
      <c r="E8" s="37">
        <v>23.174242424242422</v>
      </c>
      <c r="F8" s="37">
        <v>22.166666666666668</v>
      </c>
      <c r="G8" s="37">
        <v>25.063888888888886</v>
      </c>
      <c r="H8" s="37">
        <v>26.75</v>
      </c>
      <c r="I8" s="37">
        <v>56.965277777777771</v>
      </c>
      <c r="J8" s="37">
        <v>55.597222222222221</v>
      </c>
      <c r="L8" s="37">
        <f>AVERAGE(D8:H8)</f>
        <v>24.200404040404038</v>
      </c>
      <c r="M8" s="37">
        <f>AVERAGE(D8:J8)</f>
        <v>33.366360028860029</v>
      </c>
      <c r="O8" s="28"/>
    </row>
    <row r="9" spans="1:15" ht="9.4" customHeight="1" x14ac:dyDescent="0.15">
      <c r="C9" s="18">
        <v>1</v>
      </c>
      <c r="D9" s="37">
        <v>12.347222222222221</v>
      </c>
      <c r="E9" s="37">
        <v>12.583333333333336</v>
      </c>
      <c r="F9" s="37">
        <v>12.091666666666667</v>
      </c>
      <c r="G9" s="37">
        <v>11.079166666666666</v>
      </c>
      <c r="H9" s="37">
        <v>14.838888888888889</v>
      </c>
      <c r="I9" s="37">
        <v>34.500000000000007</v>
      </c>
      <c r="J9" s="37">
        <v>36.208333333333336</v>
      </c>
      <c r="L9" s="37">
        <f t="shared" ref="L9:L31" si="0">AVERAGE(D9:H9)</f>
        <v>12.588055555555556</v>
      </c>
      <c r="M9" s="37">
        <f t="shared" ref="M9:M31" si="1">AVERAGE(D9:J9)</f>
        <v>19.092658730158735</v>
      </c>
      <c r="O9" s="28"/>
    </row>
    <row r="10" spans="1:15" ht="9.4" customHeight="1" x14ac:dyDescent="0.15">
      <c r="C10" s="18">
        <v>2</v>
      </c>
      <c r="D10" s="37">
        <v>8.2083333333333339</v>
      </c>
      <c r="E10" s="37">
        <v>8.0909090909090917</v>
      </c>
      <c r="F10" s="37">
        <v>7.769444444444443</v>
      </c>
      <c r="G10" s="37">
        <v>8.3388888888888886</v>
      </c>
      <c r="H10" s="37">
        <v>8.9541666666666657</v>
      </c>
      <c r="I10" s="37">
        <v>22.25</v>
      </c>
      <c r="J10" s="37">
        <v>24.326388888888886</v>
      </c>
      <c r="L10" s="37">
        <f t="shared" si="0"/>
        <v>8.2723484848484841</v>
      </c>
      <c r="M10" s="37">
        <f t="shared" si="1"/>
        <v>12.562590187590187</v>
      </c>
      <c r="O10" s="28"/>
    </row>
    <row r="11" spans="1:15" ht="9.4" customHeight="1" x14ac:dyDescent="0.15">
      <c r="C11" s="18">
        <v>3</v>
      </c>
      <c r="D11" s="37">
        <v>10.9375</v>
      </c>
      <c r="E11" s="37">
        <v>10.787878787878789</v>
      </c>
      <c r="F11" s="37">
        <v>10.304166666666667</v>
      </c>
      <c r="G11" s="37">
        <v>10.655555555555555</v>
      </c>
      <c r="H11" s="37">
        <v>10.058333333333334</v>
      </c>
      <c r="I11" s="37">
        <v>17.583333333333336</v>
      </c>
      <c r="J11" s="37">
        <v>17.013888888888889</v>
      </c>
      <c r="L11" s="37">
        <f t="shared" si="0"/>
        <v>10.548686868686868</v>
      </c>
      <c r="M11" s="37">
        <f t="shared" si="1"/>
        <v>12.477236652236652</v>
      </c>
      <c r="O11" s="28"/>
    </row>
    <row r="12" spans="1:15" ht="9.4" customHeight="1" x14ac:dyDescent="0.15">
      <c r="C12" s="18">
        <v>4</v>
      </c>
      <c r="D12" s="37">
        <v>17.569444444444443</v>
      </c>
      <c r="E12" s="37">
        <v>18.90909090909091</v>
      </c>
      <c r="F12" s="37">
        <v>18.101388888888888</v>
      </c>
      <c r="G12" s="37">
        <v>16.923611111111111</v>
      </c>
      <c r="H12" s="37">
        <v>18.741666666666667</v>
      </c>
      <c r="I12" s="37">
        <v>19.944444444444446</v>
      </c>
      <c r="J12" s="37">
        <v>14.215277777777779</v>
      </c>
      <c r="L12" s="37">
        <f t="shared" si="0"/>
        <v>18.049040404040404</v>
      </c>
      <c r="M12" s="37">
        <f t="shared" si="1"/>
        <v>17.772132034632033</v>
      </c>
    </row>
    <row r="13" spans="1:15" ht="9.4" customHeight="1" x14ac:dyDescent="0.15">
      <c r="C13" s="18">
        <v>5</v>
      </c>
      <c r="D13" s="37">
        <v>48.201388888888893</v>
      </c>
      <c r="E13" s="37">
        <v>48.704545454545453</v>
      </c>
      <c r="F13" s="37">
        <v>50.141666666666673</v>
      </c>
      <c r="G13" s="37">
        <v>50.468055555555559</v>
      </c>
      <c r="H13" s="37">
        <v>54.355555555555554</v>
      </c>
      <c r="I13" s="37">
        <v>31.687500000000004</v>
      </c>
      <c r="J13" s="37">
        <v>15.069444444444445</v>
      </c>
      <c r="L13" s="37">
        <f t="shared" si="0"/>
        <v>50.374242424242432</v>
      </c>
      <c r="M13" s="37">
        <f t="shared" si="1"/>
        <v>42.661165223665236</v>
      </c>
    </row>
    <row r="14" spans="1:15" ht="9.4" customHeight="1" x14ac:dyDescent="0.15">
      <c r="C14" s="18">
        <v>6</v>
      </c>
      <c r="D14" s="37">
        <v>157.71527777777777</v>
      </c>
      <c r="E14" s="37">
        <v>168.68939393939394</v>
      </c>
      <c r="F14" s="37">
        <v>171.89583333333334</v>
      </c>
      <c r="G14" s="37">
        <v>161.44027777777777</v>
      </c>
      <c r="H14" s="37">
        <v>168.13333333333333</v>
      </c>
      <c r="I14" s="37">
        <v>63.715277777777779</v>
      </c>
      <c r="J14" s="37">
        <v>33.125000000000007</v>
      </c>
      <c r="L14" s="37">
        <f t="shared" si="0"/>
        <v>165.57482323232324</v>
      </c>
      <c r="M14" s="37">
        <f t="shared" si="1"/>
        <v>132.10205627705628</v>
      </c>
    </row>
    <row r="15" spans="1:15" ht="9.4" customHeight="1" x14ac:dyDescent="0.15">
      <c r="C15" s="18">
        <v>7</v>
      </c>
      <c r="D15" s="37">
        <v>474.77777777777783</v>
      </c>
      <c r="E15" s="37">
        <v>476.09090909090907</v>
      </c>
      <c r="F15" s="37">
        <v>479.52361111111105</v>
      </c>
      <c r="G15" s="37">
        <v>470.93888888888887</v>
      </c>
      <c r="H15" s="37">
        <v>433.85833333333335</v>
      </c>
      <c r="I15" s="37">
        <v>127.40277777777777</v>
      </c>
      <c r="J15" s="37">
        <v>62.69444444444445</v>
      </c>
      <c r="L15" s="37">
        <f t="shared" si="0"/>
        <v>467.03790404040399</v>
      </c>
      <c r="M15" s="37">
        <f t="shared" si="1"/>
        <v>360.75524891774887</v>
      </c>
    </row>
    <row r="16" spans="1:15" ht="9.4" customHeight="1" x14ac:dyDescent="0.15">
      <c r="C16" s="18">
        <v>8</v>
      </c>
      <c r="D16" s="37">
        <v>599.46527777777771</v>
      </c>
      <c r="E16" s="37">
        <v>626.49242424242425</v>
      </c>
      <c r="F16" s="37">
        <v>612.18472222222215</v>
      </c>
      <c r="G16" s="37">
        <v>605.375</v>
      </c>
      <c r="H16" s="37">
        <v>564.05833333333328</v>
      </c>
      <c r="I16" s="37">
        <v>261.17361111111109</v>
      </c>
      <c r="J16" s="37">
        <v>76.680555555555557</v>
      </c>
      <c r="L16" s="37">
        <f t="shared" si="0"/>
        <v>601.5151515151515</v>
      </c>
      <c r="M16" s="37">
        <f t="shared" si="1"/>
        <v>477.91856060606057</v>
      </c>
    </row>
    <row r="17" spans="3:13" ht="9.4" customHeight="1" x14ac:dyDescent="0.15">
      <c r="C17" s="18">
        <v>9</v>
      </c>
      <c r="D17" s="37">
        <v>420.35416666666669</v>
      </c>
      <c r="E17" s="37">
        <v>433.43181818181819</v>
      </c>
      <c r="F17" s="37">
        <v>424.88333333333338</v>
      </c>
      <c r="G17" s="37">
        <v>437.04861111111109</v>
      </c>
      <c r="H17" s="37">
        <v>456.47361111111104</v>
      </c>
      <c r="I17" s="37">
        <v>347.2569444444444</v>
      </c>
      <c r="J17" s="37">
        <v>157.47916666666666</v>
      </c>
      <c r="L17" s="37">
        <f t="shared" si="0"/>
        <v>434.43830808080804</v>
      </c>
      <c r="M17" s="37">
        <f t="shared" si="1"/>
        <v>382.41823593073588</v>
      </c>
    </row>
    <row r="18" spans="3:13" ht="9.4" customHeight="1" x14ac:dyDescent="0.15">
      <c r="C18" s="18">
        <v>10</v>
      </c>
      <c r="D18" s="37">
        <v>359.34722222222217</v>
      </c>
      <c r="E18" s="37">
        <v>359.5151515151515</v>
      </c>
      <c r="F18" s="37">
        <v>342.95555555555558</v>
      </c>
      <c r="G18" s="37">
        <v>360.91527777777782</v>
      </c>
      <c r="H18" s="37">
        <v>393.95138888888891</v>
      </c>
      <c r="I18" s="37">
        <v>386.40972222222217</v>
      </c>
      <c r="J18" s="37">
        <v>289.33333333333331</v>
      </c>
      <c r="L18" s="37">
        <f t="shared" si="0"/>
        <v>363.33691919191921</v>
      </c>
      <c r="M18" s="37">
        <f t="shared" si="1"/>
        <v>356.0610930735931</v>
      </c>
    </row>
    <row r="19" spans="3:13" ht="9.4" customHeight="1" x14ac:dyDescent="0.15">
      <c r="C19" s="18">
        <v>11</v>
      </c>
      <c r="D19" s="37">
        <v>361.34027777777777</v>
      </c>
      <c r="E19" s="37">
        <v>358.38636363636363</v>
      </c>
      <c r="F19" s="37">
        <v>360.89166666666665</v>
      </c>
      <c r="G19" s="37">
        <v>371.54722222222227</v>
      </c>
      <c r="H19" s="37">
        <v>391.09305555555557</v>
      </c>
      <c r="I19" s="37">
        <v>432.25</v>
      </c>
      <c r="J19" s="37">
        <v>346.7430555555556</v>
      </c>
      <c r="L19" s="37">
        <f t="shared" si="0"/>
        <v>368.65171717171717</v>
      </c>
      <c r="M19" s="37">
        <f t="shared" si="1"/>
        <v>374.60737734487736</v>
      </c>
    </row>
    <row r="20" spans="3:13" ht="9.4" customHeight="1" x14ac:dyDescent="0.15">
      <c r="C20" s="18">
        <v>12</v>
      </c>
      <c r="D20" s="37">
        <v>381.92361111111109</v>
      </c>
      <c r="E20" s="37">
        <v>377.69696969696975</v>
      </c>
      <c r="F20" s="37">
        <v>376.00416666666666</v>
      </c>
      <c r="G20" s="37">
        <v>396.15972222222217</v>
      </c>
      <c r="H20" s="37">
        <v>415.94444444444451</v>
      </c>
      <c r="I20" s="37">
        <v>451.5069444444444</v>
      </c>
      <c r="J20" s="37">
        <v>384.30555555555549</v>
      </c>
      <c r="L20" s="37">
        <f t="shared" si="0"/>
        <v>389.54578282828282</v>
      </c>
      <c r="M20" s="37">
        <f t="shared" si="1"/>
        <v>397.64877344877351</v>
      </c>
    </row>
    <row r="21" spans="3:13" ht="9.4" customHeight="1" x14ac:dyDescent="0.15">
      <c r="C21" s="18">
        <v>13</v>
      </c>
      <c r="D21" s="37">
        <v>373.625</v>
      </c>
      <c r="E21" s="37">
        <v>364.4848484848485</v>
      </c>
      <c r="F21" s="37">
        <v>362.2</v>
      </c>
      <c r="G21" s="37">
        <v>369.00555555555565</v>
      </c>
      <c r="H21" s="37">
        <v>417.22361111111104</v>
      </c>
      <c r="I21" s="37">
        <v>430.5</v>
      </c>
      <c r="J21" s="37">
        <v>382.04861111111109</v>
      </c>
      <c r="L21" s="37">
        <f t="shared" si="0"/>
        <v>377.30780303030303</v>
      </c>
      <c r="M21" s="37">
        <f t="shared" si="1"/>
        <v>385.58394660894658</v>
      </c>
    </row>
    <row r="22" spans="3:13" ht="9.4" customHeight="1" x14ac:dyDescent="0.15">
      <c r="C22" s="18">
        <v>14</v>
      </c>
      <c r="D22" s="37">
        <v>366.0069444444444</v>
      </c>
      <c r="E22" s="37">
        <v>360.70454545454544</v>
      </c>
      <c r="F22" s="37">
        <v>356.56805555555553</v>
      </c>
      <c r="G22" s="37">
        <v>366.72638888888895</v>
      </c>
      <c r="H22" s="37">
        <v>416.01805555555558</v>
      </c>
      <c r="I22" s="37">
        <v>407.91666666666669</v>
      </c>
      <c r="J22" s="37">
        <v>337.04166666666669</v>
      </c>
      <c r="L22" s="37">
        <f t="shared" si="0"/>
        <v>373.20479797979795</v>
      </c>
      <c r="M22" s="37">
        <f t="shared" si="1"/>
        <v>372.99747474747471</v>
      </c>
    </row>
    <row r="23" spans="3:13" ht="9.4" customHeight="1" x14ac:dyDescent="0.15">
      <c r="C23" s="18">
        <v>15</v>
      </c>
      <c r="D23" s="37">
        <v>392.16666666666669</v>
      </c>
      <c r="E23" s="37">
        <v>398.14393939393943</v>
      </c>
      <c r="F23" s="37">
        <v>397.68611111111113</v>
      </c>
      <c r="G23" s="37">
        <v>399.10000000000008</v>
      </c>
      <c r="H23" s="37">
        <v>452.41805555555555</v>
      </c>
      <c r="I23" s="37">
        <v>345.1944444444444</v>
      </c>
      <c r="J23" s="37">
        <v>291.20138888888886</v>
      </c>
      <c r="L23" s="37">
        <f t="shared" si="0"/>
        <v>407.90295454545458</v>
      </c>
      <c r="M23" s="37">
        <f t="shared" si="1"/>
        <v>382.27294372294369</v>
      </c>
    </row>
    <row r="24" spans="3:13" ht="9.4" customHeight="1" x14ac:dyDescent="0.15">
      <c r="C24" s="18">
        <v>16</v>
      </c>
      <c r="D24" s="37">
        <v>481.09722222222217</v>
      </c>
      <c r="E24" s="37">
        <v>491.50757575757581</v>
      </c>
      <c r="F24" s="37">
        <v>510.1875</v>
      </c>
      <c r="G24" s="37">
        <v>497.1875</v>
      </c>
      <c r="H24" s="37">
        <v>498.5222222222223</v>
      </c>
      <c r="I24" s="37">
        <v>315.125</v>
      </c>
      <c r="J24" s="37">
        <v>229.05555555555557</v>
      </c>
      <c r="L24" s="37">
        <f t="shared" si="0"/>
        <v>495.70040404040401</v>
      </c>
      <c r="M24" s="37">
        <f t="shared" si="1"/>
        <v>431.81179653679652</v>
      </c>
    </row>
    <row r="25" spans="3:13" ht="9.4" customHeight="1" x14ac:dyDescent="0.15">
      <c r="C25" s="18">
        <v>17</v>
      </c>
      <c r="D25" s="37">
        <v>482.32638888888886</v>
      </c>
      <c r="E25" s="37">
        <v>506.78787878787881</v>
      </c>
      <c r="F25" s="37">
        <v>513.7013888888888</v>
      </c>
      <c r="G25" s="37">
        <v>508.45416666666665</v>
      </c>
      <c r="H25" s="37">
        <v>469.34722222222217</v>
      </c>
      <c r="I25" s="37">
        <v>289.07638888888886</v>
      </c>
      <c r="J25" s="37">
        <v>175.63888888888891</v>
      </c>
      <c r="L25" s="37">
        <f t="shared" si="0"/>
        <v>496.12340909090909</v>
      </c>
      <c r="M25" s="37">
        <f t="shared" si="1"/>
        <v>420.76176046176039</v>
      </c>
    </row>
    <row r="26" spans="3:13" ht="9.4" customHeight="1" x14ac:dyDescent="0.15">
      <c r="C26" s="18">
        <v>18</v>
      </c>
      <c r="D26" s="37">
        <v>309.95138888888891</v>
      </c>
      <c r="E26" s="37">
        <v>326.65909090909093</v>
      </c>
      <c r="F26" s="37">
        <v>330.02083333333331</v>
      </c>
      <c r="G26" s="37">
        <v>333.42222222222222</v>
      </c>
      <c r="H26" s="37">
        <v>331.61944444444447</v>
      </c>
      <c r="I26" s="37">
        <v>232.08333333333334</v>
      </c>
      <c r="J26" s="37">
        <v>166.55555555555554</v>
      </c>
      <c r="L26" s="37">
        <f t="shared" si="0"/>
        <v>326.33459595959596</v>
      </c>
      <c r="M26" s="37">
        <f t="shared" si="1"/>
        <v>290.04455266955267</v>
      </c>
    </row>
    <row r="27" spans="3:13" ht="9.4" customHeight="1" x14ac:dyDescent="0.15">
      <c r="C27" s="18">
        <v>19</v>
      </c>
      <c r="D27" s="37">
        <v>214.0625</v>
      </c>
      <c r="E27" s="37">
        <v>226.42424242424246</v>
      </c>
      <c r="F27" s="37">
        <v>234.34444444444443</v>
      </c>
      <c r="G27" s="37">
        <v>242.28194444444443</v>
      </c>
      <c r="H27" s="37">
        <v>249.83611111111111</v>
      </c>
      <c r="I27" s="37">
        <v>190.0902777777778</v>
      </c>
      <c r="J27" s="37">
        <v>145.55555555555554</v>
      </c>
      <c r="L27" s="37">
        <f t="shared" si="0"/>
        <v>233.38984848484853</v>
      </c>
      <c r="M27" s="37">
        <f t="shared" si="1"/>
        <v>214.65643939393945</v>
      </c>
    </row>
    <row r="28" spans="3:13" ht="9.4" customHeight="1" x14ac:dyDescent="0.15">
      <c r="C28" s="18">
        <v>20</v>
      </c>
      <c r="D28" s="37">
        <v>149.11111111111111</v>
      </c>
      <c r="E28" s="37">
        <v>159.65909090909091</v>
      </c>
      <c r="F28" s="37">
        <v>162.14027777777775</v>
      </c>
      <c r="G28" s="37">
        <v>164.4</v>
      </c>
      <c r="H28" s="37">
        <v>172.33472222222221</v>
      </c>
      <c r="I28" s="37">
        <v>151.11805555555557</v>
      </c>
      <c r="J28" s="37">
        <v>117.95138888888887</v>
      </c>
      <c r="L28" s="37">
        <f t="shared" si="0"/>
        <v>161.52904040404039</v>
      </c>
      <c r="M28" s="37">
        <f t="shared" si="1"/>
        <v>153.81637806637806</v>
      </c>
    </row>
    <row r="29" spans="3:13" ht="9.4" customHeight="1" x14ac:dyDescent="0.15">
      <c r="C29" s="18">
        <v>21</v>
      </c>
      <c r="D29" s="37">
        <v>111.78472222222223</v>
      </c>
      <c r="E29" s="37">
        <v>117.32575757575759</v>
      </c>
      <c r="F29" s="37">
        <v>115.3875</v>
      </c>
      <c r="G29" s="37">
        <v>126.52083333333333</v>
      </c>
      <c r="H29" s="37">
        <v>131.4097222222222</v>
      </c>
      <c r="I29" s="37">
        <v>117.78472222222221</v>
      </c>
      <c r="J29" s="37">
        <v>85.159722222222214</v>
      </c>
      <c r="L29" s="37">
        <f t="shared" si="0"/>
        <v>120.48570707070708</v>
      </c>
      <c r="M29" s="37">
        <f t="shared" si="1"/>
        <v>115.05328282828282</v>
      </c>
    </row>
    <row r="30" spans="3:13" ht="9.4" customHeight="1" x14ac:dyDescent="0.15">
      <c r="C30" s="18">
        <v>22</v>
      </c>
      <c r="D30" s="37">
        <v>75.215277777777771</v>
      </c>
      <c r="E30" s="37">
        <v>80.295454545454547</v>
      </c>
      <c r="F30" s="37">
        <v>83.398611111111109</v>
      </c>
      <c r="G30" s="37">
        <v>79.612499999999997</v>
      </c>
      <c r="H30" s="37">
        <v>104.27916666666665</v>
      </c>
      <c r="I30" s="37">
        <v>89.138888888888872</v>
      </c>
      <c r="J30" s="37">
        <v>56.277777777777779</v>
      </c>
      <c r="L30" s="37">
        <f t="shared" si="0"/>
        <v>84.560202020202013</v>
      </c>
      <c r="M30" s="37">
        <f t="shared" si="1"/>
        <v>81.173953823953823</v>
      </c>
    </row>
    <row r="31" spans="3:13" ht="9.4" customHeight="1" x14ac:dyDescent="0.15">
      <c r="C31" s="18">
        <v>23</v>
      </c>
      <c r="D31" s="37">
        <v>40.055555555555557</v>
      </c>
      <c r="E31" s="37">
        <v>40.522727272727273</v>
      </c>
      <c r="F31" s="37">
        <v>46.781944444444441</v>
      </c>
      <c r="G31" s="37">
        <v>43.440277777777773</v>
      </c>
      <c r="H31" s="37">
        <v>70.672222222222217</v>
      </c>
      <c r="I31" s="37">
        <v>65.1875</v>
      </c>
      <c r="J31" s="37">
        <v>36.527777777777779</v>
      </c>
      <c r="L31" s="37">
        <f t="shared" si="0"/>
        <v>48.29454545454545</v>
      </c>
      <c r="M31" s="37">
        <f t="shared" si="1"/>
        <v>49.026857864357858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5002.3819444444434</v>
      </c>
      <c r="E33" s="37">
        <f t="shared" ref="E33:J33" si="2">SUM(E15:E26)</f>
        <v>5079.901515151515</v>
      </c>
      <c r="F33" s="37">
        <f t="shared" si="2"/>
        <v>5066.8069444444436</v>
      </c>
      <c r="G33" s="37">
        <f t="shared" si="2"/>
        <v>5115.8805555555555</v>
      </c>
      <c r="H33" s="37">
        <f t="shared" si="2"/>
        <v>5240.5277777777774</v>
      </c>
      <c r="I33" s="37">
        <f t="shared" si="2"/>
        <v>4025.895833333333</v>
      </c>
      <c r="J33" s="37">
        <f t="shared" si="2"/>
        <v>2898.7777777777783</v>
      </c>
      <c r="L33" s="37">
        <f>SUM(L15:L26)</f>
        <v>5101.0997474747483</v>
      </c>
      <c r="M33" s="37">
        <f>SUM(M15:M26)</f>
        <v>4632.8817640692641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1494.5972222222224</v>
      </c>
      <c r="E34" s="37">
        <f t="shared" ref="E34:J34" si="3">SUM(E15:E17)</f>
        <v>1536.0151515151515</v>
      </c>
      <c r="F34" s="37">
        <f t="shared" si="3"/>
        <v>1516.5916666666667</v>
      </c>
      <c r="G34" s="37">
        <f t="shared" si="3"/>
        <v>1513.3625</v>
      </c>
      <c r="H34" s="37">
        <f t="shared" si="3"/>
        <v>1454.3902777777776</v>
      </c>
      <c r="I34" s="37">
        <f t="shared" si="3"/>
        <v>735.83333333333326</v>
      </c>
      <c r="J34" s="37">
        <f t="shared" si="3"/>
        <v>296.85416666666663</v>
      </c>
      <c r="L34" s="37">
        <f>SUM(L15:L17)</f>
        <v>1502.9913636363635</v>
      </c>
      <c r="M34" s="37">
        <f>SUM(M15:M17)</f>
        <v>1221.0920454545453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2234.4097222222222</v>
      </c>
      <c r="E35" s="37">
        <f t="shared" ref="E35:J35" si="4">SUM(E18:E23)</f>
        <v>2218.9318181818185</v>
      </c>
      <c r="F35" s="37">
        <f t="shared" si="4"/>
        <v>2196.3055555555557</v>
      </c>
      <c r="G35" s="37">
        <f t="shared" si="4"/>
        <v>2263.4541666666669</v>
      </c>
      <c r="H35" s="37">
        <f t="shared" si="4"/>
        <v>2486.6486111111112</v>
      </c>
      <c r="I35" s="37">
        <f t="shared" si="4"/>
        <v>2453.7777777777774</v>
      </c>
      <c r="J35" s="37">
        <f t="shared" si="4"/>
        <v>2030.6736111111111</v>
      </c>
      <c r="L35" s="37">
        <f>SUM(L18:L23)</f>
        <v>2279.9499747474747</v>
      </c>
      <c r="M35" s="37">
        <f>SUM(M18:M23)</f>
        <v>2269.171608946609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1273.375</v>
      </c>
      <c r="E36" s="37">
        <f t="shared" ref="E36:J36" si="5">SUM(E24:E26)</f>
        <v>1324.9545454545455</v>
      </c>
      <c r="F36" s="37">
        <f t="shared" si="5"/>
        <v>1353.9097222222222</v>
      </c>
      <c r="G36" s="37">
        <f t="shared" si="5"/>
        <v>1339.0638888888889</v>
      </c>
      <c r="H36" s="37">
        <f t="shared" si="5"/>
        <v>1299.4888888888891</v>
      </c>
      <c r="I36" s="37">
        <f t="shared" si="5"/>
        <v>836.28472222222229</v>
      </c>
      <c r="J36" s="37">
        <f t="shared" si="5"/>
        <v>571.25</v>
      </c>
      <c r="L36" s="37">
        <f>SUM(L24:L26)</f>
        <v>1318.1584090909091</v>
      </c>
      <c r="M36" s="37">
        <f>SUM(M24:M26)</f>
        <v>1142.6181096681096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5871.4374999999991</v>
      </c>
      <c r="E37" s="37">
        <f t="shared" ref="E37:J37" si="6">SUM(E8:E31)</f>
        <v>5995.068181818182</v>
      </c>
      <c r="F37" s="37">
        <f t="shared" si="6"/>
        <v>6001.3305555555553</v>
      </c>
      <c r="G37" s="37">
        <f t="shared" si="6"/>
        <v>6056.105555555554</v>
      </c>
      <c r="H37" s="37">
        <f t="shared" si="6"/>
        <v>6270.8916666666655</v>
      </c>
      <c r="I37" s="37">
        <f t="shared" si="6"/>
        <v>4885.8611111111104</v>
      </c>
      <c r="J37" s="37">
        <f t="shared" si="6"/>
        <v>3535.8055555555552</v>
      </c>
      <c r="L37" s="37">
        <f>SUM(L8:L31)</f>
        <v>6038.9666919191923</v>
      </c>
      <c r="M37" s="37">
        <f>SUM(M8:M31)</f>
        <v>5516.6428751803769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>
        <v>5267.0833333333339</v>
      </c>
      <c r="D43" s="34">
        <v>5076.7666666666664</v>
      </c>
      <c r="E43" s="34">
        <v>5115.3500000000004</v>
      </c>
      <c r="F43" s="34">
        <v>5257.4333333333334</v>
      </c>
      <c r="G43" s="34">
        <v>5230.8500000000004</v>
      </c>
      <c r="H43" s="34">
        <v>5049.3333333333339</v>
      </c>
      <c r="I43" s="34">
        <v>5064.3999999999996</v>
      </c>
      <c r="J43" s="34">
        <v>4516.5333333333338</v>
      </c>
      <c r="K43" s="34">
        <v>4886.1000000000004</v>
      </c>
      <c r="L43" s="34">
        <v>5060.7666666666664</v>
      </c>
      <c r="M43" s="34">
        <v>5301.6</v>
      </c>
      <c r="N43" s="34">
        <v>5463.75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>
        <v>6198.8166666666675</v>
      </c>
      <c r="D44" s="34">
        <v>6073.2666666666655</v>
      </c>
      <c r="E44" s="34">
        <v>6017.7</v>
      </c>
      <c r="F44" s="34">
        <v>6267.0666666666657</v>
      </c>
      <c r="G44" s="34">
        <v>6204.45</v>
      </c>
      <c r="H44" s="34">
        <v>6010.1333333333341</v>
      </c>
      <c r="I44" s="34">
        <v>5991.5999999999995</v>
      </c>
      <c r="J44" s="34">
        <v>5427.836666666667</v>
      </c>
      <c r="K44" s="34">
        <v>5795.9500000000007</v>
      </c>
      <c r="L44" s="34">
        <v>5940.1666666666652</v>
      </c>
      <c r="M44" s="34">
        <v>6194.1</v>
      </c>
      <c r="N44" s="34">
        <v>6434.375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>
        <v>4053.25</v>
      </c>
      <c r="D47" s="34">
        <v>4065</v>
      </c>
      <c r="E47" s="34">
        <v>4526.25</v>
      </c>
      <c r="F47" s="34">
        <v>4096</v>
      </c>
      <c r="G47" s="34">
        <v>4067</v>
      </c>
      <c r="H47" s="34">
        <v>3852.333333333333</v>
      </c>
      <c r="I47" s="34">
        <v>3493</v>
      </c>
      <c r="J47" s="34">
        <v>3696</v>
      </c>
      <c r="K47" s="34">
        <v>3954.25</v>
      </c>
      <c r="L47" s="34">
        <v>4090.6666666666661</v>
      </c>
      <c r="M47" s="34">
        <v>4191</v>
      </c>
      <c r="N47" s="34">
        <v>4226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>
        <v>4867.75</v>
      </c>
      <c r="D48" s="34">
        <v>4931</v>
      </c>
      <c r="E48" s="34">
        <v>5365.75</v>
      </c>
      <c r="F48" s="34">
        <v>5009</v>
      </c>
      <c r="G48" s="34">
        <v>5039.666666666667</v>
      </c>
      <c r="H48" s="34">
        <v>4689.9999999999991</v>
      </c>
      <c r="I48" s="34">
        <v>4348</v>
      </c>
      <c r="J48" s="34">
        <v>4509</v>
      </c>
      <c r="K48" s="34">
        <v>4795.5</v>
      </c>
      <c r="L48" s="34">
        <v>4917.333333333333</v>
      </c>
      <c r="M48" s="34">
        <v>5034.3333333333339</v>
      </c>
      <c r="N48" s="34">
        <v>5123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>
        <v>2849.5</v>
      </c>
      <c r="D51" s="34">
        <v>2873.5</v>
      </c>
      <c r="E51" s="34">
        <v>3127.3333333333339</v>
      </c>
      <c r="F51" s="34">
        <v>2936</v>
      </c>
      <c r="G51" s="34">
        <v>2839.6666666666665</v>
      </c>
      <c r="H51" s="34">
        <v>2693</v>
      </c>
      <c r="I51" s="34">
        <v>3108.666666666667</v>
      </c>
      <c r="J51" s="34">
        <v>2590.25</v>
      </c>
      <c r="K51" s="34">
        <v>2868.75</v>
      </c>
      <c r="L51" s="34">
        <v>2846</v>
      </c>
      <c r="M51" s="34">
        <v>3055.6666666666665</v>
      </c>
      <c r="N51" s="34">
        <v>2997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>
        <v>3434.5</v>
      </c>
      <c r="D52" s="34">
        <v>3501.5</v>
      </c>
      <c r="E52" s="34">
        <v>3753.0000000000005</v>
      </c>
      <c r="F52" s="34">
        <v>3589.5</v>
      </c>
      <c r="G52" s="34">
        <v>3520.333333333333</v>
      </c>
      <c r="H52" s="34">
        <v>3354</v>
      </c>
      <c r="I52" s="34">
        <v>3777.333333333333</v>
      </c>
      <c r="J52" s="34">
        <v>3238</v>
      </c>
      <c r="K52" s="34">
        <v>3491.5</v>
      </c>
      <c r="L52" s="34">
        <v>3443.3333333333339</v>
      </c>
      <c r="M52" s="34">
        <v>3680.666666666667</v>
      </c>
      <c r="N52" s="34">
        <v>3646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284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140625" style="5" customWidth="1"/>
    <col min="3" max="12" width="7.28515625" style="5" customWidth="1"/>
    <col min="13" max="13" width="9.85546875" style="5" customWidth="1"/>
    <col min="14" max="14" width="7.28515625" style="5" customWidth="1"/>
    <col min="15" max="15" width="9.140625" style="5"/>
    <col min="16" max="27" width="5.7109375" style="5" customWidth="1"/>
    <col min="28" max="16384" width="9.140625" style="5"/>
  </cols>
  <sheetData>
    <row r="1" spans="1:27" ht="15" x14ac:dyDescent="0.25">
      <c r="A1" s="35" t="s">
        <v>93</v>
      </c>
      <c r="E1" s="6"/>
      <c r="F1" s="46" t="s">
        <v>59</v>
      </c>
      <c r="G1" s="47"/>
      <c r="H1" s="47"/>
      <c r="I1" s="47"/>
      <c r="J1" s="47"/>
      <c r="P1" s="7"/>
    </row>
    <row r="2" spans="1:27" ht="12.75" x14ac:dyDescent="0.2">
      <c r="E2" s="6"/>
      <c r="F2" s="46" t="s">
        <v>60</v>
      </c>
      <c r="G2" s="47"/>
      <c r="H2" s="47"/>
      <c r="I2" s="47"/>
      <c r="J2" s="47"/>
      <c r="P2" s="8"/>
    </row>
    <row r="3" spans="1:27" ht="12.75" x14ac:dyDescent="0.2">
      <c r="D3" s="48" t="s">
        <v>92</v>
      </c>
      <c r="E3" s="47"/>
      <c r="F3" s="47"/>
      <c r="G3" s="6"/>
      <c r="H3" s="49" t="s">
        <v>5</v>
      </c>
      <c r="I3" s="47"/>
      <c r="J3" s="47"/>
      <c r="K3" s="47"/>
      <c r="L3" s="47"/>
      <c r="M3" s="47"/>
      <c r="N3" s="47"/>
      <c r="P3" s="7"/>
      <c r="Q3" s="9"/>
      <c r="R3" s="10" t="s">
        <v>61</v>
      </c>
    </row>
    <row r="4" spans="1:27" ht="24" customHeight="1" x14ac:dyDescent="0.15">
      <c r="Q4" s="9"/>
    </row>
    <row r="5" spans="1:27" ht="9.4" customHeight="1" x14ac:dyDescent="0.15">
      <c r="A5" s="11"/>
      <c r="C5" s="11"/>
      <c r="D5" s="12"/>
      <c r="O5" s="13"/>
      <c r="P5" s="14" t="s">
        <v>62</v>
      </c>
      <c r="Q5" s="14" t="s">
        <v>63</v>
      </c>
      <c r="R5" s="14" t="s">
        <v>64</v>
      </c>
      <c r="S5" s="14" t="s">
        <v>65</v>
      </c>
      <c r="T5" s="14" t="s">
        <v>66</v>
      </c>
      <c r="U5" s="14" t="s">
        <v>67</v>
      </c>
      <c r="V5" s="14" t="s">
        <v>68</v>
      </c>
      <c r="W5" s="13"/>
      <c r="X5" s="13"/>
      <c r="Y5" s="13"/>
      <c r="Z5" s="13"/>
      <c r="AA5" s="13"/>
    </row>
    <row r="6" spans="1:27" ht="9.4" customHeight="1" x14ac:dyDescent="0.15">
      <c r="C6" s="9"/>
      <c r="D6" s="9"/>
      <c r="E6" s="9"/>
      <c r="F6" s="9"/>
      <c r="G6" s="9"/>
      <c r="H6" s="9"/>
      <c r="O6" s="15" t="s">
        <v>69</v>
      </c>
      <c r="P6" s="16">
        <v>18959.868055555558</v>
      </c>
      <c r="Q6" s="16">
        <v>19303.722222222219</v>
      </c>
      <c r="R6" s="16">
        <v>19507.516666666666</v>
      </c>
      <c r="S6" s="16">
        <v>19833.68472222222</v>
      </c>
      <c r="T6" s="16">
        <v>20092.469444444443</v>
      </c>
      <c r="U6" s="16">
        <v>17981.909722222223</v>
      </c>
      <c r="V6" s="16">
        <v>14885.805555555555</v>
      </c>
      <c r="W6" s="13"/>
      <c r="X6" s="13"/>
      <c r="Y6" s="13"/>
      <c r="Z6" s="13"/>
      <c r="AA6" s="13"/>
    </row>
    <row r="7" spans="1:27" ht="9.4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70</v>
      </c>
      <c r="P7" s="16">
        <v>14394.444444444445</v>
      </c>
      <c r="Q7" s="16">
        <v>14635.166666666666</v>
      </c>
      <c r="R7" s="16">
        <v>14801.241666666669</v>
      </c>
      <c r="S7" s="16">
        <v>15039.488888888891</v>
      </c>
      <c r="T7" s="16">
        <v>15230.208333333334</v>
      </c>
      <c r="U7" s="16">
        <v>13973.194444444445</v>
      </c>
      <c r="V7" s="16">
        <v>11900.069444444445</v>
      </c>
      <c r="W7" s="13"/>
      <c r="X7" s="13"/>
      <c r="Y7" s="13"/>
      <c r="Z7" s="13"/>
      <c r="AA7" s="13"/>
    </row>
    <row r="8" spans="1:27" ht="9.4" customHeight="1" x14ac:dyDescent="0.15">
      <c r="C8" s="18"/>
      <c r="O8" s="15" t="s">
        <v>71</v>
      </c>
      <c r="P8" s="16">
        <f>SUM(P6:P7)</f>
        <v>33354.3125</v>
      </c>
      <c r="Q8" s="16">
        <f t="shared" ref="Q8:V8" si="0">SUM(Q6:Q7)</f>
        <v>33938.888888888883</v>
      </c>
      <c r="R8" s="16">
        <f t="shared" si="0"/>
        <v>34308.758333333331</v>
      </c>
      <c r="S8" s="16">
        <f t="shared" si="0"/>
        <v>34873.173611111109</v>
      </c>
      <c r="T8" s="16">
        <f t="shared" si="0"/>
        <v>35322.677777777775</v>
      </c>
      <c r="U8" s="16">
        <f t="shared" si="0"/>
        <v>31955.104166666668</v>
      </c>
      <c r="V8" s="16">
        <f t="shared" si="0"/>
        <v>26785.875</v>
      </c>
      <c r="W8" s="13"/>
      <c r="X8" s="13"/>
      <c r="Y8" s="13"/>
      <c r="Z8" s="13"/>
      <c r="AA8" s="13"/>
    </row>
    <row r="9" spans="1:27" ht="9.4" customHeight="1" x14ac:dyDescent="0.15">
      <c r="C9" s="18"/>
      <c r="O9" s="19"/>
      <c r="P9" s="14" t="s">
        <v>72</v>
      </c>
      <c r="Q9" s="14" t="s">
        <v>73</v>
      </c>
      <c r="R9" s="14" t="s">
        <v>74</v>
      </c>
      <c r="S9" s="14" t="s">
        <v>75</v>
      </c>
      <c r="T9" s="14" t="s">
        <v>76</v>
      </c>
      <c r="U9" s="14" t="s">
        <v>77</v>
      </c>
      <c r="V9" s="14" t="s">
        <v>78</v>
      </c>
      <c r="W9" s="14" t="s">
        <v>79</v>
      </c>
      <c r="X9" s="14" t="s">
        <v>80</v>
      </c>
      <c r="Y9" s="14" t="s">
        <v>81</v>
      </c>
      <c r="Z9" s="14" t="s">
        <v>82</v>
      </c>
      <c r="AA9" s="14" t="s">
        <v>83</v>
      </c>
    </row>
    <row r="10" spans="1:27" ht="9.4" customHeight="1" x14ac:dyDescent="0.15">
      <c r="C10" s="18"/>
      <c r="O10" s="15" t="s">
        <v>84</v>
      </c>
      <c r="P10" s="16">
        <v>19285.916666666664</v>
      </c>
      <c r="Q10" s="16">
        <v>19587.533333333333</v>
      </c>
      <c r="R10" s="16">
        <v>19664.816666666669</v>
      </c>
      <c r="S10" s="16">
        <v>19892.466666666667</v>
      </c>
      <c r="T10" s="16">
        <v>20211.95</v>
      </c>
      <c r="U10" s="16">
        <v>20066</v>
      </c>
      <c r="V10" s="16">
        <v>19776.066666666666</v>
      </c>
      <c r="W10" s="16">
        <v>18953.593333333331</v>
      </c>
      <c r="X10" s="16">
        <v>19537.333333333332</v>
      </c>
      <c r="Y10" s="16">
        <v>19394.533333333329</v>
      </c>
      <c r="Z10" s="16">
        <v>19065.95</v>
      </c>
      <c r="AA10" s="16">
        <v>19037.266666666663</v>
      </c>
    </row>
    <row r="11" spans="1:27" ht="9.4" customHeight="1" x14ac:dyDescent="0.15">
      <c r="C11" s="18"/>
      <c r="O11" s="15" t="s">
        <v>85</v>
      </c>
      <c r="P11" s="16">
        <v>14880.083333333334</v>
      </c>
      <c r="Q11" s="16">
        <v>14995.166666666666</v>
      </c>
      <c r="R11" s="16">
        <v>15034.816666666668</v>
      </c>
      <c r="S11" s="16">
        <v>15124.933333333329</v>
      </c>
      <c r="T11" s="16">
        <v>15286.849999999999</v>
      </c>
      <c r="U11" s="16">
        <v>15054.466666666665</v>
      </c>
      <c r="V11" s="16">
        <v>14915.433333333332</v>
      </c>
      <c r="W11" s="16">
        <v>14765.553333333333</v>
      </c>
      <c r="X11" s="16">
        <v>14943.333333333332</v>
      </c>
      <c r="Y11" s="16">
        <v>14782.950000000004</v>
      </c>
      <c r="Z11" s="16">
        <v>13998.799999999997</v>
      </c>
      <c r="AA11" s="16">
        <v>14058.933333333331</v>
      </c>
    </row>
    <row r="12" spans="1:27" ht="9.4" customHeight="1" x14ac:dyDescent="0.15">
      <c r="C12" s="18"/>
      <c r="O12" s="15" t="s">
        <v>86</v>
      </c>
      <c r="P12" s="16">
        <f>SUM(P10:P11)</f>
        <v>34166</v>
      </c>
      <c r="Q12" s="16">
        <f t="shared" ref="Q12:AA12" si="1">SUM(Q10:Q11)</f>
        <v>34582.699999999997</v>
      </c>
      <c r="R12" s="16">
        <f t="shared" si="1"/>
        <v>34699.633333333339</v>
      </c>
      <c r="S12" s="16">
        <f t="shared" si="1"/>
        <v>35017.399999999994</v>
      </c>
      <c r="T12" s="16">
        <f t="shared" si="1"/>
        <v>35498.800000000003</v>
      </c>
      <c r="U12" s="16">
        <f t="shared" si="1"/>
        <v>35120.466666666667</v>
      </c>
      <c r="V12" s="16">
        <f t="shared" si="1"/>
        <v>34691.5</v>
      </c>
      <c r="W12" s="16">
        <f t="shared" si="1"/>
        <v>33719.146666666667</v>
      </c>
      <c r="X12" s="16">
        <f t="shared" si="1"/>
        <v>34480.666666666664</v>
      </c>
      <c r="Y12" s="16">
        <f t="shared" si="1"/>
        <v>34177.483333333337</v>
      </c>
      <c r="Z12" s="16">
        <f t="shared" si="1"/>
        <v>33064.75</v>
      </c>
      <c r="AA12" s="16">
        <f t="shared" si="1"/>
        <v>33096.199999999997</v>
      </c>
    </row>
    <row r="13" spans="1:27" ht="9.4" customHeight="1" x14ac:dyDescent="0.15">
      <c r="C13" s="18"/>
      <c r="O13" s="19"/>
      <c r="P13" s="19">
        <f t="shared" ref="P13:W13" si="2">Q13-1</f>
        <v>2009</v>
      </c>
      <c r="Q13" s="19">
        <f t="shared" si="2"/>
        <v>2010</v>
      </c>
      <c r="R13" s="19">
        <f t="shared" si="2"/>
        <v>2011</v>
      </c>
      <c r="S13" s="19">
        <f t="shared" si="2"/>
        <v>2012</v>
      </c>
      <c r="T13" s="19">
        <f t="shared" si="2"/>
        <v>2013</v>
      </c>
      <c r="U13" s="19">
        <f t="shared" si="2"/>
        <v>2014</v>
      </c>
      <c r="V13" s="19">
        <f t="shared" si="2"/>
        <v>2015</v>
      </c>
      <c r="W13" s="19">
        <f t="shared" si="2"/>
        <v>2016</v>
      </c>
      <c r="X13" s="19">
        <f>Y13-1</f>
        <v>2017</v>
      </c>
      <c r="Y13" s="20">
        <v>2018</v>
      </c>
      <c r="Z13" s="19"/>
      <c r="AA13" s="13"/>
    </row>
    <row r="14" spans="1:27" ht="9.4" customHeight="1" x14ac:dyDescent="0.15">
      <c r="C14" s="18"/>
      <c r="O14" s="15" t="s">
        <v>87</v>
      </c>
      <c r="P14" s="21"/>
      <c r="Q14" s="21">
        <v>19486.081762528444</v>
      </c>
      <c r="R14" s="21">
        <v>18896.427239481738</v>
      </c>
      <c r="S14" s="21">
        <v>19397.910390599998</v>
      </c>
      <c r="T14" s="22">
        <v>19453.489985999997</v>
      </c>
      <c r="U14" s="22">
        <v>19267.235543000003</v>
      </c>
      <c r="V14" s="22">
        <v>19228.0816548</v>
      </c>
      <c r="W14" s="22">
        <v>19515.257651200001</v>
      </c>
      <c r="X14" s="22">
        <v>19257.951652</v>
      </c>
      <c r="Y14" s="16">
        <v>19539.452222222222</v>
      </c>
      <c r="Z14" s="13"/>
      <c r="AA14" s="13"/>
    </row>
    <row r="15" spans="1:27" ht="9.4" customHeight="1" x14ac:dyDescent="0.15">
      <c r="C15" s="18"/>
      <c r="O15" s="15" t="s">
        <v>88</v>
      </c>
      <c r="P15" s="23"/>
      <c r="Q15" s="21">
        <v>15827.989292405751</v>
      </c>
      <c r="R15" s="22">
        <v>15725.826544865738</v>
      </c>
      <c r="S15" s="22">
        <v>16203.952638600003</v>
      </c>
      <c r="T15" s="22">
        <v>16110.991652199998</v>
      </c>
      <c r="U15" s="22">
        <v>16421.344710200003</v>
      </c>
      <c r="V15" s="22">
        <v>16170.7013212</v>
      </c>
      <c r="W15" s="24">
        <v>15436.0643186</v>
      </c>
      <c r="X15" s="24">
        <v>14946.5377634</v>
      </c>
      <c r="Y15" s="16">
        <v>14820.110000000002</v>
      </c>
      <c r="Z15" s="13"/>
      <c r="AA15" s="13"/>
    </row>
    <row r="16" spans="1:27" ht="9.4" customHeight="1" x14ac:dyDescent="0.15">
      <c r="C16" s="18"/>
      <c r="O16" s="15" t="s">
        <v>89</v>
      </c>
      <c r="P16" s="13"/>
      <c r="Q16" s="13">
        <f t="shared" ref="Q16:X16" si="3">SUM(Q14:Q15)</f>
        <v>35314.071054934197</v>
      </c>
      <c r="R16" s="16">
        <f t="shared" si="3"/>
        <v>34622.253784347478</v>
      </c>
      <c r="S16" s="16">
        <f t="shared" si="3"/>
        <v>35601.863029200002</v>
      </c>
      <c r="T16" s="16">
        <f t="shared" si="3"/>
        <v>35564.481638199999</v>
      </c>
      <c r="U16" s="16">
        <f t="shared" si="3"/>
        <v>35688.580253200009</v>
      </c>
      <c r="V16" s="16">
        <f t="shared" si="3"/>
        <v>35398.782976000002</v>
      </c>
      <c r="W16" s="16">
        <f t="shared" si="3"/>
        <v>34951.321969800003</v>
      </c>
      <c r="X16" s="16">
        <f t="shared" si="3"/>
        <v>34204.489415399999</v>
      </c>
      <c r="Y16" s="16">
        <f>SUM(Y14:Y15)</f>
        <v>34359.562222222223</v>
      </c>
      <c r="Z16" s="13"/>
      <c r="AA16" s="13"/>
    </row>
    <row r="17" spans="3:21" ht="9.4" customHeight="1" x14ac:dyDescent="0.15">
      <c r="C17" s="18"/>
    </row>
    <row r="18" spans="3:21" ht="9.4" customHeight="1" x14ac:dyDescent="0.15">
      <c r="C18" s="18"/>
      <c r="P18" s="25"/>
      <c r="Q18" s="26"/>
    </row>
    <row r="19" spans="3:21" ht="9.4" customHeight="1" x14ac:dyDescent="0.15">
      <c r="C19" s="18"/>
      <c r="P19" s="25"/>
      <c r="Q19" s="26"/>
    </row>
    <row r="20" spans="3:21" ht="9.4" customHeight="1" x14ac:dyDescent="0.15">
      <c r="C20" s="18"/>
      <c r="P20" s="25"/>
      <c r="Q20" s="26"/>
    </row>
    <row r="21" spans="3:21" ht="9.4" customHeight="1" x14ac:dyDescent="0.15">
      <c r="C21" s="18"/>
      <c r="P21" s="25"/>
      <c r="Q21" s="26"/>
      <c r="T21" s="25"/>
      <c r="U21" s="27"/>
    </row>
    <row r="22" spans="3:21" ht="9.4" customHeight="1" x14ac:dyDescent="0.15">
      <c r="C22" s="18"/>
      <c r="P22" s="25"/>
      <c r="Q22" s="26"/>
      <c r="T22" s="25"/>
      <c r="U22" s="27"/>
    </row>
    <row r="23" spans="3:21" ht="9.4" customHeight="1" x14ac:dyDescent="0.15">
      <c r="C23" s="18"/>
      <c r="P23" s="28"/>
      <c r="Q23" s="26"/>
      <c r="T23" s="28"/>
      <c r="U23" s="29"/>
    </row>
    <row r="24" spans="3:21" ht="9.4" customHeight="1" x14ac:dyDescent="0.15">
      <c r="C24" s="18"/>
      <c r="P24" s="25"/>
      <c r="Q24" s="26"/>
      <c r="T24" s="25"/>
      <c r="U24" s="27"/>
    </row>
    <row r="25" spans="3:21" ht="9.4" customHeight="1" x14ac:dyDescent="0.15">
      <c r="C25" s="18"/>
      <c r="P25" s="25"/>
      <c r="Q25" s="26"/>
      <c r="T25" s="25"/>
      <c r="U25" s="27"/>
    </row>
    <row r="26" spans="3:21" ht="9.4" customHeight="1" x14ac:dyDescent="0.15">
      <c r="C26" s="18"/>
      <c r="P26" s="28"/>
    </row>
    <row r="27" spans="3:21" ht="9.4" customHeight="1" x14ac:dyDescent="0.15">
      <c r="C27" s="18"/>
      <c r="P27" s="25"/>
      <c r="Q27" s="30"/>
    </row>
    <row r="28" spans="3:21" ht="9.4" customHeight="1" x14ac:dyDescent="0.15">
      <c r="C28" s="18"/>
      <c r="P28" s="25"/>
      <c r="Q28" s="30"/>
    </row>
    <row r="29" spans="3:21" ht="19.149999999999999" customHeight="1" x14ac:dyDescent="0.15">
      <c r="C29" s="18"/>
    </row>
    <row r="30" spans="3:21" ht="9.4" customHeight="1" x14ac:dyDescent="0.15">
      <c r="C30" s="18"/>
      <c r="P30" s="31"/>
      <c r="S30" s="30"/>
    </row>
    <row r="31" spans="3:21" ht="9.4" customHeight="1" x14ac:dyDescent="0.15">
      <c r="C31" s="18"/>
      <c r="P31" s="31"/>
      <c r="S31" s="30"/>
    </row>
    <row r="32" spans="3:21" ht="9.4" customHeight="1" x14ac:dyDescent="0.15">
      <c r="C32" s="32"/>
    </row>
    <row r="33" spans="2:20" ht="9.4" customHeight="1" x14ac:dyDescent="0.15">
      <c r="C33" s="17"/>
    </row>
    <row r="34" spans="2:20" ht="9.4" customHeight="1" x14ac:dyDescent="0.15">
      <c r="C34" s="17"/>
    </row>
    <row r="35" spans="2:20" ht="9.4" customHeight="1" x14ac:dyDescent="0.15">
      <c r="C35" s="17"/>
    </row>
    <row r="36" spans="2:20" ht="9.4" customHeight="1" x14ac:dyDescent="0.15">
      <c r="C36" s="17"/>
      <c r="T36" s="10"/>
    </row>
    <row r="37" spans="2:20" ht="9.4" customHeight="1" x14ac:dyDescent="0.15">
      <c r="C37" s="17"/>
    </row>
    <row r="38" spans="2:20" ht="9.4" customHeight="1" x14ac:dyDescent="0.15">
      <c r="C38" s="9"/>
    </row>
    <row r="39" spans="2:20" ht="9.4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" customHeight="1" x14ac:dyDescent="0.15">
      <c r="B44" s="28"/>
    </row>
    <row r="45" spans="2:20" ht="9.4" customHeight="1" x14ac:dyDescent="0.15">
      <c r="B45" s="28"/>
      <c r="C45" s="9"/>
    </row>
    <row r="46" spans="2:20" ht="9.4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8"/>
      <c r="F83" s="33"/>
      <c r="G83" s="34" t="s">
        <v>7</v>
      </c>
      <c r="I83" s="34" t="s">
        <v>8</v>
      </c>
      <c r="K83" s="33" t="s">
        <v>90</v>
      </c>
    </row>
    <row r="84" spans="4:13" ht="9.4" customHeight="1" x14ac:dyDescent="0.15"/>
    <row r="85" spans="4:13" ht="9.4" customHeight="1" x14ac:dyDescent="0.15">
      <c r="M85" s="5" t="s">
        <v>91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013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140625" style="5" customWidth="1"/>
    <col min="3" max="12" width="7.28515625" style="5" customWidth="1"/>
    <col min="13" max="13" width="9.85546875" style="5" customWidth="1"/>
    <col min="14" max="14" width="7.28515625" style="5" customWidth="1"/>
    <col min="15" max="15" width="9.140625" style="5"/>
    <col min="16" max="27" width="5.7109375" style="5" customWidth="1"/>
    <col min="28" max="16384" width="9.140625" style="5"/>
  </cols>
  <sheetData>
    <row r="1" spans="1:27" ht="15" x14ac:dyDescent="0.25">
      <c r="A1" s="35" t="s">
        <v>93</v>
      </c>
      <c r="E1" s="6"/>
      <c r="F1" s="46" t="s">
        <v>59</v>
      </c>
      <c r="G1" s="47"/>
      <c r="H1" s="47"/>
      <c r="I1" s="47"/>
      <c r="J1" s="47"/>
      <c r="P1" s="7"/>
    </row>
    <row r="2" spans="1:27" ht="12.75" x14ac:dyDescent="0.2">
      <c r="E2" s="6"/>
      <c r="F2" s="46" t="s">
        <v>60</v>
      </c>
      <c r="G2" s="47"/>
      <c r="H2" s="47"/>
      <c r="I2" s="47"/>
      <c r="J2" s="47"/>
      <c r="P2" s="8"/>
    </row>
    <row r="3" spans="1:27" ht="12.75" x14ac:dyDescent="0.2">
      <c r="D3" s="48" t="s">
        <v>119</v>
      </c>
      <c r="E3" s="47"/>
      <c r="F3" s="47"/>
      <c r="G3" s="6"/>
      <c r="H3" s="49" t="s">
        <v>46</v>
      </c>
      <c r="I3" s="47"/>
      <c r="J3" s="47"/>
      <c r="K3" s="47"/>
      <c r="L3" s="47"/>
      <c r="M3" s="47"/>
      <c r="N3" s="47"/>
      <c r="P3" s="7"/>
      <c r="Q3" s="9"/>
      <c r="R3" s="10" t="s">
        <v>61</v>
      </c>
    </row>
    <row r="4" spans="1:27" ht="24" customHeight="1" x14ac:dyDescent="0.15">
      <c r="Q4" s="9"/>
    </row>
    <row r="5" spans="1:27" ht="9.4" customHeight="1" x14ac:dyDescent="0.15">
      <c r="A5" s="11"/>
      <c r="C5" s="11"/>
      <c r="D5" s="12"/>
      <c r="O5" s="13"/>
      <c r="P5" s="14" t="s">
        <v>62</v>
      </c>
      <c r="Q5" s="14" t="s">
        <v>63</v>
      </c>
      <c r="R5" s="14" t="s">
        <v>64</v>
      </c>
      <c r="S5" s="14" t="s">
        <v>65</v>
      </c>
      <c r="T5" s="14" t="s">
        <v>66</v>
      </c>
      <c r="U5" s="14" t="s">
        <v>67</v>
      </c>
      <c r="V5" s="14" t="s">
        <v>68</v>
      </c>
      <c r="W5" s="13"/>
      <c r="X5" s="13"/>
      <c r="Y5" s="13"/>
      <c r="Z5" s="13"/>
      <c r="AA5" s="13"/>
    </row>
    <row r="6" spans="1:27" ht="9.4" customHeight="1" x14ac:dyDescent="0.15">
      <c r="C6" s="9"/>
      <c r="D6" s="9"/>
      <c r="E6" s="9"/>
      <c r="F6" s="9"/>
      <c r="G6" s="9"/>
      <c r="H6" s="9"/>
      <c r="O6" s="15" t="s">
        <v>69</v>
      </c>
      <c r="P6" s="16">
        <v>9030.5416666666661</v>
      </c>
      <c r="Q6" s="16">
        <v>9013.1111111111131</v>
      </c>
      <c r="R6" s="16">
        <v>9177.0694444444453</v>
      </c>
      <c r="S6" s="16">
        <v>9080.8333333333321</v>
      </c>
      <c r="T6" s="16">
        <v>9035.8333333333339</v>
      </c>
      <c r="U6" s="16">
        <v>8118.8194444444443</v>
      </c>
      <c r="V6" s="16">
        <v>7077.8055555555557</v>
      </c>
      <c r="W6" s="13"/>
      <c r="X6" s="13"/>
      <c r="Y6" s="13"/>
      <c r="Z6" s="13"/>
      <c r="AA6" s="13"/>
    </row>
    <row r="7" spans="1:27" ht="9.4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70</v>
      </c>
      <c r="P7" s="16">
        <v>8758.1875</v>
      </c>
      <c r="Q7" s="16">
        <v>9063.2361111111113</v>
      </c>
      <c r="R7" s="16">
        <v>9227.8333333333358</v>
      </c>
      <c r="S7" s="16">
        <v>9040.8333333333339</v>
      </c>
      <c r="T7" s="16">
        <v>8946.4027777777756</v>
      </c>
      <c r="U7" s="16">
        <v>8479.9583333333321</v>
      </c>
      <c r="V7" s="16">
        <v>7339.1250000000009</v>
      </c>
      <c r="W7" s="13"/>
      <c r="X7" s="13"/>
      <c r="Y7" s="13"/>
      <c r="Z7" s="13"/>
      <c r="AA7" s="13"/>
    </row>
    <row r="8" spans="1:27" ht="9.4" customHeight="1" x14ac:dyDescent="0.15">
      <c r="C8" s="18"/>
      <c r="O8" s="15" t="s">
        <v>71</v>
      </c>
      <c r="P8" s="16">
        <f>SUM(P6:P7)</f>
        <v>17788.729166666664</v>
      </c>
      <c r="Q8" s="16">
        <f t="shared" ref="Q8:V8" si="0">SUM(Q6:Q7)</f>
        <v>18076.347222222226</v>
      </c>
      <c r="R8" s="16">
        <f t="shared" si="0"/>
        <v>18404.902777777781</v>
      </c>
      <c r="S8" s="16">
        <f t="shared" si="0"/>
        <v>18121.666666666664</v>
      </c>
      <c r="T8" s="16">
        <f t="shared" si="0"/>
        <v>17982.236111111109</v>
      </c>
      <c r="U8" s="16">
        <f t="shared" si="0"/>
        <v>16598.777777777777</v>
      </c>
      <c r="V8" s="16">
        <f t="shared" si="0"/>
        <v>14416.930555555557</v>
      </c>
      <c r="W8" s="13"/>
      <c r="X8" s="13"/>
      <c r="Y8" s="13"/>
      <c r="Z8" s="13"/>
      <c r="AA8" s="13"/>
    </row>
    <row r="9" spans="1:27" ht="9.4" customHeight="1" x14ac:dyDescent="0.15">
      <c r="C9" s="18"/>
      <c r="O9" s="19"/>
      <c r="P9" s="14" t="s">
        <v>72</v>
      </c>
      <c r="Q9" s="14" t="s">
        <v>73</v>
      </c>
      <c r="R9" s="14" t="s">
        <v>74</v>
      </c>
      <c r="S9" s="14" t="s">
        <v>75</v>
      </c>
      <c r="T9" s="14" t="s">
        <v>76</v>
      </c>
      <c r="U9" s="14" t="s">
        <v>77</v>
      </c>
      <c r="V9" s="14" t="s">
        <v>78</v>
      </c>
      <c r="W9" s="14" t="s">
        <v>79</v>
      </c>
      <c r="X9" s="14" t="s">
        <v>80</v>
      </c>
      <c r="Y9" s="14" t="s">
        <v>81</v>
      </c>
      <c r="Z9" s="14" t="s">
        <v>82</v>
      </c>
      <c r="AA9" s="14" t="s">
        <v>83</v>
      </c>
    </row>
    <row r="10" spans="1:27" ht="9.4" customHeight="1" x14ac:dyDescent="0.15">
      <c r="C10" s="18"/>
      <c r="O10" s="15" t="s">
        <v>84</v>
      </c>
      <c r="P10" s="16">
        <v>9176.2333333333336</v>
      </c>
      <c r="Q10" s="16">
        <v>8844.4666666666672</v>
      </c>
      <c r="R10" s="16">
        <v>9167.8000000000011</v>
      </c>
      <c r="S10" s="16">
        <v>9009.375</v>
      </c>
      <c r="T10" s="16">
        <v>9235.15</v>
      </c>
      <c r="U10" s="16">
        <v>8951.875</v>
      </c>
      <c r="V10" s="16"/>
      <c r="W10" s="16"/>
      <c r="X10" s="16"/>
      <c r="Y10" s="16"/>
      <c r="Z10" s="16"/>
      <c r="AA10" s="16"/>
    </row>
    <row r="11" spans="1:27" ht="9.4" customHeight="1" x14ac:dyDescent="0.15">
      <c r="C11" s="18"/>
      <c r="O11" s="15" t="s">
        <v>85</v>
      </c>
      <c r="P11" s="16">
        <v>9052.8166666666657</v>
      </c>
      <c r="Q11" s="16">
        <v>8625.9333333333307</v>
      </c>
      <c r="R11" s="16">
        <v>9068.7000000000007</v>
      </c>
      <c r="S11" s="16">
        <v>9572.625</v>
      </c>
      <c r="T11" s="16">
        <v>8646.2666666666664</v>
      </c>
      <c r="U11" s="16">
        <v>9360.875</v>
      </c>
      <c r="V11" s="16"/>
      <c r="W11" s="16"/>
      <c r="X11" s="16"/>
      <c r="Y11" s="16"/>
      <c r="Z11" s="16"/>
      <c r="AA11" s="16"/>
    </row>
    <row r="12" spans="1:27" ht="9.4" customHeight="1" x14ac:dyDescent="0.15">
      <c r="C12" s="18"/>
      <c r="O12" s="15" t="s">
        <v>86</v>
      </c>
      <c r="P12" s="16">
        <f>SUM(P10:P11)</f>
        <v>18229.05</v>
      </c>
      <c r="Q12" s="16">
        <f t="shared" ref="Q12:U12" si="1">SUM(Q10:Q11)</f>
        <v>17470.399999999998</v>
      </c>
      <c r="R12" s="16">
        <f t="shared" si="1"/>
        <v>18236.5</v>
      </c>
      <c r="S12" s="16">
        <f t="shared" si="1"/>
        <v>18582</v>
      </c>
      <c r="T12" s="16">
        <f t="shared" si="1"/>
        <v>17881.416666666664</v>
      </c>
      <c r="U12" s="16">
        <f t="shared" si="1"/>
        <v>18312.75</v>
      </c>
      <c r="V12" s="16"/>
      <c r="W12" s="16"/>
      <c r="X12" s="16"/>
      <c r="Y12" s="16"/>
      <c r="Z12" s="16"/>
      <c r="AA12" s="16"/>
    </row>
    <row r="13" spans="1:27" ht="9.4" customHeight="1" x14ac:dyDescent="0.15">
      <c r="C13" s="18"/>
      <c r="O13" s="19"/>
      <c r="P13" s="19">
        <f t="shared" ref="P13:W13" si="2">Q13-1</f>
        <v>2009</v>
      </c>
      <c r="Q13" s="19">
        <f t="shared" si="2"/>
        <v>2010</v>
      </c>
      <c r="R13" s="19">
        <f t="shared" si="2"/>
        <v>2011</v>
      </c>
      <c r="S13" s="19">
        <f t="shared" si="2"/>
        <v>2012</v>
      </c>
      <c r="T13" s="19">
        <f t="shared" si="2"/>
        <v>2013</v>
      </c>
      <c r="U13" s="19">
        <f t="shared" si="2"/>
        <v>2014</v>
      </c>
      <c r="V13" s="19">
        <f t="shared" si="2"/>
        <v>2015</v>
      </c>
      <c r="W13" s="19">
        <f t="shared" si="2"/>
        <v>2016</v>
      </c>
      <c r="X13" s="19">
        <f>Y13-1</f>
        <v>2017</v>
      </c>
      <c r="Y13" s="20">
        <v>2018</v>
      </c>
      <c r="Z13" s="19"/>
      <c r="AA13" s="13"/>
    </row>
    <row r="14" spans="1:27" ht="9.4" customHeight="1" x14ac:dyDescent="0.15">
      <c r="C14" s="18"/>
      <c r="O14" s="15" t="s">
        <v>87</v>
      </c>
      <c r="P14" s="21"/>
      <c r="Q14" s="21"/>
      <c r="R14" s="21"/>
      <c r="S14" s="21"/>
      <c r="T14" s="22">
        <v>9533.7136903999999</v>
      </c>
      <c r="U14" s="22">
        <v>8428.8022197999981</v>
      </c>
      <c r="V14" s="22">
        <v>8963.7355434000001</v>
      </c>
      <c r="W14" s="22">
        <v>9372.8423184000021</v>
      </c>
      <c r="X14" s="22">
        <v>9499.6144316000009</v>
      </c>
      <c r="Y14" s="16">
        <v>9067.4777777777763</v>
      </c>
      <c r="Z14" s="13"/>
      <c r="AA14" s="13"/>
    </row>
    <row r="15" spans="1:27" ht="9.4" customHeight="1" x14ac:dyDescent="0.15">
      <c r="C15" s="18"/>
      <c r="O15" s="15" t="s">
        <v>88</v>
      </c>
      <c r="P15" s="23"/>
      <c r="Q15" s="21"/>
      <c r="R15" s="22"/>
      <c r="S15" s="22"/>
      <c r="T15" s="22">
        <v>9484.1177624000011</v>
      </c>
      <c r="U15" s="22">
        <v>9223.4266666000003</v>
      </c>
      <c r="V15" s="22">
        <v>9281.0422112000015</v>
      </c>
      <c r="W15" s="22">
        <v>9730.260985400002</v>
      </c>
      <c r="X15" s="22">
        <v>9808.6535972000001</v>
      </c>
      <c r="Y15" s="16">
        <v>9007.2986111111113</v>
      </c>
      <c r="Z15" s="13"/>
      <c r="AA15" s="13"/>
    </row>
    <row r="16" spans="1:27" ht="9.4" customHeight="1" x14ac:dyDescent="0.15">
      <c r="C16" s="18"/>
      <c r="O16" s="15" t="s">
        <v>89</v>
      </c>
      <c r="P16" s="13"/>
      <c r="Q16" s="13"/>
      <c r="R16" s="16"/>
      <c r="S16" s="16"/>
      <c r="T16" s="16">
        <f t="shared" ref="T16:X16" si="3">SUM(T14:T15)</f>
        <v>19017.831452800001</v>
      </c>
      <c r="U16" s="16">
        <f t="shared" si="3"/>
        <v>17652.2288864</v>
      </c>
      <c r="V16" s="16">
        <f t="shared" si="3"/>
        <v>18244.7777546</v>
      </c>
      <c r="W16" s="16">
        <f t="shared" si="3"/>
        <v>19103.103303800002</v>
      </c>
      <c r="X16" s="16">
        <f t="shared" si="3"/>
        <v>19308.268028800001</v>
      </c>
      <c r="Y16" s="16">
        <f>SUM(Y14:Y15)</f>
        <v>18074.776388888888</v>
      </c>
      <c r="Z16" s="13"/>
      <c r="AA16" s="13"/>
    </row>
    <row r="17" spans="3:21" ht="9.4" customHeight="1" x14ac:dyDescent="0.15">
      <c r="C17" s="18"/>
    </row>
    <row r="18" spans="3:21" ht="9.4" customHeight="1" x14ac:dyDescent="0.15">
      <c r="C18" s="18"/>
      <c r="P18" s="25"/>
      <c r="Q18" s="26"/>
    </row>
    <row r="19" spans="3:21" ht="9.4" customHeight="1" x14ac:dyDescent="0.15">
      <c r="C19" s="18"/>
      <c r="P19" s="25"/>
      <c r="Q19" s="26"/>
    </row>
    <row r="20" spans="3:21" ht="9.4" customHeight="1" x14ac:dyDescent="0.15">
      <c r="C20" s="18"/>
      <c r="P20" s="25"/>
      <c r="Q20" s="26"/>
    </row>
    <row r="21" spans="3:21" ht="9.4" customHeight="1" x14ac:dyDescent="0.15">
      <c r="C21" s="18"/>
      <c r="P21" s="25"/>
      <c r="Q21" s="26"/>
      <c r="T21" s="25"/>
      <c r="U21" s="27"/>
    </row>
    <row r="22" spans="3:21" ht="9.4" customHeight="1" x14ac:dyDescent="0.15">
      <c r="C22" s="18"/>
      <c r="P22" s="25"/>
      <c r="Q22" s="26"/>
      <c r="T22" s="25"/>
      <c r="U22" s="27"/>
    </row>
    <row r="23" spans="3:21" ht="9.4" customHeight="1" x14ac:dyDescent="0.15">
      <c r="C23" s="18"/>
      <c r="P23" s="28"/>
      <c r="Q23" s="26"/>
      <c r="T23" s="28"/>
      <c r="U23" s="29"/>
    </row>
    <row r="24" spans="3:21" ht="9.4" customHeight="1" x14ac:dyDescent="0.15">
      <c r="C24" s="18"/>
      <c r="P24" s="25"/>
      <c r="Q24" s="26"/>
      <c r="T24" s="25"/>
      <c r="U24" s="27"/>
    </row>
    <row r="25" spans="3:21" ht="9.4" customHeight="1" x14ac:dyDescent="0.15">
      <c r="C25" s="18"/>
      <c r="P25" s="25"/>
      <c r="Q25" s="26"/>
      <c r="T25" s="25"/>
      <c r="U25" s="27"/>
    </row>
    <row r="26" spans="3:21" ht="9.4" customHeight="1" x14ac:dyDescent="0.15">
      <c r="C26" s="18"/>
      <c r="P26" s="28"/>
    </row>
    <row r="27" spans="3:21" ht="9.4" customHeight="1" x14ac:dyDescent="0.15">
      <c r="C27" s="18"/>
      <c r="P27" s="25"/>
      <c r="Q27" s="30"/>
    </row>
    <row r="28" spans="3:21" ht="9.4" customHeight="1" x14ac:dyDescent="0.15">
      <c r="C28" s="18"/>
      <c r="P28" s="25"/>
      <c r="Q28" s="30"/>
    </row>
    <row r="29" spans="3:21" ht="19.149999999999999" customHeight="1" x14ac:dyDescent="0.15">
      <c r="C29" s="18"/>
    </row>
    <row r="30" spans="3:21" ht="9.4" customHeight="1" x14ac:dyDescent="0.15">
      <c r="C30" s="18"/>
      <c r="P30" s="31"/>
      <c r="S30" s="30"/>
    </row>
    <row r="31" spans="3:21" ht="9.4" customHeight="1" x14ac:dyDescent="0.15">
      <c r="C31" s="18"/>
      <c r="P31" s="31"/>
      <c r="S31" s="30"/>
    </row>
    <row r="32" spans="3:21" ht="9.4" customHeight="1" x14ac:dyDescent="0.15">
      <c r="C32" s="32"/>
    </row>
    <row r="33" spans="2:20" ht="9.4" customHeight="1" x14ac:dyDescent="0.15">
      <c r="C33" s="17"/>
    </row>
    <row r="34" spans="2:20" ht="9.4" customHeight="1" x14ac:dyDescent="0.15">
      <c r="C34" s="17"/>
    </row>
    <row r="35" spans="2:20" ht="9.4" customHeight="1" x14ac:dyDescent="0.15">
      <c r="C35" s="17"/>
    </row>
    <row r="36" spans="2:20" ht="9.4" customHeight="1" x14ac:dyDescent="0.15">
      <c r="C36" s="17"/>
      <c r="T36" s="10"/>
    </row>
    <row r="37" spans="2:20" ht="9.4" customHeight="1" x14ac:dyDescent="0.15">
      <c r="C37" s="17"/>
    </row>
    <row r="38" spans="2:20" ht="9.4" customHeight="1" x14ac:dyDescent="0.15">
      <c r="C38" s="9"/>
    </row>
    <row r="39" spans="2:20" ht="9.4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" customHeight="1" x14ac:dyDescent="0.15">
      <c r="B44" s="28"/>
    </row>
    <row r="45" spans="2:20" ht="9.4" customHeight="1" x14ac:dyDescent="0.15">
      <c r="B45" s="28"/>
      <c r="C45" s="9"/>
    </row>
    <row r="46" spans="2:20" ht="9.4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8"/>
      <c r="F83" s="33"/>
      <c r="G83" s="34" t="s">
        <v>7</v>
      </c>
      <c r="I83" s="34" t="s">
        <v>8</v>
      </c>
      <c r="K83" s="33" t="s">
        <v>90</v>
      </c>
    </row>
    <row r="84" spans="4:13" ht="9.4" customHeight="1" x14ac:dyDescent="0.15"/>
    <row r="85" spans="4:13" ht="9.4" customHeight="1" x14ac:dyDescent="0.15">
      <c r="M85" s="5" t="s">
        <v>91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333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119</v>
      </c>
      <c r="E3" s="47"/>
      <c r="F3" s="47"/>
      <c r="G3" s="6"/>
      <c r="H3" s="49" t="s">
        <v>46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7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31.25</v>
      </c>
      <c r="E8" s="37">
        <v>25.097222222222218</v>
      </c>
      <c r="F8" s="37">
        <v>31.541666666666668</v>
      </c>
      <c r="G8" s="37">
        <v>37.777777777777779</v>
      </c>
      <c r="H8" s="37">
        <v>36.736111111111107</v>
      </c>
      <c r="I8" s="37">
        <v>88.416666666666671</v>
      </c>
      <c r="J8" s="37">
        <v>99.833333333333329</v>
      </c>
      <c r="L8" s="37">
        <f>AVERAGE(D8:H8)</f>
        <v>32.480555555555554</v>
      </c>
      <c r="M8" s="37">
        <f>AVERAGE(D8:J8)</f>
        <v>50.093253968253968</v>
      </c>
      <c r="O8" s="28"/>
    </row>
    <row r="9" spans="1:15" ht="9.4" customHeight="1" x14ac:dyDescent="0.15">
      <c r="C9" s="18">
        <v>1</v>
      </c>
      <c r="D9" s="37">
        <v>15.895833333333332</v>
      </c>
      <c r="E9" s="37">
        <v>17.847222222222221</v>
      </c>
      <c r="F9" s="37">
        <v>18.833333333333332</v>
      </c>
      <c r="G9" s="37">
        <v>19.611111111111111</v>
      </c>
      <c r="H9" s="37">
        <v>19.930555555555554</v>
      </c>
      <c r="I9" s="37">
        <v>47.569444444444436</v>
      </c>
      <c r="J9" s="37">
        <v>64.125</v>
      </c>
      <c r="L9" s="37">
        <f t="shared" ref="L9:L31" si="0">AVERAGE(D9:H9)</f>
        <v>18.423611111111111</v>
      </c>
      <c r="M9" s="37">
        <f t="shared" ref="M9:M31" si="1">AVERAGE(D9:J9)</f>
        <v>29.116071428571427</v>
      </c>
      <c r="O9" s="28"/>
    </row>
    <row r="10" spans="1:15" ht="9.4" customHeight="1" x14ac:dyDescent="0.15">
      <c r="C10" s="18">
        <v>2</v>
      </c>
      <c r="D10" s="37">
        <v>13.25</v>
      </c>
      <c r="E10" s="37">
        <v>15.222222222222223</v>
      </c>
      <c r="F10" s="37">
        <v>14.055555555555555</v>
      </c>
      <c r="G10" s="37">
        <v>16.972222222222225</v>
      </c>
      <c r="H10" s="37">
        <v>16.375</v>
      </c>
      <c r="I10" s="37">
        <v>29.916666666666668</v>
      </c>
      <c r="J10" s="37">
        <v>38.611111111111107</v>
      </c>
      <c r="L10" s="37">
        <f t="shared" si="0"/>
        <v>15.175000000000001</v>
      </c>
      <c r="M10" s="37">
        <f t="shared" si="1"/>
        <v>20.628968253968253</v>
      </c>
      <c r="O10" s="28"/>
    </row>
    <row r="11" spans="1:15" ht="9.4" customHeight="1" x14ac:dyDescent="0.15">
      <c r="C11" s="18">
        <v>3</v>
      </c>
      <c r="D11" s="37">
        <v>17.083333333333336</v>
      </c>
      <c r="E11" s="37">
        <v>19.916666666666668</v>
      </c>
      <c r="F11" s="37">
        <v>21.541666666666668</v>
      </c>
      <c r="G11" s="37">
        <v>22.277777777777775</v>
      </c>
      <c r="H11" s="37">
        <v>22.069444444444446</v>
      </c>
      <c r="I11" s="37">
        <v>27.416666666666668</v>
      </c>
      <c r="J11" s="37">
        <v>31.444444444444443</v>
      </c>
      <c r="L11" s="37">
        <f t="shared" si="0"/>
        <v>20.577777777777776</v>
      </c>
      <c r="M11" s="37">
        <f t="shared" si="1"/>
        <v>23.107142857142858</v>
      </c>
      <c r="O11" s="28"/>
    </row>
    <row r="12" spans="1:15" ht="9.4" customHeight="1" x14ac:dyDescent="0.15">
      <c r="C12" s="18">
        <v>4</v>
      </c>
      <c r="D12" s="37">
        <v>32.041666666666671</v>
      </c>
      <c r="E12" s="37">
        <v>37.527777777777779</v>
      </c>
      <c r="F12" s="37">
        <v>37.097222222222221</v>
      </c>
      <c r="G12" s="37">
        <v>34.750000000000007</v>
      </c>
      <c r="H12" s="37">
        <v>35.25</v>
      </c>
      <c r="I12" s="37">
        <v>29.777777777777775</v>
      </c>
      <c r="J12" s="37">
        <v>25</v>
      </c>
      <c r="L12" s="37">
        <f t="shared" si="0"/>
        <v>35.333333333333336</v>
      </c>
      <c r="M12" s="37">
        <f t="shared" si="1"/>
        <v>33.063492063492063</v>
      </c>
    </row>
    <row r="13" spans="1:15" ht="9.4" customHeight="1" x14ac:dyDescent="0.15">
      <c r="C13" s="18">
        <v>5</v>
      </c>
      <c r="D13" s="37">
        <v>127.14583333333334</v>
      </c>
      <c r="E13" s="37">
        <v>125.06944444444446</v>
      </c>
      <c r="F13" s="37">
        <v>128.04166666666666</v>
      </c>
      <c r="G13" s="37">
        <v>134.0277777777778</v>
      </c>
      <c r="H13" s="37">
        <v>130.04166666666666</v>
      </c>
      <c r="I13" s="37">
        <v>54.902777777777779</v>
      </c>
      <c r="J13" s="37">
        <v>35.194444444444443</v>
      </c>
      <c r="L13" s="37">
        <f t="shared" si="0"/>
        <v>128.86527777777778</v>
      </c>
      <c r="M13" s="37">
        <f t="shared" si="1"/>
        <v>104.91765873015875</v>
      </c>
    </row>
    <row r="14" spans="1:15" ht="9.4" customHeight="1" x14ac:dyDescent="0.15">
      <c r="C14" s="18">
        <v>6</v>
      </c>
      <c r="D14" s="37">
        <v>477.14583333333331</v>
      </c>
      <c r="E14" s="37">
        <v>514.81944444444446</v>
      </c>
      <c r="F14" s="37">
        <v>511.125</v>
      </c>
      <c r="G14" s="37">
        <v>519.41666666666663</v>
      </c>
      <c r="H14" s="37">
        <v>473.25</v>
      </c>
      <c r="I14" s="37">
        <v>134.36111111111111</v>
      </c>
      <c r="J14" s="37">
        <v>80.361111111111114</v>
      </c>
      <c r="L14" s="37">
        <f t="shared" si="0"/>
        <v>499.15138888888885</v>
      </c>
      <c r="M14" s="37">
        <f t="shared" si="1"/>
        <v>387.21130952380958</v>
      </c>
    </row>
    <row r="15" spans="1:15" ht="9.4" customHeight="1" x14ac:dyDescent="0.15">
      <c r="C15" s="18">
        <v>7</v>
      </c>
      <c r="D15" s="37">
        <v>682.4375</v>
      </c>
      <c r="E15" s="37">
        <v>666.63888888888891</v>
      </c>
      <c r="F15" s="37">
        <v>669.875</v>
      </c>
      <c r="G15" s="37">
        <v>670.30555555555554</v>
      </c>
      <c r="H15" s="37">
        <v>704.29166666666663</v>
      </c>
      <c r="I15" s="37">
        <v>221.9722222222222</v>
      </c>
      <c r="J15" s="37">
        <v>136.30555555555557</v>
      </c>
      <c r="L15" s="37">
        <f t="shared" si="0"/>
        <v>678.70972222222213</v>
      </c>
      <c r="M15" s="37">
        <f t="shared" si="1"/>
        <v>535.97519841269843</v>
      </c>
    </row>
    <row r="16" spans="1:15" ht="9.4" customHeight="1" x14ac:dyDescent="0.15">
      <c r="C16" s="18">
        <v>8</v>
      </c>
      <c r="D16" s="37">
        <v>585.125</v>
      </c>
      <c r="E16" s="37">
        <v>542.52777777777771</v>
      </c>
      <c r="F16" s="37">
        <v>603.25</v>
      </c>
      <c r="G16" s="37">
        <v>536.75</v>
      </c>
      <c r="H16" s="37">
        <v>604.27777777777771</v>
      </c>
      <c r="I16" s="37">
        <v>387.625</v>
      </c>
      <c r="J16" s="37">
        <v>183.70833333333334</v>
      </c>
      <c r="L16" s="37">
        <f t="shared" si="0"/>
        <v>574.38611111111118</v>
      </c>
      <c r="M16" s="37">
        <f t="shared" si="1"/>
        <v>491.89484126984132</v>
      </c>
    </row>
    <row r="17" spans="3:13" ht="9.4" customHeight="1" x14ac:dyDescent="0.15">
      <c r="C17" s="18">
        <v>9</v>
      </c>
      <c r="D17" s="37">
        <v>573.04166666666663</v>
      </c>
      <c r="E17" s="37">
        <v>650.26388888888891</v>
      </c>
      <c r="F17" s="37">
        <v>581.51388888888891</v>
      </c>
      <c r="G17" s="37">
        <v>579.08333333333337</v>
      </c>
      <c r="H17" s="37">
        <v>570.94444444444446</v>
      </c>
      <c r="I17" s="37">
        <v>522.75</v>
      </c>
      <c r="J17" s="37">
        <v>354.84722222222217</v>
      </c>
      <c r="L17" s="37">
        <f t="shared" si="0"/>
        <v>590.96944444444443</v>
      </c>
      <c r="M17" s="37">
        <f t="shared" si="1"/>
        <v>547.49206349206349</v>
      </c>
    </row>
    <row r="18" spans="3:13" ht="9.4" customHeight="1" x14ac:dyDescent="0.15">
      <c r="C18" s="18">
        <v>10</v>
      </c>
      <c r="D18" s="37">
        <v>564.22916666666674</v>
      </c>
      <c r="E18" s="37">
        <v>546.11111111111109</v>
      </c>
      <c r="F18" s="37">
        <v>523.38888888888891</v>
      </c>
      <c r="G18" s="37">
        <v>511.9444444444444</v>
      </c>
      <c r="H18" s="37">
        <v>536.33333333333337</v>
      </c>
      <c r="I18" s="37">
        <v>629.875</v>
      </c>
      <c r="J18" s="37">
        <v>500.86111111111109</v>
      </c>
      <c r="L18" s="37">
        <f t="shared" si="0"/>
        <v>536.40138888888896</v>
      </c>
      <c r="M18" s="37">
        <f t="shared" si="1"/>
        <v>544.6775793650794</v>
      </c>
    </row>
    <row r="19" spans="3:13" ht="9.4" customHeight="1" x14ac:dyDescent="0.15">
      <c r="C19" s="18">
        <v>11</v>
      </c>
      <c r="D19" s="37">
        <v>550.4375</v>
      </c>
      <c r="E19" s="37">
        <v>511.15277777777783</v>
      </c>
      <c r="F19" s="37">
        <v>527.84722222222229</v>
      </c>
      <c r="G19" s="37">
        <v>493.27777777777777</v>
      </c>
      <c r="H19" s="37">
        <v>533.15277777777783</v>
      </c>
      <c r="I19" s="37">
        <v>665.13888888888891</v>
      </c>
      <c r="J19" s="37">
        <v>597.43055555555554</v>
      </c>
      <c r="L19" s="37">
        <f t="shared" si="0"/>
        <v>523.17361111111109</v>
      </c>
      <c r="M19" s="37">
        <f t="shared" si="1"/>
        <v>554.0625</v>
      </c>
    </row>
    <row r="20" spans="3:13" ht="9.4" customHeight="1" x14ac:dyDescent="0.15">
      <c r="C20" s="18">
        <v>12</v>
      </c>
      <c r="D20" s="37">
        <v>581.04166666666674</v>
      </c>
      <c r="E20" s="37">
        <v>546.18055555555554</v>
      </c>
      <c r="F20" s="37">
        <v>542.56944444444446</v>
      </c>
      <c r="G20" s="37">
        <v>528.36111111111109</v>
      </c>
      <c r="H20" s="37">
        <v>529.18055555555554</v>
      </c>
      <c r="I20" s="37">
        <v>644.625</v>
      </c>
      <c r="J20" s="37">
        <v>644.34722222222229</v>
      </c>
      <c r="L20" s="37">
        <f t="shared" si="0"/>
        <v>545.46666666666658</v>
      </c>
      <c r="M20" s="37">
        <f t="shared" si="1"/>
        <v>573.75793650793651</v>
      </c>
    </row>
    <row r="21" spans="3:13" ht="9.4" customHeight="1" x14ac:dyDescent="0.15">
      <c r="C21" s="18">
        <v>13</v>
      </c>
      <c r="D21" s="37">
        <v>585.95833333333337</v>
      </c>
      <c r="E21" s="37">
        <v>533.22222222222217</v>
      </c>
      <c r="F21" s="37">
        <v>533.61111111111109</v>
      </c>
      <c r="G21" s="37">
        <v>514.1388888888888</v>
      </c>
      <c r="H21" s="37">
        <v>565.34722222222229</v>
      </c>
      <c r="I21" s="37">
        <v>645.83333333333337</v>
      </c>
      <c r="J21" s="37">
        <v>633.83333333333337</v>
      </c>
      <c r="L21" s="37">
        <f t="shared" si="0"/>
        <v>546.45555555555552</v>
      </c>
      <c r="M21" s="37">
        <f t="shared" si="1"/>
        <v>573.13492063492072</v>
      </c>
    </row>
    <row r="22" spans="3:13" ht="9.4" customHeight="1" x14ac:dyDescent="0.15">
      <c r="C22" s="18">
        <v>14</v>
      </c>
      <c r="D22" s="37">
        <v>588.39583333333337</v>
      </c>
      <c r="E22" s="37">
        <v>574.08333333333337</v>
      </c>
      <c r="F22" s="37">
        <v>595.61111111111109</v>
      </c>
      <c r="G22" s="37">
        <v>552.5</v>
      </c>
      <c r="H22" s="37">
        <v>550.66666666666663</v>
      </c>
      <c r="I22" s="37">
        <v>608.5</v>
      </c>
      <c r="J22" s="37">
        <v>624.93055555555554</v>
      </c>
      <c r="L22" s="37">
        <f t="shared" si="0"/>
        <v>572.25138888888887</v>
      </c>
      <c r="M22" s="37">
        <f t="shared" si="1"/>
        <v>584.95535714285711</v>
      </c>
    </row>
    <row r="23" spans="3:13" ht="9.4" customHeight="1" x14ac:dyDescent="0.15">
      <c r="C23" s="18">
        <v>15</v>
      </c>
      <c r="D23" s="37">
        <v>554.54166666666663</v>
      </c>
      <c r="E23" s="37">
        <v>512.26388888888891</v>
      </c>
      <c r="F23" s="37">
        <v>554.16666666666663</v>
      </c>
      <c r="G23" s="37">
        <v>545.97222222222229</v>
      </c>
      <c r="H23" s="37">
        <v>552.23611111111109</v>
      </c>
      <c r="I23" s="37">
        <v>583.61111111111109</v>
      </c>
      <c r="J23" s="37">
        <v>583.41666666666663</v>
      </c>
      <c r="L23" s="37">
        <f t="shared" si="0"/>
        <v>543.83611111111111</v>
      </c>
      <c r="M23" s="37">
        <f t="shared" si="1"/>
        <v>555.17261904761904</v>
      </c>
    </row>
    <row r="24" spans="3:13" ht="9.4" customHeight="1" x14ac:dyDescent="0.15">
      <c r="C24" s="18">
        <v>16</v>
      </c>
      <c r="D24" s="37">
        <v>544</v>
      </c>
      <c r="E24" s="37">
        <v>547.19444444444446</v>
      </c>
      <c r="F24" s="37">
        <v>563.88888888888891</v>
      </c>
      <c r="G24" s="37">
        <v>535.02777777777771</v>
      </c>
      <c r="H24" s="37">
        <v>564.79166666666663</v>
      </c>
      <c r="I24" s="37">
        <v>610.93055555555554</v>
      </c>
      <c r="J24" s="37">
        <v>569.38888888888891</v>
      </c>
      <c r="L24" s="37">
        <f t="shared" si="0"/>
        <v>550.9805555555555</v>
      </c>
      <c r="M24" s="37">
        <f t="shared" si="1"/>
        <v>562.17460317460313</v>
      </c>
    </row>
    <row r="25" spans="3:13" ht="9.4" customHeight="1" x14ac:dyDescent="0.15">
      <c r="C25" s="18">
        <v>17</v>
      </c>
      <c r="D25" s="37">
        <v>567.52083333333337</v>
      </c>
      <c r="E25" s="37">
        <v>591.34722222222229</v>
      </c>
      <c r="F25" s="37">
        <v>546.25</v>
      </c>
      <c r="G25" s="37">
        <v>576.69444444444446</v>
      </c>
      <c r="H25" s="37">
        <v>582.26388888888891</v>
      </c>
      <c r="I25" s="37">
        <v>541.23611111111109</v>
      </c>
      <c r="J25" s="37">
        <v>475.75</v>
      </c>
      <c r="L25" s="37">
        <f t="shared" si="0"/>
        <v>572.81527777777774</v>
      </c>
      <c r="M25" s="37">
        <f t="shared" si="1"/>
        <v>554.4375</v>
      </c>
    </row>
    <row r="26" spans="3:13" ht="9.4" customHeight="1" x14ac:dyDescent="0.15">
      <c r="C26" s="18">
        <v>18</v>
      </c>
      <c r="D26" s="37">
        <v>585.14583333333337</v>
      </c>
      <c r="E26" s="37">
        <v>595.88888888888891</v>
      </c>
      <c r="F26" s="37">
        <v>610.75</v>
      </c>
      <c r="G26" s="37">
        <v>636.41666666666674</v>
      </c>
      <c r="H26" s="37">
        <v>592.22222222222229</v>
      </c>
      <c r="I26" s="37">
        <v>477.29166666666669</v>
      </c>
      <c r="J26" s="37">
        <v>426.625</v>
      </c>
      <c r="L26" s="37">
        <f t="shared" si="0"/>
        <v>604.08472222222213</v>
      </c>
      <c r="M26" s="37">
        <f t="shared" si="1"/>
        <v>560.62003968253964</v>
      </c>
    </row>
    <row r="27" spans="3:13" ht="9.4" customHeight="1" x14ac:dyDescent="0.15">
      <c r="C27" s="18">
        <v>19</v>
      </c>
      <c r="D27" s="37">
        <v>536.02083333333326</v>
      </c>
      <c r="E27" s="37">
        <v>552.83333333333337</v>
      </c>
      <c r="F27" s="37">
        <v>570.83333333333337</v>
      </c>
      <c r="G27" s="37">
        <v>607.58333333333337</v>
      </c>
      <c r="H27" s="37">
        <v>491.125</v>
      </c>
      <c r="I27" s="37">
        <v>392.08333333333331</v>
      </c>
      <c r="J27" s="37">
        <v>365.25</v>
      </c>
      <c r="L27" s="37">
        <f t="shared" si="0"/>
        <v>551.67916666666667</v>
      </c>
      <c r="M27" s="37">
        <f t="shared" si="1"/>
        <v>502.24702380952385</v>
      </c>
    </row>
    <row r="28" spans="3:13" ht="9.4" customHeight="1" x14ac:dyDescent="0.15">
      <c r="C28" s="18">
        <v>20</v>
      </c>
      <c r="D28" s="37">
        <v>333.66666666666663</v>
      </c>
      <c r="E28" s="37">
        <v>351.26388888888886</v>
      </c>
      <c r="F28" s="37">
        <v>380.88888888888886</v>
      </c>
      <c r="G28" s="37">
        <v>382.75</v>
      </c>
      <c r="H28" s="37">
        <v>359.81944444444451</v>
      </c>
      <c r="I28" s="37">
        <v>254.08333333333334</v>
      </c>
      <c r="J28" s="37">
        <v>256.48611111111114</v>
      </c>
      <c r="L28" s="37">
        <f t="shared" si="0"/>
        <v>361.67777777777781</v>
      </c>
      <c r="M28" s="37">
        <f t="shared" si="1"/>
        <v>331.27976190476193</v>
      </c>
    </row>
    <row r="29" spans="3:13" ht="9.4" customHeight="1" x14ac:dyDescent="0.15">
      <c r="C29" s="18">
        <v>21</v>
      </c>
      <c r="D29" s="37">
        <v>270.33333333333337</v>
      </c>
      <c r="E29" s="37">
        <v>280.08333333333331</v>
      </c>
      <c r="F29" s="37">
        <v>308.70833333333331</v>
      </c>
      <c r="G29" s="37">
        <v>319.66666666666669</v>
      </c>
      <c r="H29" s="37">
        <v>241.79166666666666</v>
      </c>
      <c r="I29" s="37">
        <v>195.94444444444443</v>
      </c>
      <c r="J29" s="37">
        <v>173.45833333333334</v>
      </c>
      <c r="L29" s="37">
        <f t="shared" si="0"/>
        <v>284.11666666666667</v>
      </c>
      <c r="M29" s="37">
        <f t="shared" si="1"/>
        <v>255.7123015873016</v>
      </c>
    </row>
    <row r="30" spans="3:13" ht="9.4" customHeight="1" x14ac:dyDescent="0.15">
      <c r="C30" s="18">
        <v>22</v>
      </c>
      <c r="D30" s="37">
        <v>147.64583333333331</v>
      </c>
      <c r="E30" s="37">
        <v>173.70833333333334</v>
      </c>
      <c r="F30" s="37">
        <v>201.51388888888889</v>
      </c>
      <c r="G30" s="37">
        <v>196.86111111111111</v>
      </c>
      <c r="H30" s="37">
        <v>192.59722222222226</v>
      </c>
      <c r="I30" s="37">
        <v>180.48611111111109</v>
      </c>
      <c r="J30" s="37">
        <v>109.97222222222223</v>
      </c>
      <c r="L30" s="37">
        <f t="shared" si="0"/>
        <v>182.46527777777777</v>
      </c>
      <c r="M30" s="37">
        <f t="shared" si="1"/>
        <v>171.82638888888889</v>
      </c>
    </row>
    <row r="31" spans="3:13" ht="9.4" customHeight="1" x14ac:dyDescent="0.15">
      <c r="C31" s="18">
        <v>23</v>
      </c>
      <c r="D31" s="37">
        <v>67.1875</v>
      </c>
      <c r="E31" s="37">
        <v>82.847222222222214</v>
      </c>
      <c r="F31" s="37">
        <v>100.16666666666667</v>
      </c>
      <c r="G31" s="37">
        <v>108.66666666666667</v>
      </c>
      <c r="H31" s="37">
        <v>131.13888888888889</v>
      </c>
      <c r="I31" s="37">
        <v>144.47222222222223</v>
      </c>
      <c r="J31" s="37">
        <v>66.625</v>
      </c>
      <c r="L31" s="37">
        <f t="shared" si="0"/>
        <v>98.001388888888897</v>
      </c>
      <c r="M31" s="37">
        <f t="shared" si="1"/>
        <v>100.1577380952381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6961.8749999999991</v>
      </c>
      <c r="E33" s="37">
        <f t="shared" ref="E33:J33" si="2">SUM(E15:E26)</f>
        <v>6816.875</v>
      </c>
      <c r="F33" s="37">
        <f t="shared" si="2"/>
        <v>6852.7222222222226</v>
      </c>
      <c r="G33" s="37">
        <f t="shared" si="2"/>
        <v>6680.4722222222226</v>
      </c>
      <c r="H33" s="37">
        <f t="shared" si="2"/>
        <v>6885.7083333333339</v>
      </c>
      <c r="I33" s="37">
        <f t="shared" si="2"/>
        <v>6539.3888888888905</v>
      </c>
      <c r="J33" s="37">
        <f t="shared" si="2"/>
        <v>5731.4444444444443</v>
      </c>
      <c r="L33" s="37">
        <f>SUM(L15:L26)</f>
        <v>6839.5305555555551</v>
      </c>
      <c r="M33" s="37">
        <f>SUM(M15:M26)</f>
        <v>6638.355158730159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1840.6041666666665</v>
      </c>
      <c r="E34" s="37">
        <f t="shared" ref="E34:J34" si="3">SUM(E15:E17)</f>
        <v>1859.4305555555554</v>
      </c>
      <c r="F34" s="37">
        <f t="shared" si="3"/>
        <v>1854.6388888888889</v>
      </c>
      <c r="G34" s="37">
        <f t="shared" si="3"/>
        <v>1786.1388888888891</v>
      </c>
      <c r="H34" s="37">
        <f t="shared" si="3"/>
        <v>1879.5138888888887</v>
      </c>
      <c r="I34" s="37">
        <f t="shared" si="3"/>
        <v>1132.3472222222222</v>
      </c>
      <c r="J34" s="37">
        <f t="shared" si="3"/>
        <v>674.86111111111109</v>
      </c>
      <c r="L34" s="37">
        <f>SUM(L15:L17)</f>
        <v>1844.0652777777777</v>
      </c>
      <c r="M34" s="37">
        <f>SUM(M15:M17)</f>
        <v>1575.3621031746034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3424.604166666667</v>
      </c>
      <c r="E35" s="37">
        <f t="shared" ref="E35:J35" si="4">SUM(E18:E23)</f>
        <v>3223.0138888888887</v>
      </c>
      <c r="F35" s="37">
        <f t="shared" si="4"/>
        <v>3277.1944444444448</v>
      </c>
      <c r="G35" s="37">
        <f t="shared" si="4"/>
        <v>3146.1944444444443</v>
      </c>
      <c r="H35" s="37">
        <f t="shared" si="4"/>
        <v>3266.916666666667</v>
      </c>
      <c r="I35" s="37">
        <f t="shared" si="4"/>
        <v>3777.583333333333</v>
      </c>
      <c r="J35" s="37">
        <f t="shared" si="4"/>
        <v>3584.8194444444443</v>
      </c>
      <c r="L35" s="37">
        <f>SUM(L18:L23)</f>
        <v>3267.5847222222224</v>
      </c>
      <c r="M35" s="37">
        <f>SUM(M18:M23)</f>
        <v>3385.7609126984125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1696.666666666667</v>
      </c>
      <c r="E36" s="37">
        <f t="shared" ref="E36:J36" si="5">SUM(E24:E26)</f>
        <v>1734.4305555555557</v>
      </c>
      <c r="F36" s="37">
        <f t="shared" si="5"/>
        <v>1720.8888888888889</v>
      </c>
      <c r="G36" s="37">
        <f t="shared" si="5"/>
        <v>1748.1388888888889</v>
      </c>
      <c r="H36" s="37">
        <f t="shared" si="5"/>
        <v>1739.2777777777778</v>
      </c>
      <c r="I36" s="37">
        <f t="shared" si="5"/>
        <v>1629.4583333333333</v>
      </c>
      <c r="J36" s="37">
        <f t="shared" si="5"/>
        <v>1471.7638888888889</v>
      </c>
      <c r="L36" s="37">
        <f>SUM(L24:L26)</f>
        <v>1727.8805555555552</v>
      </c>
      <c r="M36" s="37">
        <f>SUM(M24:M26)</f>
        <v>1677.2321428571427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9030.5416666666661</v>
      </c>
      <c r="E37" s="37">
        <f t="shared" ref="E37:J37" si="6">SUM(E8:E31)</f>
        <v>9013.1111111111131</v>
      </c>
      <c r="F37" s="37">
        <f t="shared" si="6"/>
        <v>9177.0694444444453</v>
      </c>
      <c r="G37" s="37">
        <f t="shared" si="6"/>
        <v>9080.8333333333321</v>
      </c>
      <c r="H37" s="37">
        <f t="shared" si="6"/>
        <v>9035.8333333333339</v>
      </c>
      <c r="I37" s="37">
        <f t="shared" si="6"/>
        <v>8118.8194444444443</v>
      </c>
      <c r="J37" s="37">
        <f t="shared" si="6"/>
        <v>7077.8055555555557</v>
      </c>
      <c r="L37" s="37">
        <f>SUM(L8:L31)</f>
        <v>9067.4777777777763</v>
      </c>
      <c r="M37" s="37">
        <f>SUM(M8:M31)</f>
        <v>8647.7162698412722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>
        <v>6959.05</v>
      </c>
      <c r="D43" s="34">
        <v>6716.3</v>
      </c>
      <c r="E43" s="34">
        <v>6911.7</v>
      </c>
      <c r="F43" s="34">
        <v>6606</v>
      </c>
      <c r="G43" s="34">
        <v>6993.2833333333338</v>
      </c>
      <c r="H43" s="34">
        <v>6734.125</v>
      </c>
      <c r="I43" s="34"/>
      <c r="J43" s="34"/>
      <c r="K43" s="34"/>
      <c r="L43" s="34"/>
      <c r="M43" s="34"/>
      <c r="N43" s="34"/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>
        <v>9176.2333333333336</v>
      </c>
      <c r="D44" s="34">
        <v>8844.4666666666672</v>
      </c>
      <c r="E44" s="34">
        <v>9167.8000000000011</v>
      </c>
      <c r="F44" s="34">
        <v>9009.375</v>
      </c>
      <c r="G44" s="34">
        <v>9235.15</v>
      </c>
      <c r="H44" s="34">
        <v>8951.875</v>
      </c>
      <c r="I44" s="34"/>
      <c r="J44" s="34"/>
      <c r="K44" s="34"/>
      <c r="L44" s="34"/>
      <c r="M44" s="34"/>
      <c r="N44" s="34"/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>
        <v>6519.25</v>
      </c>
      <c r="D47" s="34">
        <v>6646.5</v>
      </c>
      <c r="E47" s="34">
        <v>6450.75</v>
      </c>
      <c r="F47" s="34">
        <v>6658.5</v>
      </c>
      <c r="G47" s="34">
        <v>6510.3333333333339</v>
      </c>
      <c r="H47" s="34">
        <v>6451</v>
      </c>
      <c r="I47" s="34"/>
      <c r="J47" s="34"/>
      <c r="K47" s="34"/>
      <c r="L47" s="34"/>
      <c r="M47" s="34"/>
      <c r="N47" s="34"/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>
        <v>8032</v>
      </c>
      <c r="D48" s="34">
        <v>8182</v>
      </c>
      <c r="E48" s="34">
        <v>7911.25</v>
      </c>
      <c r="F48" s="34">
        <v>8340</v>
      </c>
      <c r="G48" s="34">
        <v>8112.6666666666679</v>
      </c>
      <c r="H48" s="34">
        <v>8135</v>
      </c>
      <c r="I48" s="34"/>
      <c r="J48" s="34"/>
      <c r="K48" s="34"/>
      <c r="L48" s="34"/>
      <c r="M48" s="34"/>
      <c r="N48" s="34"/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>
        <v>5543</v>
      </c>
      <c r="D51" s="34">
        <v>5694.5</v>
      </c>
      <c r="E51" s="34">
        <v>5629</v>
      </c>
      <c r="F51" s="34">
        <v>5861.5</v>
      </c>
      <c r="G51" s="34">
        <v>5669.666666666667</v>
      </c>
      <c r="H51" s="34">
        <v>5991</v>
      </c>
      <c r="I51" s="34"/>
      <c r="J51" s="34"/>
      <c r="K51" s="34"/>
      <c r="L51" s="34"/>
      <c r="M51" s="34"/>
      <c r="N51" s="34"/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>
        <v>6713</v>
      </c>
      <c r="D52" s="34">
        <v>6943</v>
      </c>
      <c r="E52" s="34">
        <v>6968</v>
      </c>
      <c r="F52" s="34">
        <v>7324.5</v>
      </c>
      <c r="G52" s="34">
        <v>7090.333333333333</v>
      </c>
      <c r="H52" s="34">
        <v>7428</v>
      </c>
      <c r="I52" s="34"/>
      <c r="J52" s="34"/>
      <c r="K52" s="34"/>
      <c r="L52" s="34"/>
      <c r="M52" s="34"/>
      <c r="N52" s="34"/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333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119</v>
      </c>
      <c r="E3" s="47"/>
      <c r="F3" s="47"/>
      <c r="G3" s="6"/>
      <c r="H3" s="49" t="s">
        <v>46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8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42.520833333333336</v>
      </c>
      <c r="E8" s="37">
        <v>36.222222222222221</v>
      </c>
      <c r="F8" s="37">
        <v>38.041666666666664</v>
      </c>
      <c r="G8" s="37">
        <v>38.500000000000007</v>
      </c>
      <c r="H8" s="37">
        <v>41.972222222222221</v>
      </c>
      <c r="I8" s="37">
        <v>96.597222222222214</v>
      </c>
      <c r="J8" s="37">
        <v>116.8888888888889</v>
      </c>
      <c r="L8" s="37">
        <f>AVERAGE(D8:H8)</f>
        <v>39.451388888888893</v>
      </c>
      <c r="M8" s="37">
        <f>AVERAGE(D8:J8)</f>
        <v>58.677579365079374</v>
      </c>
      <c r="O8" s="28"/>
    </row>
    <row r="9" spans="1:15" ht="9.4" customHeight="1" x14ac:dyDescent="0.15">
      <c r="C9" s="18">
        <v>1</v>
      </c>
      <c r="D9" s="37">
        <v>18.5625</v>
      </c>
      <c r="E9" s="37">
        <v>22.472222222222218</v>
      </c>
      <c r="F9" s="37">
        <v>23.486111111111114</v>
      </c>
      <c r="G9" s="37">
        <v>24.333333333333332</v>
      </c>
      <c r="H9" s="37">
        <v>30.041666666666668</v>
      </c>
      <c r="I9" s="37">
        <v>51.416666666666664</v>
      </c>
      <c r="J9" s="37">
        <v>65.152777777777786</v>
      </c>
      <c r="L9" s="37">
        <f t="shared" ref="L9:L31" si="0">AVERAGE(D9:H9)</f>
        <v>23.779166666666665</v>
      </c>
      <c r="M9" s="37">
        <f t="shared" ref="M9:M31" si="1">AVERAGE(D9:J9)</f>
        <v>33.637896825396822</v>
      </c>
      <c r="O9" s="28"/>
    </row>
    <row r="10" spans="1:15" ht="9.4" customHeight="1" x14ac:dyDescent="0.15">
      <c r="C10" s="18">
        <v>2</v>
      </c>
      <c r="D10" s="37">
        <v>11.708333333333334</v>
      </c>
      <c r="E10" s="37">
        <v>16.208333333333332</v>
      </c>
      <c r="F10" s="37">
        <v>14.305555555555555</v>
      </c>
      <c r="G10" s="37">
        <v>16.361111111111111</v>
      </c>
      <c r="H10" s="37">
        <v>18.583333333333332</v>
      </c>
      <c r="I10" s="37">
        <v>34.416666666666664</v>
      </c>
      <c r="J10" s="37">
        <v>44.875</v>
      </c>
      <c r="L10" s="37">
        <f t="shared" si="0"/>
        <v>15.433333333333332</v>
      </c>
      <c r="M10" s="37">
        <f t="shared" si="1"/>
        <v>22.351190476190474</v>
      </c>
      <c r="O10" s="28"/>
    </row>
    <row r="11" spans="1:15" ht="9.4" customHeight="1" x14ac:dyDescent="0.15">
      <c r="C11" s="18">
        <v>3</v>
      </c>
      <c r="D11" s="37">
        <v>19.583333333333332</v>
      </c>
      <c r="E11" s="37">
        <v>19.597222222222221</v>
      </c>
      <c r="F11" s="37">
        <v>20.333333333333332</v>
      </c>
      <c r="G11" s="37">
        <v>19.888888888888889</v>
      </c>
      <c r="H11" s="37">
        <v>24.694444444444446</v>
      </c>
      <c r="I11" s="37">
        <v>35.5</v>
      </c>
      <c r="J11" s="37">
        <v>39.347222222222221</v>
      </c>
      <c r="L11" s="37">
        <f t="shared" si="0"/>
        <v>20.819444444444443</v>
      </c>
      <c r="M11" s="37">
        <f t="shared" si="1"/>
        <v>25.563492063492067</v>
      </c>
      <c r="O11" s="28"/>
    </row>
    <row r="12" spans="1:15" ht="9.4" customHeight="1" x14ac:dyDescent="0.15">
      <c r="C12" s="18">
        <v>4</v>
      </c>
      <c r="D12" s="37">
        <v>38.125</v>
      </c>
      <c r="E12" s="37">
        <v>41.986111111111107</v>
      </c>
      <c r="F12" s="37">
        <v>39.152777777777779</v>
      </c>
      <c r="G12" s="37">
        <v>39.861111111111107</v>
      </c>
      <c r="H12" s="37">
        <v>41.972222222222221</v>
      </c>
      <c r="I12" s="37">
        <v>32.180555555555557</v>
      </c>
      <c r="J12" s="37">
        <v>32.763888888888893</v>
      </c>
      <c r="L12" s="37">
        <f t="shared" si="0"/>
        <v>40.219444444444449</v>
      </c>
      <c r="M12" s="37">
        <f t="shared" si="1"/>
        <v>38.005952380952387</v>
      </c>
    </row>
    <row r="13" spans="1:15" ht="9.4" customHeight="1" x14ac:dyDescent="0.15">
      <c r="C13" s="18">
        <v>5</v>
      </c>
      <c r="D13" s="37">
        <v>130.29166666666669</v>
      </c>
      <c r="E13" s="37">
        <v>126.81944444444444</v>
      </c>
      <c r="F13" s="37">
        <v>130.52777777777777</v>
      </c>
      <c r="G13" s="37">
        <v>127.27777777777779</v>
      </c>
      <c r="H13" s="37">
        <v>124.04166666666667</v>
      </c>
      <c r="I13" s="37">
        <v>56.75</v>
      </c>
      <c r="J13" s="37">
        <v>33.625</v>
      </c>
      <c r="L13" s="37">
        <f t="shared" si="0"/>
        <v>127.79166666666667</v>
      </c>
      <c r="M13" s="37">
        <f t="shared" si="1"/>
        <v>104.19047619047619</v>
      </c>
    </row>
    <row r="14" spans="1:15" ht="9.4" customHeight="1" x14ac:dyDescent="0.15">
      <c r="C14" s="18">
        <v>6</v>
      </c>
      <c r="D14" s="37">
        <v>333.625</v>
      </c>
      <c r="E14" s="37">
        <v>334.97222222222223</v>
      </c>
      <c r="F14" s="37">
        <v>332.79166666666669</v>
      </c>
      <c r="G14" s="37">
        <v>334.19444444444446</v>
      </c>
      <c r="H14" s="37">
        <v>314.48611111111114</v>
      </c>
      <c r="I14" s="37">
        <v>89.541666666666671</v>
      </c>
      <c r="J14" s="37">
        <v>57.652777777777779</v>
      </c>
      <c r="L14" s="37">
        <f t="shared" si="0"/>
        <v>330.01388888888891</v>
      </c>
      <c r="M14" s="37">
        <f t="shared" si="1"/>
        <v>256.75198412698415</v>
      </c>
    </row>
    <row r="15" spans="1:15" ht="9.4" customHeight="1" x14ac:dyDescent="0.15">
      <c r="C15" s="18">
        <v>7</v>
      </c>
      <c r="D15" s="37">
        <v>400.04166666666669</v>
      </c>
      <c r="E15" s="37">
        <v>398.11111111111109</v>
      </c>
      <c r="F15" s="37">
        <v>409.625</v>
      </c>
      <c r="G15" s="37">
        <v>399.5</v>
      </c>
      <c r="H15" s="37">
        <v>421.98611111111114</v>
      </c>
      <c r="I15" s="37">
        <v>183.56944444444443</v>
      </c>
      <c r="J15" s="37">
        <v>98.680555555555543</v>
      </c>
      <c r="L15" s="37">
        <f t="shared" si="0"/>
        <v>405.85277777777776</v>
      </c>
      <c r="M15" s="37">
        <f t="shared" si="1"/>
        <v>330.21626984126988</v>
      </c>
    </row>
    <row r="16" spans="1:15" ht="9.4" customHeight="1" x14ac:dyDescent="0.15">
      <c r="C16" s="18">
        <v>8</v>
      </c>
      <c r="D16" s="37">
        <v>538.75</v>
      </c>
      <c r="E16" s="37">
        <v>539.875</v>
      </c>
      <c r="F16" s="37">
        <v>560.30555555555554</v>
      </c>
      <c r="G16" s="37">
        <v>580.13888888888891</v>
      </c>
      <c r="H16" s="37">
        <v>601.45833333333337</v>
      </c>
      <c r="I16" s="37">
        <v>405.18055555555549</v>
      </c>
      <c r="J16" s="37">
        <v>182.69444444444443</v>
      </c>
      <c r="L16" s="37">
        <f t="shared" si="0"/>
        <v>564.10555555555561</v>
      </c>
      <c r="M16" s="37">
        <f t="shared" si="1"/>
        <v>486.91468253968253</v>
      </c>
    </row>
    <row r="17" spans="3:13" ht="9.4" customHeight="1" x14ac:dyDescent="0.15">
      <c r="C17" s="18">
        <v>9</v>
      </c>
      <c r="D17" s="37">
        <v>515.1875</v>
      </c>
      <c r="E17" s="37">
        <v>475.8194444444444</v>
      </c>
      <c r="F17" s="37">
        <v>523</v>
      </c>
      <c r="G17" s="37">
        <v>537.3611111111112</v>
      </c>
      <c r="H17" s="37">
        <v>507.65277777777777</v>
      </c>
      <c r="I17" s="37">
        <v>571.05555555555554</v>
      </c>
      <c r="J17" s="37">
        <v>332.79166666666669</v>
      </c>
      <c r="L17" s="37">
        <f t="shared" si="0"/>
        <v>511.80416666666667</v>
      </c>
      <c r="M17" s="37">
        <f t="shared" si="1"/>
        <v>494.69543650793651</v>
      </c>
    </row>
    <row r="18" spans="3:13" ht="9.4" customHeight="1" x14ac:dyDescent="0.15">
      <c r="C18" s="18">
        <v>10</v>
      </c>
      <c r="D18" s="37">
        <v>468.41666666666663</v>
      </c>
      <c r="E18" s="37">
        <v>491.125</v>
      </c>
      <c r="F18" s="37">
        <v>506.875</v>
      </c>
      <c r="G18" s="37">
        <v>435.13888888888886</v>
      </c>
      <c r="H18" s="37">
        <v>439.15277777777783</v>
      </c>
      <c r="I18" s="37">
        <v>685.66666666666663</v>
      </c>
      <c r="J18" s="37">
        <v>532.06944444444446</v>
      </c>
      <c r="L18" s="37">
        <f t="shared" si="0"/>
        <v>468.14166666666659</v>
      </c>
      <c r="M18" s="37">
        <f t="shared" si="1"/>
        <v>508.34920634920627</v>
      </c>
    </row>
    <row r="19" spans="3:13" ht="9.4" customHeight="1" x14ac:dyDescent="0.15">
      <c r="C19" s="18">
        <v>11</v>
      </c>
      <c r="D19" s="37">
        <v>472.70833333333331</v>
      </c>
      <c r="E19" s="37">
        <v>503.3194444444444</v>
      </c>
      <c r="F19" s="37">
        <v>500.01388888888891</v>
      </c>
      <c r="G19" s="37">
        <v>424.63888888888891</v>
      </c>
      <c r="H19" s="37">
        <v>436.18055555555549</v>
      </c>
      <c r="I19" s="37">
        <v>681.25</v>
      </c>
      <c r="J19" s="37">
        <v>612.875</v>
      </c>
      <c r="L19" s="37">
        <f t="shared" si="0"/>
        <v>467.37222222222215</v>
      </c>
      <c r="M19" s="37">
        <f t="shared" si="1"/>
        <v>518.71230158730157</v>
      </c>
    </row>
    <row r="20" spans="3:13" ht="9.4" customHeight="1" x14ac:dyDescent="0.15">
      <c r="C20" s="18">
        <v>12</v>
      </c>
      <c r="D20" s="37">
        <v>475.54166666666669</v>
      </c>
      <c r="E20" s="37">
        <v>512.22222222222217</v>
      </c>
      <c r="F20" s="37">
        <v>517</v>
      </c>
      <c r="G20" s="37">
        <v>417.6944444444444</v>
      </c>
      <c r="H20" s="37">
        <v>497.93055555555549</v>
      </c>
      <c r="I20" s="37">
        <v>698</v>
      </c>
      <c r="J20" s="37">
        <v>663.29166666666663</v>
      </c>
      <c r="L20" s="37">
        <f t="shared" si="0"/>
        <v>484.07777777777773</v>
      </c>
      <c r="M20" s="37">
        <f t="shared" si="1"/>
        <v>540.24007936507928</v>
      </c>
    </row>
    <row r="21" spans="3:13" ht="9.4" customHeight="1" x14ac:dyDescent="0.15">
      <c r="C21" s="18">
        <v>13</v>
      </c>
      <c r="D21" s="37">
        <v>482.14583333333331</v>
      </c>
      <c r="E21" s="37">
        <v>525.875</v>
      </c>
      <c r="F21" s="37">
        <v>490.52777777777777</v>
      </c>
      <c r="G21" s="37">
        <v>483.47222222222223</v>
      </c>
      <c r="H21" s="37">
        <v>514.08333333333337</v>
      </c>
      <c r="I21" s="37">
        <v>698.27777777777771</v>
      </c>
      <c r="J21" s="37">
        <v>679.51388888888891</v>
      </c>
      <c r="L21" s="37">
        <f t="shared" si="0"/>
        <v>499.2208333333333</v>
      </c>
      <c r="M21" s="37">
        <f t="shared" si="1"/>
        <v>553.41369047619048</v>
      </c>
    </row>
    <row r="22" spans="3:13" ht="9.4" customHeight="1" x14ac:dyDescent="0.15">
      <c r="C22" s="18">
        <v>14</v>
      </c>
      <c r="D22" s="37">
        <v>534.45833333333337</v>
      </c>
      <c r="E22" s="37">
        <v>518.5138888888888</v>
      </c>
      <c r="F22" s="37">
        <v>525.47222222222229</v>
      </c>
      <c r="G22" s="37">
        <v>517.13888888888891</v>
      </c>
      <c r="H22" s="37">
        <v>533.52777777777771</v>
      </c>
      <c r="I22" s="37">
        <v>646.63888888888891</v>
      </c>
      <c r="J22" s="37">
        <v>674.22222222222229</v>
      </c>
      <c r="L22" s="37">
        <f t="shared" si="0"/>
        <v>525.82222222222219</v>
      </c>
      <c r="M22" s="37">
        <f t="shared" si="1"/>
        <v>564.28174603174602</v>
      </c>
    </row>
    <row r="23" spans="3:13" ht="9.4" customHeight="1" x14ac:dyDescent="0.15">
      <c r="C23" s="18">
        <v>15</v>
      </c>
      <c r="D23" s="37">
        <v>618.83333333333337</v>
      </c>
      <c r="E23" s="37">
        <v>653.15277777777771</v>
      </c>
      <c r="F23" s="37">
        <v>619.90277777777771</v>
      </c>
      <c r="G23" s="37">
        <v>635.02777777777771</v>
      </c>
      <c r="H23" s="37">
        <v>661.51388888888891</v>
      </c>
      <c r="I23" s="37">
        <v>655.77777777777771</v>
      </c>
      <c r="J23" s="37">
        <v>628.75</v>
      </c>
      <c r="L23" s="37">
        <f t="shared" si="0"/>
        <v>637.68611111111113</v>
      </c>
      <c r="M23" s="37">
        <f t="shared" si="1"/>
        <v>638.99404761904771</v>
      </c>
    </row>
    <row r="24" spans="3:13" ht="9.4" customHeight="1" x14ac:dyDescent="0.15">
      <c r="C24" s="18">
        <v>16</v>
      </c>
      <c r="D24" s="37">
        <v>852.29166666666663</v>
      </c>
      <c r="E24" s="37">
        <v>847.29166666666663</v>
      </c>
      <c r="F24" s="37">
        <v>850.65277777777783</v>
      </c>
      <c r="G24" s="37">
        <v>842.19444444444446</v>
      </c>
      <c r="H24" s="37">
        <v>816.625</v>
      </c>
      <c r="I24" s="37">
        <v>638.34722222222229</v>
      </c>
      <c r="J24" s="37">
        <v>611.75</v>
      </c>
      <c r="L24" s="37">
        <f t="shared" si="0"/>
        <v>841.81111111111113</v>
      </c>
      <c r="M24" s="37">
        <f t="shared" si="1"/>
        <v>779.87896825396831</v>
      </c>
    </row>
    <row r="25" spans="3:13" ht="9.4" customHeight="1" x14ac:dyDescent="0.15">
      <c r="C25" s="18">
        <v>17</v>
      </c>
      <c r="D25" s="37">
        <v>844.02083333333326</v>
      </c>
      <c r="E25" s="37">
        <v>884.72222222222229</v>
      </c>
      <c r="F25" s="37">
        <v>884.7361111111112</v>
      </c>
      <c r="G25" s="37">
        <v>865.33333333333337</v>
      </c>
      <c r="H25" s="37">
        <v>779.33333333333337</v>
      </c>
      <c r="I25" s="37">
        <v>540.79166666666663</v>
      </c>
      <c r="J25" s="37">
        <v>479.79166666666669</v>
      </c>
      <c r="L25" s="37">
        <f t="shared" si="0"/>
        <v>851.62916666666683</v>
      </c>
      <c r="M25" s="37">
        <f t="shared" si="1"/>
        <v>754.10416666666686</v>
      </c>
    </row>
    <row r="26" spans="3:13" ht="9.4" customHeight="1" x14ac:dyDescent="0.15">
      <c r="C26" s="18">
        <v>18</v>
      </c>
      <c r="D26" s="37">
        <v>649.0625</v>
      </c>
      <c r="E26" s="37">
        <v>702.66666666666663</v>
      </c>
      <c r="F26" s="37">
        <v>726.34722222222229</v>
      </c>
      <c r="G26" s="37">
        <v>705.72222222222229</v>
      </c>
      <c r="H26" s="37">
        <v>688.63888888888903</v>
      </c>
      <c r="I26" s="37">
        <v>456.88888888888891</v>
      </c>
      <c r="J26" s="37">
        <v>420.44444444444451</v>
      </c>
      <c r="L26" s="37">
        <f t="shared" si="0"/>
        <v>694.48749999999995</v>
      </c>
      <c r="M26" s="37">
        <f t="shared" si="1"/>
        <v>621.39583333333326</v>
      </c>
    </row>
    <row r="27" spans="3:13" ht="9.4" customHeight="1" x14ac:dyDescent="0.15">
      <c r="C27" s="18">
        <v>19</v>
      </c>
      <c r="D27" s="37">
        <v>490.04166666666663</v>
      </c>
      <c r="E27" s="37">
        <v>498.86111111111114</v>
      </c>
      <c r="F27" s="37">
        <v>538.01388888888891</v>
      </c>
      <c r="G27" s="37">
        <v>564.30555555555554</v>
      </c>
      <c r="H27" s="37">
        <v>478.20833333333331</v>
      </c>
      <c r="I27" s="37">
        <v>365.95833333333331</v>
      </c>
      <c r="J27" s="37">
        <v>352.04166666666669</v>
      </c>
      <c r="L27" s="37">
        <f t="shared" si="0"/>
        <v>513.88611111111118</v>
      </c>
      <c r="M27" s="37">
        <f t="shared" si="1"/>
        <v>469.63293650793651</v>
      </c>
    </row>
    <row r="28" spans="3:13" ht="9.4" customHeight="1" x14ac:dyDescent="0.15">
      <c r="C28" s="18">
        <v>20</v>
      </c>
      <c r="D28" s="37">
        <v>346.33333333333337</v>
      </c>
      <c r="E28" s="37">
        <v>369.73611111111114</v>
      </c>
      <c r="F28" s="37">
        <v>408.94444444444451</v>
      </c>
      <c r="G28" s="37">
        <v>415.27777777777777</v>
      </c>
      <c r="H28" s="37">
        <v>387.97222222222217</v>
      </c>
      <c r="I28" s="37">
        <v>283.70833333333331</v>
      </c>
      <c r="J28" s="37">
        <v>296.59722222222223</v>
      </c>
      <c r="L28" s="37">
        <f t="shared" si="0"/>
        <v>385.65277777777783</v>
      </c>
      <c r="M28" s="37">
        <f t="shared" si="1"/>
        <v>358.36706349206355</v>
      </c>
    </row>
    <row r="29" spans="3:13" ht="9.4" customHeight="1" x14ac:dyDescent="0.15">
      <c r="C29" s="18">
        <v>21</v>
      </c>
      <c r="D29" s="37">
        <v>229.22916666666666</v>
      </c>
      <c r="E29" s="37">
        <v>268.375</v>
      </c>
      <c r="F29" s="37">
        <v>274.84722222222223</v>
      </c>
      <c r="G29" s="37">
        <v>286.19444444444446</v>
      </c>
      <c r="H29" s="37">
        <v>236.98611111111109</v>
      </c>
      <c r="I29" s="37">
        <v>208.45833333333334</v>
      </c>
      <c r="J29" s="37">
        <v>184.56944444444443</v>
      </c>
      <c r="L29" s="37">
        <f t="shared" si="0"/>
        <v>259.12638888888893</v>
      </c>
      <c r="M29" s="37">
        <f t="shared" si="1"/>
        <v>241.23710317460316</v>
      </c>
    </row>
    <row r="30" spans="3:13" ht="9.4" customHeight="1" x14ac:dyDescent="0.15">
      <c r="C30" s="18">
        <v>22</v>
      </c>
      <c r="D30" s="37">
        <v>160.95833333333331</v>
      </c>
      <c r="E30" s="37">
        <v>180.52777777777774</v>
      </c>
      <c r="F30" s="37">
        <v>194.98611111111109</v>
      </c>
      <c r="G30" s="37">
        <v>212.72222222222226</v>
      </c>
      <c r="H30" s="37">
        <v>199.18055555555557</v>
      </c>
      <c r="I30" s="37">
        <v>197.15277777777774</v>
      </c>
      <c r="J30" s="37">
        <v>128.41666666666666</v>
      </c>
      <c r="L30" s="37">
        <f t="shared" si="0"/>
        <v>189.67500000000001</v>
      </c>
      <c r="M30" s="37">
        <f t="shared" si="1"/>
        <v>181.99206349206352</v>
      </c>
    </row>
    <row r="31" spans="3:13" ht="9.4" customHeight="1" x14ac:dyDescent="0.15">
      <c r="C31" s="18">
        <v>23</v>
      </c>
      <c r="D31" s="37">
        <v>85.75</v>
      </c>
      <c r="E31" s="37">
        <v>94.7638888888889</v>
      </c>
      <c r="F31" s="37">
        <v>97.944444444444457</v>
      </c>
      <c r="G31" s="37">
        <v>118.55555555555556</v>
      </c>
      <c r="H31" s="37">
        <v>150.18055555555557</v>
      </c>
      <c r="I31" s="37">
        <v>166.83333333333334</v>
      </c>
      <c r="J31" s="37">
        <v>70.319444444444443</v>
      </c>
      <c r="L31" s="37">
        <f t="shared" si="0"/>
        <v>109.4388888888889</v>
      </c>
      <c r="M31" s="37">
        <f t="shared" si="1"/>
        <v>112.04960317460318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6851.4583333333339</v>
      </c>
      <c r="E33" s="37">
        <f t="shared" ref="E33:J33" si="2">SUM(E15:E26)</f>
        <v>7052.6944444444453</v>
      </c>
      <c r="F33" s="37">
        <f t="shared" si="2"/>
        <v>7114.4583333333339</v>
      </c>
      <c r="G33" s="37">
        <f t="shared" si="2"/>
        <v>6843.3611111111104</v>
      </c>
      <c r="H33" s="37">
        <f t="shared" si="2"/>
        <v>6898.083333333333</v>
      </c>
      <c r="I33" s="37">
        <f t="shared" si="2"/>
        <v>6861.4444444444443</v>
      </c>
      <c r="J33" s="37">
        <f t="shared" si="2"/>
        <v>5916.875</v>
      </c>
      <c r="L33" s="37">
        <f>SUM(L15:L26)</f>
        <v>6952.0111111111109</v>
      </c>
      <c r="M33" s="37">
        <f>SUM(M15:M26)</f>
        <v>6791.1964285714284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1453.9791666666667</v>
      </c>
      <c r="E34" s="37">
        <f t="shared" ref="E34:J34" si="3">SUM(E15:E17)</f>
        <v>1413.8055555555554</v>
      </c>
      <c r="F34" s="37">
        <f t="shared" si="3"/>
        <v>1492.9305555555557</v>
      </c>
      <c r="G34" s="37">
        <f t="shared" si="3"/>
        <v>1517</v>
      </c>
      <c r="H34" s="37">
        <f t="shared" si="3"/>
        <v>1531.0972222222224</v>
      </c>
      <c r="I34" s="37">
        <f t="shared" si="3"/>
        <v>1159.8055555555554</v>
      </c>
      <c r="J34" s="37">
        <f t="shared" si="3"/>
        <v>614.16666666666674</v>
      </c>
      <c r="L34" s="37">
        <f>SUM(L15:L17)</f>
        <v>1481.7625</v>
      </c>
      <c r="M34" s="37">
        <f>SUM(M15:M17)</f>
        <v>1311.8263888888889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3052.104166666667</v>
      </c>
      <c r="E35" s="37">
        <f t="shared" ref="E35:J35" si="4">SUM(E18:E23)</f>
        <v>3204.208333333333</v>
      </c>
      <c r="F35" s="37">
        <f t="shared" si="4"/>
        <v>3159.791666666667</v>
      </c>
      <c r="G35" s="37">
        <f t="shared" si="4"/>
        <v>2913.1111111111109</v>
      </c>
      <c r="H35" s="37">
        <f t="shared" si="4"/>
        <v>3082.3888888888887</v>
      </c>
      <c r="I35" s="37">
        <f t="shared" si="4"/>
        <v>4065.6111111111109</v>
      </c>
      <c r="J35" s="37">
        <f t="shared" si="4"/>
        <v>3790.7222222222222</v>
      </c>
      <c r="L35" s="37">
        <f>SUM(L18:L23)</f>
        <v>3082.3208333333332</v>
      </c>
      <c r="M35" s="37">
        <f>SUM(M18:M23)</f>
        <v>3323.9910714285716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2345.375</v>
      </c>
      <c r="E36" s="37">
        <f t="shared" ref="E36:J36" si="5">SUM(E24:E26)</f>
        <v>2434.6805555555557</v>
      </c>
      <c r="F36" s="37">
        <f t="shared" si="5"/>
        <v>2461.7361111111113</v>
      </c>
      <c r="G36" s="37">
        <f t="shared" si="5"/>
        <v>2413.25</v>
      </c>
      <c r="H36" s="37">
        <f t="shared" si="5"/>
        <v>2284.5972222222226</v>
      </c>
      <c r="I36" s="37">
        <f t="shared" si="5"/>
        <v>1636.0277777777778</v>
      </c>
      <c r="J36" s="37">
        <f t="shared" si="5"/>
        <v>1511.9861111111113</v>
      </c>
      <c r="L36" s="37">
        <f>SUM(L24:L26)</f>
        <v>2387.9277777777779</v>
      </c>
      <c r="M36" s="37">
        <f>SUM(M24:M26)</f>
        <v>2155.3789682539682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8758.1875</v>
      </c>
      <c r="E37" s="37">
        <f t="shared" ref="E37:J37" si="6">SUM(E8:E31)</f>
        <v>9063.2361111111113</v>
      </c>
      <c r="F37" s="37">
        <f t="shared" si="6"/>
        <v>9227.8333333333358</v>
      </c>
      <c r="G37" s="37">
        <f t="shared" si="6"/>
        <v>9040.8333333333339</v>
      </c>
      <c r="H37" s="37">
        <f t="shared" si="6"/>
        <v>8946.4027777777756</v>
      </c>
      <c r="I37" s="37">
        <f t="shared" si="6"/>
        <v>8479.9583333333321</v>
      </c>
      <c r="J37" s="37">
        <f t="shared" si="6"/>
        <v>7339.1250000000009</v>
      </c>
      <c r="L37" s="37">
        <f>SUM(L8:L31)</f>
        <v>9007.2986111111113</v>
      </c>
      <c r="M37" s="37">
        <f>SUM(M8:M31)</f>
        <v>8693.6537698412685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>
        <v>7066.5166666666664</v>
      </c>
      <c r="D43" s="34">
        <v>6761.2</v>
      </c>
      <c r="E43" s="34">
        <v>7033.35</v>
      </c>
      <c r="F43" s="34">
        <v>7341.5</v>
      </c>
      <c r="G43" s="34">
        <v>6495.3166666666675</v>
      </c>
      <c r="H43" s="34">
        <v>7177.375</v>
      </c>
      <c r="I43" s="34"/>
      <c r="J43" s="34"/>
      <c r="K43" s="34"/>
      <c r="L43" s="34"/>
      <c r="M43" s="34"/>
      <c r="N43" s="34"/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>
        <v>9052.8166666666657</v>
      </c>
      <c r="D44" s="34">
        <v>8625.9333333333307</v>
      </c>
      <c r="E44" s="34">
        <v>9068.7000000000007</v>
      </c>
      <c r="F44" s="34">
        <v>9572.625</v>
      </c>
      <c r="G44" s="34">
        <v>8646.2666666666664</v>
      </c>
      <c r="H44" s="34">
        <v>9360.875</v>
      </c>
      <c r="I44" s="34"/>
      <c r="J44" s="34"/>
      <c r="K44" s="34"/>
      <c r="L44" s="34"/>
      <c r="M44" s="34"/>
      <c r="N44" s="34"/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>
        <v>6733.75</v>
      </c>
      <c r="D47" s="34">
        <v>6828.5</v>
      </c>
      <c r="E47" s="34">
        <v>6913.25</v>
      </c>
      <c r="F47" s="34">
        <v>7094.5</v>
      </c>
      <c r="G47" s="34">
        <v>6834.6666666666661</v>
      </c>
      <c r="H47" s="34">
        <v>6764</v>
      </c>
      <c r="I47" s="34"/>
      <c r="J47" s="34"/>
      <c r="K47" s="34"/>
      <c r="L47" s="34"/>
      <c r="M47" s="34"/>
      <c r="N47" s="34"/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>
        <v>8212.5</v>
      </c>
      <c r="D48" s="34">
        <v>8358.5</v>
      </c>
      <c r="E48" s="34">
        <v>8405.75</v>
      </c>
      <c r="F48" s="34">
        <v>8893</v>
      </c>
      <c r="G48" s="34">
        <v>8552</v>
      </c>
      <c r="H48" s="34">
        <v>8458</v>
      </c>
      <c r="I48" s="34"/>
      <c r="J48" s="34"/>
      <c r="K48" s="34"/>
      <c r="L48" s="34"/>
      <c r="M48" s="34"/>
      <c r="N48" s="34"/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>
        <v>5544.75</v>
      </c>
      <c r="D51" s="34">
        <v>5680</v>
      </c>
      <c r="E51" s="34">
        <v>6089.5</v>
      </c>
      <c r="F51" s="34">
        <v>6226</v>
      </c>
      <c r="G51" s="34">
        <v>5676.0000000000009</v>
      </c>
      <c r="H51" s="34">
        <v>6285</v>
      </c>
      <c r="I51" s="34"/>
      <c r="J51" s="34"/>
      <c r="K51" s="34"/>
      <c r="L51" s="34"/>
      <c r="M51" s="34"/>
      <c r="N51" s="34"/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>
        <v>6768.25</v>
      </c>
      <c r="D52" s="34">
        <v>7018</v>
      </c>
      <c r="E52" s="34">
        <v>7488.5</v>
      </c>
      <c r="F52" s="34">
        <v>7643</v>
      </c>
      <c r="G52" s="34">
        <v>7235.0000000000009</v>
      </c>
      <c r="H52" s="34">
        <v>7882</v>
      </c>
      <c r="I52" s="34"/>
      <c r="J52" s="34"/>
      <c r="K52" s="34"/>
      <c r="L52" s="34"/>
      <c r="M52" s="34"/>
      <c r="N52" s="34"/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333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140625" style="5" customWidth="1"/>
    <col min="3" max="12" width="7.28515625" style="5" customWidth="1"/>
    <col min="13" max="13" width="9.85546875" style="5" customWidth="1"/>
    <col min="14" max="14" width="7.28515625" style="5" customWidth="1"/>
    <col min="15" max="15" width="9.140625" style="5"/>
    <col min="16" max="27" width="5.7109375" style="5" customWidth="1"/>
    <col min="28" max="16384" width="9.140625" style="5"/>
  </cols>
  <sheetData>
    <row r="1" spans="1:27" ht="15" x14ac:dyDescent="0.25">
      <c r="A1" s="35" t="s">
        <v>93</v>
      </c>
      <c r="E1" s="6"/>
      <c r="F1" s="46" t="s">
        <v>59</v>
      </c>
      <c r="G1" s="47"/>
      <c r="H1" s="47"/>
      <c r="I1" s="47"/>
      <c r="J1" s="47"/>
      <c r="P1" s="7"/>
    </row>
    <row r="2" spans="1:27" ht="12.75" x14ac:dyDescent="0.2">
      <c r="E2" s="6"/>
      <c r="F2" s="46" t="s">
        <v>60</v>
      </c>
      <c r="G2" s="47"/>
      <c r="H2" s="47"/>
      <c r="I2" s="47"/>
      <c r="J2" s="47"/>
      <c r="P2" s="8"/>
    </row>
    <row r="3" spans="1:27" ht="12.75" x14ac:dyDescent="0.2">
      <c r="D3" s="48" t="s">
        <v>120</v>
      </c>
      <c r="E3" s="47"/>
      <c r="F3" s="47"/>
      <c r="G3" s="6"/>
      <c r="H3" s="49" t="s">
        <v>121</v>
      </c>
      <c r="I3" s="47"/>
      <c r="J3" s="47"/>
      <c r="K3" s="47"/>
      <c r="L3" s="47"/>
      <c r="M3" s="47"/>
      <c r="N3" s="47"/>
      <c r="P3" s="7"/>
      <c r="Q3" s="9"/>
      <c r="R3" s="10" t="s">
        <v>61</v>
      </c>
    </row>
    <row r="4" spans="1:27" ht="24" customHeight="1" x14ac:dyDescent="0.15">
      <c r="Q4" s="9"/>
    </row>
    <row r="5" spans="1:27" ht="9.4" customHeight="1" x14ac:dyDescent="0.15">
      <c r="A5" s="11"/>
      <c r="C5" s="11"/>
      <c r="D5" s="12"/>
      <c r="O5" s="13"/>
      <c r="P5" s="14" t="s">
        <v>62</v>
      </c>
      <c r="Q5" s="14" t="s">
        <v>63</v>
      </c>
      <c r="R5" s="14" t="s">
        <v>64</v>
      </c>
      <c r="S5" s="14" t="s">
        <v>65</v>
      </c>
      <c r="T5" s="14" t="s">
        <v>66</v>
      </c>
      <c r="U5" s="14" t="s">
        <v>67</v>
      </c>
      <c r="V5" s="14" t="s">
        <v>68</v>
      </c>
      <c r="W5" s="13"/>
      <c r="X5" s="13"/>
      <c r="Y5" s="13"/>
      <c r="Z5" s="13"/>
      <c r="AA5" s="13"/>
    </row>
    <row r="6" spans="1:27" ht="9.4" customHeight="1" x14ac:dyDescent="0.15">
      <c r="C6" s="9"/>
      <c r="D6" s="9"/>
      <c r="E6" s="9"/>
      <c r="F6" s="9"/>
      <c r="G6" s="9"/>
      <c r="H6" s="9"/>
      <c r="O6" s="15" t="s">
        <v>69</v>
      </c>
      <c r="P6" s="16">
        <v>15915.555555555557</v>
      </c>
      <c r="Q6" s="16">
        <v>16220.319444444443</v>
      </c>
      <c r="R6" s="16">
        <v>16534.355555555558</v>
      </c>
      <c r="S6" s="16">
        <v>16704.588888888891</v>
      </c>
      <c r="T6" s="16">
        <v>16747.291666666668</v>
      </c>
      <c r="U6" s="16">
        <v>14252.861111111113</v>
      </c>
      <c r="V6" s="16">
        <v>12048.784722222223</v>
      </c>
      <c r="W6" s="13"/>
      <c r="X6" s="13"/>
      <c r="Y6" s="13"/>
      <c r="Z6" s="13"/>
      <c r="AA6" s="13"/>
    </row>
    <row r="7" spans="1:27" ht="9.4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70</v>
      </c>
      <c r="P7" s="16">
        <v>15632.916666666668</v>
      </c>
      <c r="Q7" s="16">
        <v>16083.694444444445</v>
      </c>
      <c r="R7" s="16">
        <v>16316.134722222223</v>
      </c>
      <c r="S7" s="16">
        <v>16536.68888888889</v>
      </c>
      <c r="T7" s="16">
        <v>16721.268055555553</v>
      </c>
      <c r="U7" s="16">
        <v>14016.416666666668</v>
      </c>
      <c r="V7" s="16">
        <v>11739.479166666666</v>
      </c>
      <c r="W7" s="13"/>
      <c r="X7" s="13"/>
      <c r="Y7" s="13"/>
      <c r="Z7" s="13"/>
      <c r="AA7" s="13"/>
    </row>
    <row r="8" spans="1:27" ht="9.4" customHeight="1" x14ac:dyDescent="0.15">
      <c r="C8" s="18"/>
      <c r="O8" s="15" t="s">
        <v>71</v>
      </c>
      <c r="P8" s="16">
        <f>SUM(P6:P7)</f>
        <v>31548.472222222226</v>
      </c>
      <c r="Q8" s="16">
        <f t="shared" ref="Q8:V8" si="0">SUM(Q6:Q7)</f>
        <v>32304.013888888891</v>
      </c>
      <c r="R8" s="16">
        <f t="shared" si="0"/>
        <v>32850.490277777782</v>
      </c>
      <c r="S8" s="16">
        <f t="shared" si="0"/>
        <v>33241.277777777781</v>
      </c>
      <c r="T8" s="16">
        <f t="shared" si="0"/>
        <v>33468.55972222222</v>
      </c>
      <c r="U8" s="16">
        <f t="shared" si="0"/>
        <v>28269.277777777781</v>
      </c>
      <c r="V8" s="16">
        <f t="shared" si="0"/>
        <v>23788.263888888891</v>
      </c>
      <c r="W8" s="13"/>
      <c r="X8" s="13"/>
      <c r="Y8" s="13"/>
      <c r="Z8" s="13"/>
      <c r="AA8" s="13"/>
    </row>
    <row r="9" spans="1:27" ht="9.4" customHeight="1" x14ac:dyDescent="0.15">
      <c r="C9" s="18"/>
      <c r="O9" s="19"/>
      <c r="P9" s="14" t="s">
        <v>72</v>
      </c>
      <c r="Q9" s="14" t="s">
        <v>73</v>
      </c>
      <c r="R9" s="14" t="s">
        <v>74</v>
      </c>
      <c r="S9" s="14" t="s">
        <v>75</v>
      </c>
      <c r="T9" s="14" t="s">
        <v>76</v>
      </c>
      <c r="U9" s="14" t="s">
        <v>77</v>
      </c>
      <c r="V9" s="14" t="s">
        <v>78</v>
      </c>
      <c r="W9" s="14" t="s">
        <v>79</v>
      </c>
      <c r="X9" s="14" t="s">
        <v>80</v>
      </c>
      <c r="Y9" s="14" t="s">
        <v>81</v>
      </c>
      <c r="Z9" s="14" t="s">
        <v>82</v>
      </c>
      <c r="AA9" s="14" t="s">
        <v>83</v>
      </c>
    </row>
    <row r="10" spans="1:27" ht="9.4" customHeight="1" x14ac:dyDescent="0.15">
      <c r="C10" s="18"/>
      <c r="O10" s="15" t="s">
        <v>84</v>
      </c>
      <c r="P10" s="16">
        <v>16534.083333333336</v>
      </c>
      <c r="Q10" s="16">
        <v>16253.533333333333</v>
      </c>
      <c r="R10" s="16">
        <v>16799.166666666668</v>
      </c>
      <c r="S10" s="16">
        <v>17119.899999999994</v>
      </c>
      <c r="T10" s="16">
        <v>17185.049999999996</v>
      </c>
      <c r="U10" s="16">
        <v>16828.133333333331</v>
      </c>
      <c r="V10" s="16">
        <v>16536.933333333334</v>
      </c>
      <c r="W10" s="16">
        <v>15962.449999999999</v>
      </c>
      <c r="X10" s="16">
        <v>16667.899999999998</v>
      </c>
      <c r="Y10" s="16">
        <v>16323.799999999997</v>
      </c>
      <c r="Z10" s="16">
        <v>15448.05</v>
      </c>
      <c r="AA10" s="16">
        <v>15434.066666666668</v>
      </c>
    </row>
    <row r="11" spans="1:27" ht="9.4" customHeight="1" x14ac:dyDescent="0.15">
      <c r="C11" s="18"/>
      <c r="O11" s="15" t="s">
        <v>85</v>
      </c>
      <c r="P11" s="16">
        <v>16618.066666666666</v>
      </c>
      <c r="Q11" s="16">
        <v>16453.533333333333</v>
      </c>
      <c r="R11" s="16">
        <v>16577.233333333334</v>
      </c>
      <c r="S11" s="16">
        <v>16811.100000000002</v>
      </c>
      <c r="T11" s="16">
        <v>16761.950000000004</v>
      </c>
      <c r="U11" s="16">
        <v>16610.266666666666</v>
      </c>
      <c r="V11" s="16">
        <v>16390.933333333331</v>
      </c>
      <c r="W11" s="16">
        <v>15280.453333333333</v>
      </c>
      <c r="X11" s="16">
        <v>16163.400000000001</v>
      </c>
      <c r="Y11" s="16">
        <v>16014.55</v>
      </c>
      <c r="Z11" s="16">
        <v>15780.400000000001</v>
      </c>
      <c r="AA11" s="16">
        <v>15635.800000000001</v>
      </c>
    </row>
    <row r="12" spans="1:27" ht="9.4" customHeight="1" x14ac:dyDescent="0.15">
      <c r="C12" s="18"/>
      <c r="O12" s="15" t="s">
        <v>86</v>
      </c>
      <c r="P12" s="16">
        <f>SUM(P10:P11)</f>
        <v>33152.15</v>
      </c>
      <c r="Q12" s="16">
        <f t="shared" ref="Q12:AA12" si="1">SUM(Q10:Q11)</f>
        <v>32707.066666666666</v>
      </c>
      <c r="R12" s="16">
        <f t="shared" si="1"/>
        <v>33376.400000000001</v>
      </c>
      <c r="S12" s="16">
        <f t="shared" si="1"/>
        <v>33931</v>
      </c>
      <c r="T12" s="16">
        <f t="shared" si="1"/>
        <v>33947</v>
      </c>
      <c r="U12" s="16">
        <f t="shared" si="1"/>
        <v>33438.399999999994</v>
      </c>
      <c r="V12" s="16">
        <f t="shared" si="1"/>
        <v>32927.866666666669</v>
      </c>
      <c r="W12" s="16">
        <f t="shared" si="1"/>
        <v>31242.903333333332</v>
      </c>
      <c r="X12" s="16">
        <f t="shared" si="1"/>
        <v>32831.300000000003</v>
      </c>
      <c r="Y12" s="16">
        <f t="shared" si="1"/>
        <v>32338.35</v>
      </c>
      <c r="Z12" s="16">
        <f t="shared" si="1"/>
        <v>31228.45</v>
      </c>
      <c r="AA12" s="16">
        <f t="shared" si="1"/>
        <v>31069.866666666669</v>
      </c>
    </row>
    <row r="13" spans="1:27" ht="9.4" customHeight="1" x14ac:dyDescent="0.15">
      <c r="C13" s="18"/>
      <c r="O13" s="19"/>
      <c r="P13" s="19">
        <f t="shared" ref="P13:W13" si="2">Q13-1</f>
        <v>2009</v>
      </c>
      <c r="Q13" s="19">
        <f t="shared" si="2"/>
        <v>2010</v>
      </c>
      <c r="R13" s="19">
        <f t="shared" si="2"/>
        <v>2011</v>
      </c>
      <c r="S13" s="19">
        <f t="shared" si="2"/>
        <v>2012</v>
      </c>
      <c r="T13" s="19">
        <f t="shared" si="2"/>
        <v>2013</v>
      </c>
      <c r="U13" s="19">
        <f t="shared" si="2"/>
        <v>2014</v>
      </c>
      <c r="V13" s="19">
        <f t="shared" si="2"/>
        <v>2015</v>
      </c>
      <c r="W13" s="19">
        <f t="shared" si="2"/>
        <v>2016</v>
      </c>
      <c r="X13" s="19">
        <f>Y13-1</f>
        <v>2017</v>
      </c>
      <c r="Y13" s="20">
        <v>2018</v>
      </c>
      <c r="Z13" s="19"/>
      <c r="AA13" s="13"/>
    </row>
    <row r="14" spans="1:27" ht="9.4" customHeight="1" x14ac:dyDescent="0.15">
      <c r="C14" s="18"/>
      <c r="O14" s="15" t="s">
        <v>87</v>
      </c>
      <c r="P14" s="21"/>
      <c r="Q14" s="21"/>
      <c r="R14" s="21"/>
      <c r="S14" s="21"/>
      <c r="T14" s="22"/>
      <c r="U14" s="22">
        <v>17790.1210976</v>
      </c>
      <c r="V14" s="22">
        <v>17405.756653799999</v>
      </c>
      <c r="W14" s="22">
        <v>17075.765818799999</v>
      </c>
      <c r="X14" s="22">
        <v>16469.1149854</v>
      </c>
      <c r="Y14" s="16">
        <v>16424.42222222222</v>
      </c>
      <c r="Z14" s="13"/>
      <c r="AA14" s="13"/>
    </row>
    <row r="15" spans="1:27" ht="9.4" customHeight="1" x14ac:dyDescent="0.15">
      <c r="C15" s="18"/>
      <c r="O15" s="15" t="s">
        <v>88</v>
      </c>
      <c r="P15" s="23"/>
      <c r="Q15" s="21"/>
      <c r="R15" s="22"/>
      <c r="S15" s="22"/>
      <c r="T15" s="22"/>
      <c r="U15" s="22">
        <v>16734.157486800003</v>
      </c>
      <c r="V15" s="22">
        <v>16525.015541199999</v>
      </c>
      <c r="W15" s="24">
        <v>16329.6870678</v>
      </c>
      <c r="X15" s="24">
        <v>15757.667762800002</v>
      </c>
      <c r="Y15" s="16">
        <v>16258.140555555558</v>
      </c>
      <c r="Z15" s="13"/>
      <c r="AA15" s="13"/>
    </row>
    <row r="16" spans="1:27" ht="9.4" customHeight="1" x14ac:dyDescent="0.15">
      <c r="C16" s="18"/>
      <c r="O16" s="15" t="s">
        <v>89</v>
      </c>
      <c r="P16" s="13"/>
      <c r="Q16" s="13"/>
      <c r="R16" s="16"/>
      <c r="S16" s="16"/>
      <c r="T16" s="16"/>
      <c r="U16" s="16">
        <f t="shared" ref="U16:X16" si="3">SUM(U14:U15)</f>
        <v>34524.278584400003</v>
      </c>
      <c r="V16" s="16">
        <f t="shared" si="3"/>
        <v>33930.772194999998</v>
      </c>
      <c r="W16" s="16">
        <f t="shared" si="3"/>
        <v>33405.452886599996</v>
      </c>
      <c r="X16" s="16">
        <f t="shared" si="3"/>
        <v>32226.782748199999</v>
      </c>
      <c r="Y16" s="16">
        <f>SUM(Y14:Y15)</f>
        <v>32682.562777777777</v>
      </c>
      <c r="Z16" s="13"/>
      <c r="AA16" s="13"/>
    </row>
    <row r="17" spans="3:21" ht="9.4" customHeight="1" x14ac:dyDescent="0.15">
      <c r="C17" s="18"/>
    </row>
    <row r="18" spans="3:21" ht="9.4" customHeight="1" x14ac:dyDescent="0.15">
      <c r="C18" s="18"/>
      <c r="P18" s="25"/>
      <c r="Q18" s="26"/>
    </row>
    <row r="19" spans="3:21" ht="9.4" customHeight="1" x14ac:dyDescent="0.15">
      <c r="C19" s="18"/>
      <c r="P19" s="25"/>
      <c r="Q19" s="26"/>
    </row>
    <row r="20" spans="3:21" ht="9.4" customHeight="1" x14ac:dyDescent="0.15">
      <c r="C20" s="18"/>
      <c r="P20" s="25"/>
      <c r="Q20" s="26"/>
    </row>
    <row r="21" spans="3:21" ht="9.4" customHeight="1" x14ac:dyDescent="0.15">
      <c r="C21" s="18"/>
      <c r="P21" s="25"/>
      <c r="Q21" s="26"/>
      <c r="T21" s="25"/>
      <c r="U21" s="27"/>
    </row>
    <row r="22" spans="3:21" ht="9.4" customHeight="1" x14ac:dyDescent="0.15">
      <c r="C22" s="18"/>
      <c r="P22" s="25"/>
      <c r="Q22" s="26"/>
      <c r="T22" s="25"/>
      <c r="U22" s="27"/>
    </row>
    <row r="23" spans="3:21" ht="9.4" customHeight="1" x14ac:dyDescent="0.15">
      <c r="C23" s="18"/>
      <c r="P23" s="28"/>
      <c r="Q23" s="26"/>
      <c r="T23" s="28"/>
      <c r="U23" s="29"/>
    </row>
    <row r="24" spans="3:21" ht="9.4" customHeight="1" x14ac:dyDescent="0.15">
      <c r="C24" s="18"/>
      <c r="P24" s="25"/>
      <c r="Q24" s="26"/>
      <c r="T24" s="25"/>
      <c r="U24" s="27"/>
    </row>
    <row r="25" spans="3:21" ht="9.4" customHeight="1" x14ac:dyDescent="0.15">
      <c r="C25" s="18"/>
      <c r="P25" s="25"/>
      <c r="Q25" s="26"/>
      <c r="T25" s="25"/>
      <c r="U25" s="27"/>
    </row>
    <row r="26" spans="3:21" ht="9.4" customHeight="1" x14ac:dyDescent="0.15">
      <c r="C26" s="18"/>
      <c r="P26" s="28"/>
    </row>
    <row r="27" spans="3:21" ht="9.4" customHeight="1" x14ac:dyDescent="0.15">
      <c r="C27" s="18"/>
      <c r="P27" s="25"/>
      <c r="Q27" s="30"/>
    </row>
    <row r="28" spans="3:21" ht="9.4" customHeight="1" x14ac:dyDescent="0.15">
      <c r="C28" s="18"/>
      <c r="P28" s="25"/>
      <c r="Q28" s="30"/>
    </row>
    <row r="29" spans="3:21" ht="19.149999999999999" customHeight="1" x14ac:dyDescent="0.15">
      <c r="C29" s="18"/>
    </row>
    <row r="30" spans="3:21" ht="9.4" customHeight="1" x14ac:dyDescent="0.15">
      <c r="C30" s="18"/>
      <c r="P30" s="31"/>
      <c r="S30" s="30"/>
    </row>
    <row r="31" spans="3:21" ht="9.4" customHeight="1" x14ac:dyDescent="0.15">
      <c r="C31" s="18"/>
      <c r="P31" s="31"/>
      <c r="S31" s="30"/>
    </row>
    <row r="32" spans="3:21" ht="9.4" customHeight="1" x14ac:dyDescent="0.15">
      <c r="C32" s="32"/>
    </row>
    <row r="33" spans="2:20" ht="9.4" customHeight="1" x14ac:dyDescent="0.15">
      <c r="C33" s="17"/>
    </row>
    <row r="34" spans="2:20" ht="9.4" customHeight="1" x14ac:dyDescent="0.15">
      <c r="C34" s="17"/>
    </row>
    <row r="35" spans="2:20" ht="9.4" customHeight="1" x14ac:dyDescent="0.15">
      <c r="C35" s="17"/>
    </row>
    <row r="36" spans="2:20" ht="9.4" customHeight="1" x14ac:dyDescent="0.15">
      <c r="C36" s="17"/>
      <c r="T36" s="10"/>
    </row>
    <row r="37" spans="2:20" ht="9.4" customHeight="1" x14ac:dyDescent="0.15">
      <c r="C37" s="17"/>
    </row>
    <row r="38" spans="2:20" ht="9.4" customHeight="1" x14ac:dyDescent="0.15">
      <c r="C38" s="9"/>
    </row>
    <row r="39" spans="2:20" ht="9.4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" customHeight="1" x14ac:dyDescent="0.15">
      <c r="B44" s="28"/>
    </row>
    <row r="45" spans="2:20" ht="9.4" customHeight="1" x14ac:dyDescent="0.15">
      <c r="B45" s="28"/>
      <c r="C45" s="9"/>
    </row>
    <row r="46" spans="2:20" ht="9.4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8"/>
      <c r="F83" s="33"/>
      <c r="G83" s="34" t="s">
        <v>11</v>
      </c>
      <c r="I83" s="34" t="s">
        <v>12</v>
      </c>
      <c r="K83" s="33" t="s">
        <v>90</v>
      </c>
    </row>
    <row r="84" spans="4:13" ht="9.4" customHeight="1" x14ac:dyDescent="0.15"/>
    <row r="85" spans="4:13" ht="9.4" customHeight="1" x14ac:dyDescent="0.15">
      <c r="M85" s="5" t="s">
        <v>91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500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120</v>
      </c>
      <c r="E3" s="47"/>
      <c r="F3" s="47"/>
      <c r="G3" s="6"/>
      <c r="H3" s="49" t="s">
        <v>121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11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97.465277777777786</v>
      </c>
      <c r="E8" s="37">
        <v>90.833333333333329</v>
      </c>
      <c r="F8" s="37">
        <v>100.00277777777778</v>
      </c>
      <c r="G8" s="37">
        <v>112.53750000000002</v>
      </c>
      <c r="H8" s="37">
        <v>120.96805555555557</v>
      </c>
      <c r="I8" s="37">
        <v>222.0347222222222</v>
      </c>
      <c r="J8" s="37">
        <v>269.23611111111109</v>
      </c>
      <c r="L8" s="37">
        <f>AVERAGE(D8:H8)</f>
        <v>104.36138888888891</v>
      </c>
      <c r="M8" s="37">
        <f>AVERAGE(D8:J8)</f>
        <v>144.72539682539681</v>
      </c>
      <c r="O8" s="28"/>
    </row>
    <row r="9" spans="1:15" ht="9.4" customHeight="1" x14ac:dyDescent="0.15">
      <c r="C9" s="18">
        <v>1</v>
      </c>
      <c r="D9" s="37">
        <v>51.152777777777771</v>
      </c>
      <c r="E9" s="37">
        <v>54.729166666666657</v>
      </c>
      <c r="F9" s="37">
        <v>63.050000000000004</v>
      </c>
      <c r="G9" s="37">
        <v>66.034722222222214</v>
      </c>
      <c r="H9" s="37">
        <v>75.708333333333329</v>
      </c>
      <c r="I9" s="37">
        <v>152.9027777777778</v>
      </c>
      <c r="J9" s="37">
        <v>182.00694444444446</v>
      </c>
      <c r="L9" s="37">
        <f t="shared" ref="L9:L31" si="0">AVERAGE(D9:H9)</f>
        <v>62.134999999999991</v>
      </c>
      <c r="M9" s="37">
        <f t="shared" ref="M9:M31" si="1">AVERAGE(D9:J9)</f>
        <v>92.226388888888891</v>
      </c>
      <c r="O9" s="28"/>
    </row>
    <row r="10" spans="1:15" ht="9.4" customHeight="1" x14ac:dyDescent="0.15">
      <c r="C10" s="18">
        <v>2</v>
      </c>
      <c r="D10" s="37">
        <v>41.05555555555555</v>
      </c>
      <c r="E10" s="37">
        <v>42.3125</v>
      </c>
      <c r="F10" s="37">
        <v>44.534722222222229</v>
      </c>
      <c r="G10" s="37">
        <v>47.840277777777779</v>
      </c>
      <c r="H10" s="37">
        <v>55.31388888888889</v>
      </c>
      <c r="I10" s="37">
        <v>112.86805555555554</v>
      </c>
      <c r="J10" s="37">
        <v>129.92361111111111</v>
      </c>
      <c r="L10" s="37">
        <f t="shared" si="0"/>
        <v>46.211388888888891</v>
      </c>
      <c r="M10" s="37">
        <f t="shared" si="1"/>
        <v>67.692658730158726</v>
      </c>
      <c r="O10" s="28"/>
    </row>
    <row r="11" spans="1:15" ht="9.4" customHeight="1" x14ac:dyDescent="0.15">
      <c r="C11" s="18">
        <v>3</v>
      </c>
      <c r="D11" s="37">
        <v>52.215277777777764</v>
      </c>
      <c r="E11" s="37">
        <v>51.840277777777779</v>
      </c>
      <c r="F11" s="37">
        <v>52.652777777777779</v>
      </c>
      <c r="G11" s="37">
        <v>53.733333333333341</v>
      </c>
      <c r="H11" s="37">
        <v>58.665277777777767</v>
      </c>
      <c r="I11" s="37">
        <v>97.208333333333329</v>
      </c>
      <c r="J11" s="37">
        <v>117.7638888888889</v>
      </c>
      <c r="L11" s="37">
        <f t="shared" si="0"/>
        <v>53.821388888888883</v>
      </c>
      <c r="M11" s="37">
        <f t="shared" si="1"/>
        <v>69.154166666666669</v>
      </c>
      <c r="O11" s="28"/>
    </row>
    <row r="12" spans="1:15" ht="9.4" customHeight="1" x14ac:dyDescent="0.15">
      <c r="C12" s="18">
        <v>4</v>
      </c>
      <c r="D12" s="37">
        <v>104.47222222222221</v>
      </c>
      <c r="E12" s="37">
        <v>108.9861111111111</v>
      </c>
      <c r="F12" s="37">
        <v>106.55277777777779</v>
      </c>
      <c r="G12" s="37">
        <v>105.9875</v>
      </c>
      <c r="H12" s="37">
        <v>98.76944444444446</v>
      </c>
      <c r="I12" s="37">
        <v>89.305555555555557</v>
      </c>
      <c r="J12" s="37">
        <v>85.3611111111111</v>
      </c>
      <c r="L12" s="37">
        <f t="shared" si="0"/>
        <v>104.95361111111113</v>
      </c>
      <c r="M12" s="37">
        <f t="shared" si="1"/>
        <v>99.919246031746042</v>
      </c>
    </row>
    <row r="13" spans="1:15" ht="9.4" customHeight="1" x14ac:dyDescent="0.15">
      <c r="C13" s="18">
        <v>5</v>
      </c>
      <c r="D13" s="37">
        <v>295.95833333333331</v>
      </c>
      <c r="E13" s="37">
        <v>304.95138888888886</v>
      </c>
      <c r="F13" s="37">
        <v>304.52500000000003</v>
      </c>
      <c r="G13" s="37">
        <v>282.84583333333336</v>
      </c>
      <c r="H13" s="37">
        <v>255.63194444444446</v>
      </c>
      <c r="I13" s="37">
        <v>127.21527777777779</v>
      </c>
      <c r="J13" s="37">
        <v>83.5763888888889</v>
      </c>
      <c r="L13" s="37">
        <f t="shared" si="0"/>
        <v>288.78249999999997</v>
      </c>
      <c r="M13" s="37">
        <f t="shared" si="1"/>
        <v>236.38630952380953</v>
      </c>
    </row>
    <row r="14" spans="1:15" ht="9.4" customHeight="1" x14ac:dyDescent="0.15">
      <c r="C14" s="18">
        <v>6</v>
      </c>
      <c r="D14" s="37">
        <v>814.63194444444434</v>
      </c>
      <c r="E14" s="37">
        <v>835.78472222222217</v>
      </c>
      <c r="F14" s="37">
        <v>832.69027777777774</v>
      </c>
      <c r="G14" s="37">
        <v>788.125</v>
      </c>
      <c r="H14" s="37">
        <v>710.48333333333346</v>
      </c>
      <c r="I14" s="37">
        <v>232.21527777777774</v>
      </c>
      <c r="J14" s="37">
        <v>145.68055555555557</v>
      </c>
      <c r="L14" s="37">
        <f t="shared" si="0"/>
        <v>796.34305555555557</v>
      </c>
      <c r="M14" s="37">
        <f t="shared" si="1"/>
        <v>622.80158730158735</v>
      </c>
    </row>
    <row r="15" spans="1:15" ht="9.4" customHeight="1" x14ac:dyDescent="0.15">
      <c r="C15" s="18">
        <v>7</v>
      </c>
      <c r="D15" s="37">
        <v>1309.8402777777778</v>
      </c>
      <c r="E15" s="37">
        <v>1331.5902777777778</v>
      </c>
      <c r="F15" s="37">
        <v>1318.3944444444444</v>
      </c>
      <c r="G15" s="37">
        <v>1331.6847222222223</v>
      </c>
      <c r="H15" s="37">
        <v>1261.5916666666667</v>
      </c>
      <c r="I15" s="37">
        <v>459.31944444444457</v>
      </c>
      <c r="J15" s="37">
        <v>268.70833333333331</v>
      </c>
      <c r="L15" s="37">
        <f t="shared" si="0"/>
        <v>1310.6202777777776</v>
      </c>
      <c r="M15" s="37">
        <f t="shared" si="1"/>
        <v>1040.1613095238095</v>
      </c>
    </row>
    <row r="16" spans="1:15" ht="9.4" customHeight="1" x14ac:dyDescent="0.15">
      <c r="C16" s="18">
        <v>8</v>
      </c>
      <c r="D16" s="37">
        <v>1110.5833333333333</v>
      </c>
      <c r="E16" s="37">
        <v>1106.5138888888889</v>
      </c>
      <c r="F16" s="37">
        <v>1108.2708333333333</v>
      </c>
      <c r="G16" s="37">
        <v>1125.5097222222223</v>
      </c>
      <c r="H16" s="37">
        <v>1098.0555555555557</v>
      </c>
      <c r="I16" s="37">
        <v>735.27777777777783</v>
      </c>
      <c r="J16" s="37">
        <v>355.34027777777777</v>
      </c>
      <c r="L16" s="37">
        <f t="shared" si="0"/>
        <v>1109.7866666666666</v>
      </c>
      <c r="M16" s="37">
        <f t="shared" si="1"/>
        <v>948.50734126984128</v>
      </c>
    </row>
    <row r="17" spans="3:13" ht="9.4" customHeight="1" x14ac:dyDescent="0.15">
      <c r="C17" s="18">
        <v>9</v>
      </c>
      <c r="D17" s="37">
        <v>1022.6527777777777</v>
      </c>
      <c r="E17" s="37">
        <v>1036.2430555555557</v>
      </c>
      <c r="F17" s="37">
        <v>1039.3541666666667</v>
      </c>
      <c r="G17" s="37">
        <v>1031.3902777777778</v>
      </c>
      <c r="H17" s="37">
        <v>997.02222222222235</v>
      </c>
      <c r="I17" s="37">
        <v>934.15972222222229</v>
      </c>
      <c r="J17" s="37">
        <v>581.88194444444446</v>
      </c>
      <c r="L17" s="37">
        <f t="shared" si="0"/>
        <v>1025.3325</v>
      </c>
      <c r="M17" s="37">
        <f t="shared" si="1"/>
        <v>948.95773809523814</v>
      </c>
    </row>
    <row r="18" spans="3:13" ht="9.4" customHeight="1" x14ac:dyDescent="0.15">
      <c r="C18" s="18">
        <v>10</v>
      </c>
      <c r="D18" s="37">
        <v>946.49999999999989</v>
      </c>
      <c r="E18" s="37">
        <v>939.36805555555566</v>
      </c>
      <c r="F18" s="37">
        <v>960.74444444444441</v>
      </c>
      <c r="G18" s="37">
        <v>956.31666666666661</v>
      </c>
      <c r="H18" s="37">
        <v>988.6736111111112</v>
      </c>
      <c r="I18" s="37">
        <v>999.97222222222229</v>
      </c>
      <c r="J18" s="37">
        <v>798.68055555555554</v>
      </c>
      <c r="L18" s="37">
        <f t="shared" si="0"/>
        <v>958.32055555555564</v>
      </c>
      <c r="M18" s="37">
        <f t="shared" si="1"/>
        <v>941.46507936507953</v>
      </c>
    </row>
    <row r="19" spans="3:13" ht="9.4" customHeight="1" x14ac:dyDescent="0.15">
      <c r="C19" s="18">
        <v>11</v>
      </c>
      <c r="D19" s="37">
        <v>947.99999999999989</v>
      </c>
      <c r="E19" s="37">
        <v>951.25</v>
      </c>
      <c r="F19" s="37">
        <v>974.76527777777767</v>
      </c>
      <c r="G19" s="37">
        <v>975.40972222222229</v>
      </c>
      <c r="H19" s="37">
        <v>1001.623611111111</v>
      </c>
      <c r="I19" s="37">
        <v>1015.4027777777778</v>
      </c>
      <c r="J19" s="37">
        <v>929.25694444444446</v>
      </c>
      <c r="L19" s="37">
        <f t="shared" si="0"/>
        <v>970.20972222222213</v>
      </c>
      <c r="M19" s="37">
        <f t="shared" si="1"/>
        <v>970.81547619047615</v>
      </c>
    </row>
    <row r="20" spans="3:13" ht="9.4" customHeight="1" x14ac:dyDescent="0.15">
      <c r="C20" s="18">
        <v>12</v>
      </c>
      <c r="D20" s="37">
        <v>957.24999999999989</v>
      </c>
      <c r="E20" s="37">
        <v>971.83333333333337</v>
      </c>
      <c r="F20" s="37">
        <v>999.32638888888903</v>
      </c>
      <c r="G20" s="37">
        <v>991.92500000000007</v>
      </c>
      <c r="H20" s="37">
        <v>1025.1069444444445</v>
      </c>
      <c r="I20" s="37">
        <v>1042.6597222222224</v>
      </c>
      <c r="J20" s="37">
        <v>972.31249999999989</v>
      </c>
      <c r="L20" s="37">
        <f t="shared" si="0"/>
        <v>989.08833333333337</v>
      </c>
      <c r="M20" s="37">
        <f t="shared" si="1"/>
        <v>994.34484126984137</v>
      </c>
    </row>
    <row r="21" spans="3:13" ht="9.4" customHeight="1" x14ac:dyDescent="0.15">
      <c r="C21" s="18">
        <v>13</v>
      </c>
      <c r="D21" s="37">
        <v>941.84722222222217</v>
      </c>
      <c r="E21" s="37">
        <v>941.85416666666663</v>
      </c>
      <c r="F21" s="37">
        <v>976.69583333333333</v>
      </c>
      <c r="G21" s="37">
        <v>961.71527777777771</v>
      </c>
      <c r="H21" s="37">
        <v>1019.3708333333333</v>
      </c>
      <c r="I21" s="37">
        <v>1052.5208333333335</v>
      </c>
      <c r="J21" s="37">
        <v>957.99305555555566</v>
      </c>
      <c r="L21" s="37">
        <f t="shared" si="0"/>
        <v>968.29666666666651</v>
      </c>
      <c r="M21" s="37">
        <f t="shared" si="1"/>
        <v>978.85674603174596</v>
      </c>
    </row>
    <row r="22" spans="3:13" ht="9.4" customHeight="1" x14ac:dyDescent="0.15">
      <c r="C22" s="18">
        <v>14</v>
      </c>
      <c r="D22" s="37">
        <v>988.00694444444446</v>
      </c>
      <c r="E22" s="37">
        <v>993.66666666666663</v>
      </c>
      <c r="F22" s="37">
        <v>1027.0513888888888</v>
      </c>
      <c r="G22" s="37">
        <v>1017.5333333333333</v>
      </c>
      <c r="H22" s="37">
        <v>1063.5333333333333</v>
      </c>
      <c r="I22" s="37">
        <v>996.34027777777794</v>
      </c>
      <c r="J22" s="37">
        <v>931.64583333333314</v>
      </c>
      <c r="L22" s="37">
        <f t="shared" si="0"/>
        <v>1017.9583333333333</v>
      </c>
      <c r="M22" s="37">
        <f t="shared" si="1"/>
        <v>1002.5396825396825</v>
      </c>
    </row>
    <row r="23" spans="3:13" ht="9.4" customHeight="1" x14ac:dyDescent="0.15">
      <c r="C23" s="18">
        <v>15</v>
      </c>
      <c r="D23" s="37">
        <v>1083.9861111111111</v>
      </c>
      <c r="E23" s="37">
        <v>1078.1319444444443</v>
      </c>
      <c r="F23" s="37">
        <v>1107.627777777778</v>
      </c>
      <c r="G23" s="37">
        <v>1091.773611111111</v>
      </c>
      <c r="H23" s="37">
        <v>1118.3027777777777</v>
      </c>
      <c r="I23" s="37">
        <v>940.03472222222206</v>
      </c>
      <c r="J23" s="37">
        <v>910.11805555555566</v>
      </c>
      <c r="L23" s="37">
        <f t="shared" si="0"/>
        <v>1095.9644444444443</v>
      </c>
      <c r="M23" s="37">
        <f t="shared" si="1"/>
        <v>1047.1392857142857</v>
      </c>
    </row>
    <row r="24" spans="3:13" ht="9.4" customHeight="1" x14ac:dyDescent="0.15">
      <c r="C24" s="18">
        <v>16</v>
      </c>
      <c r="D24" s="37">
        <v>1147.0416666666667</v>
      </c>
      <c r="E24" s="37">
        <v>1155.3125000000002</v>
      </c>
      <c r="F24" s="37">
        <v>1172.1611111111113</v>
      </c>
      <c r="G24" s="37">
        <v>1172.3916666666667</v>
      </c>
      <c r="H24" s="37">
        <v>1127.7625</v>
      </c>
      <c r="I24" s="37">
        <v>920.78472222222229</v>
      </c>
      <c r="J24" s="37">
        <v>898.74305555555554</v>
      </c>
      <c r="L24" s="37">
        <f t="shared" si="0"/>
        <v>1154.933888888889</v>
      </c>
      <c r="M24" s="37">
        <f t="shared" si="1"/>
        <v>1084.8853174603175</v>
      </c>
    </row>
    <row r="25" spans="3:13" ht="9.4" customHeight="1" x14ac:dyDescent="0.15">
      <c r="C25" s="18">
        <v>17</v>
      </c>
      <c r="D25" s="37">
        <v>1102.1527777777778</v>
      </c>
      <c r="E25" s="37">
        <v>1129.8125</v>
      </c>
      <c r="F25" s="37">
        <v>1139.9486111111109</v>
      </c>
      <c r="G25" s="37">
        <v>1171.7555555555555</v>
      </c>
      <c r="H25" s="37">
        <v>1091.6222222222223</v>
      </c>
      <c r="I25" s="37">
        <v>892.90277777777771</v>
      </c>
      <c r="J25" s="37">
        <v>777.68750000000011</v>
      </c>
      <c r="L25" s="37">
        <f t="shared" si="0"/>
        <v>1127.0583333333332</v>
      </c>
      <c r="M25" s="37">
        <f t="shared" si="1"/>
        <v>1043.6974206349205</v>
      </c>
    </row>
    <row r="26" spans="3:13" ht="9.4" customHeight="1" x14ac:dyDescent="0.15">
      <c r="C26" s="18">
        <v>18</v>
      </c>
      <c r="D26" s="37">
        <v>903.00694444444434</v>
      </c>
      <c r="E26" s="37">
        <v>945.77777777777783</v>
      </c>
      <c r="F26" s="37">
        <v>969.68611111111113</v>
      </c>
      <c r="G26" s="37">
        <v>983.65694444444443</v>
      </c>
      <c r="H26" s="37">
        <v>953.43472222222226</v>
      </c>
      <c r="I26" s="37">
        <v>831.29861111111097</v>
      </c>
      <c r="J26" s="37">
        <v>720.44444444444446</v>
      </c>
      <c r="L26" s="37">
        <f t="shared" si="0"/>
        <v>951.11249999999995</v>
      </c>
      <c r="M26" s="37">
        <f t="shared" si="1"/>
        <v>901.04365079365084</v>
      </c>
    </row>
    <row r="27" spans="3:13" ht="9.4" customHeight="1" x14ac:dyDescent="0.15">
      <c r="C27" s="18">
        <v>19</v>
      </c>
      <c r="D27" s="37">
        <v>688.52083333333337</v>
      </c>
      <c r="E27" s="37">
        <v>749.89583333333337</v>
      </c>
      <c r="F27" s="37">
        <v>760.91527777777765</v>
      </c>
      <c r="G27" s="37">
        <v>821.97916666666663</v>
      </c>
      <c r="H27" s="37">
        <v>847.25416666666672</v>
      </c>
      <c r="I27" s="37">
        <v>715.3263888888888</v>
      </c>
      <c r="J27" s="37">
        <v>644.75694444444446</v>
      </c>
      <c r="L27" s="37">
        <f t="shared" si="0"/>
        <v>773.71305555555546</v>
      </c>
      <c r="M27" s="37">
        <f t="shared" si="1"/>
        <v>746.94980158730152</v>
      </c>
    </row>
    <row r="28" spans="3:13" ht="9.4" customHeight="1" x14ac:dyDescent="0.15">
      <c r="C28" s="18">
        <v>20</v>
      </c>
      <c r="D28" s="37">
        <v>546.29861111111109</v>
      </c>
      <c r="E28" s="37">
        <v>563.50694444444446</v>
      </c>
      <c r="F28" s="37">
        <v>592.88472222222219</v>
      </c>
      <c r="G28" s="37">
        <v>634.72638888888889</v>
      </c>
      <c r="H28" s="37">
        <v>662.8555555555555</v>
      </c>
      <c r="I28" s="37">
        <v>583.09722222222217</v>
      </c>
      <c r="J28" s="37">
        <v>539.96527777777771</v>
      </c>
      <c r="L28" s="37">
        <f t="shared" si="0"/>
        <v>600.05444444444436</v>
      </c>
      <c r="M28" s="37">
        <f t="shared" si="1"/>
        <v>589.04781746031745</v>
      </c>
    </row>
    <row r="29" spans="3:13" ht="9.4" customHeight="1" x14ac:dyDescent="0.15">
      <c r="C29" s="18">
        <v>21</v>
      </c>
      <c r="D29" s="37">
        <v>355.875</v>
      </c>
      <c r="E29" s="37">
        <v>374.07638888888891</v>
      </c>
      <c r="F29" s="37">
        <v>393.87916666666666</v>
      </c>
      <c r="G29" s="37">
        <v>429.30277777777786</v>
      </c>
      <c r="H29" s="37">
        <v>455.92777777777786</v>
      </c>
      <c r="I29" s="37">
        <v>408.70833333333331</v>
      </c>
      <c r="J29" s="37">
        <v>332.61111111111114</v>
      </c>
      <c r="L29" s="37">
        <f t="shared" si="0"/>
        <v>401.81222222222226</v>
      </c>
      <c r="M29" s="37">
        <f t="shared" si="1"/>
        <v>392.91150793650797</v>
      </c>
    </row>
    <row r="30" spans="3:13" ht="9.4" customHeight="1" x14ac:dyDescent="0.15">
      <c r="C30" s="18">
        <v>22</v>
      </c>
      <c r="D30" s="37">
        <v>249.70138888888883</v>
      </c>
      <c r="E30" s="37">
        <v>288.77777777777777</v>
      </c>
      <c r="F30" s="37">
        <v>300.67638888888888</v>
      </c>
      <c r="G30" s="37">
        <v>330.75277777777779</v>
      </c>
      <c r="H30" s="37">
        <v>370.76388888888891</v>
      </c>
      <c r="I30" s="37">
        <v>374.57638888888891</v>
      </c>
      <c r="J30" s="37">
        <v>245.46527777777783</v>
      </c>
      <c r="L30" s="37">
        <f t="shared" si="0"/>
        <v>308.13444444444445</v>
      </c>
      <c r="M30" s="37">
        <f t="shared" si="1"/>
        <v>308.67341269841273</v>
      </c>
    </row>
    <row r="31" spans="3:13" ht="9.4" customHeight="1" x14ac:dyDescent="0.15">
      <c r="C31" s="18">
        <v>23</v>
      </c>
      <c r="D31" s="37">
        <v>157.3402777777778</v>
      </c>
      <c r="E31" s="37">
        <v>173.27083333333334</v>
      </c>
      <c r="F31" s="37">
        <v>187.96527777777774</v>
      </c>
      <c r="G31" s="37">
        <v>219.66111111111113</v>
      </c>
      <c r="H31" s="37">
        <v>288.84999999999997</v>
      </c>
      <c r="I31" s="37">
        <v>316.72916666666669</v>
      </c>
      <c r="J31" s="37">
        <v>169.625</v>
      </c>
      <c r="L31" s="37">
        <f t="shared" si="0"/>
        <v>205.41750000000002</v>
      </c>
      <c r="M31" s="37">
        <f t="shared" si="1"/>
        <v>216.2059523809524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12460.868055555555</v>
      </c>
      <c r="E33" s="37">
        <f t="shared" ref="E33:J33" si="2">SUM(E15:E26)</f>
        <v>12581.354166666668</v>
      </c>
      <c r="F33" s="37">
        <f t="shared" si="2"/>
        <v>12794.026388888888</v>
      </c>
      <c r="G33" s="37">
        <f t="shared" si="2"/>
        <v>12811.0625</v>
      </c>
      <c r="H33" s="37">
        <f t="shared" si="2"/>
        <v>12746.1</v>
      </c>
      <c r="I33" s="37">
        <f t="shared" si="2"/>
        <v>10820.673611111113</v>
      </c>
      <c r="J33" s="37">
        <f t="shared" si="2"/>
        <v>9102.8125000000018</v>
      </c>
      <c r="L33" s="37">
        <f>SUM(L15:L26)</f>
        <v>12678.682222222218</v>
      </c>
      <c r="M33" s="37">
        <f>SUM(M15:M26)</f>
        <v>11902.41388888889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3443.0763888888891</v>
      </c>
      <c r="E34" s="37">
        <f t="shared" ref="E34:J34" si="3">SUM(E15:E17)</f>
        <v>3474.3472222222226</v>
      </c>
      <c r="F34" s="37">
        <f t="shared" si="3"/>
        <v>3466.0194444444442</v>
      </c>
      <c r="G34" s="37">
        <f t="shared" si="3"/>
        <v>3488.5847222222219</v>
      </c>
      <c r="H34" s="37">
        <f t="shared" si="3"/>
        <v>3356.6694444444447</v>
      </c>
      <c r="I34" s="37">
        <f t="shared" si="3"/>
        <v>2128.7569444444448</v>
      </c>
      <c r="J34" s="37">
        <f t="shared" si="3"/>
        <v>1205.9305555555557</v>
      </c>
      <c r="L34" s="37">
        <f>SUM(L15:L17)</f>
        <v>3445.739444444444</v>
      </c>
      <c r="M34" s="37">
        <f>SUM(M15:M17)</f>
        <v>2937.6263888888889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5865.5902777777774</v>
      </c>
      <c r="E35" s="37">
        <f t="shared" ref="E35:J35" si="4">SUM(E18:E23)</f>
        <v>5876.104166666667</v>
      </c>
      <c r="F35" s="37">
        <f t="shared" si="4"/>
        <v>6046.2111111111108</v>
      </c>
      <c r="G35" s="37">
        <f t="shared" si="4"/>
        <v>5994.6736111111104</v>
      </c>
      <c r="H35" s="37">
        <f t="shared" si="4"/>
        <v>6216.6111111111113</v>
      </c>
      <c r="I35" s="37">
        <f t="shared" si="4"/>
        <v>6046.9305555555566</v>
      </c>
      <c r="J35" s="37">
        <f t="shared" si="4"/>
        <v>5500.0069444444443</v>
      </c>
      <c r="L35" s="37">
        <f>SUM(L18:L23)</f>
        <v>5999.8380555555559</v>
      </c>
      <c r="M35" s="37">
        <f>SUM(M18:M23)</f>
        <v>5935.1611111111106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3152.2013888888887</v>
      </c>
      <c r="E36" s="37">
        <f t="shared" ref="E36:J36" si="5">SUM(E24:E26)</f>
        <v>3230.9027777777778</v>
      </c>
      <c r="F36" s="37">
        <f t="shared" si="5"/>
        <v>3281.7958333333336</v>
      </c>
      <c r="G36" s="37">
        <f t="shared" si="5"/>
        <v>3327.8041666666663</v>
      </c>
      <c r="H36" s="37">
        <f t="shared" si="5"/>
        <v>3172.8194444444443</v>
      </c>
      <c r="I36" s="37">
        <f t="shared" si="5"/>
        <v>2644.9861111111109</v>
      </c>
      <c r="J36" s="37">
        <f t="shared" si="5"/>
        <v>2396.875</v>
      </c>
      <c r="L36" s="37">
        <f>SUM(L24:L26)</f>
        <v>3233.1047222222223</v>
      </c>
      <c r="M36" s="37">
        <f>SUM(M24:M26)</f>
        <v>3029.6263888888889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15915.555555555557</v>
      </c>
      <c r="E37" s="37">
        <f t="shared" ref="E37:J37" si="6">SUM(E8:E31)</f>
        <v>16220.319444444443</v>
      </c>
      <c r="F37" s="37">
        <f t="shared" si="6"/>
        <v>16534.355555555558</v>
      </c>
      <c r="G37" s="37">
        <f t="shared" si="6"/>
        <v>16704.588888888891</v>
      </c>
      <c r="H37" s="37">
        <f t="shared" si="6"/>
        <v>16747.291666666668</v>
      </c>
      <c r="I37" s="37">
        <f t="shared" si="6"/>
        <v>14252.861111111113</v>
      </c>
      <c r="J37" s="37">
        <f t="shared" si="6"/>
        <v>12048.784722222223</v>
      </c>
      <c r="L37" s="37">
        <f>SUM(L8:L31)</f>
        <v>16424.42222222222</v>
      </c>
      <c r="M37" s="37">
        <f>SUM(M8:M31)</f>
        <v>15489.108134920634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>
        <v>12943.249999999998</v>
      </c>
      <c r="D43" s="34">
        <v>12568.433333333332</v>
      </c>
      <c r="E43" s="34">
        <v>12891.183333333334</v>
      </c>
      <c r="F43" s="34">
        <v>12699.399999999998</v>
      </c>
      <c r="G43" s="34">
        <v>13275.449999999999</v>
      </c>
      <c r="H43" s="34">
        <v>12970.4</v>
      </c>
      <c r="I43" s="34">
        <v>12674.199999999997</v>
      </c>
      <c r="J43" s="34">
        <v>12285.07</v>
      </c>
      <c r="K43" s="34">
        <v>12896.249999999998</v>
      </c>
      <c r="L43" s="34">
        <v>12696.15</v>
      </c>
      <c r="M43" s="34">
        <v>12151.000000000002</v>
      </c>
      <c r="N43" s="34">
        <v>12093.4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>
        <v>16534.083333333336</v>
      </c>
      <c r="D44" s="34">
        <v>16253.533333333333</v>
      </c>
      <c r="E44" s="34">
        <v>16799.166666666668</v>
      </c>
      <c r="F44" s="34">
        <v>17119.899999999994</v>
      </c>
      <c r="G44" s="34">
        <v>17185.049999999996</v>
      </c>
      <c r="H44" s="34">
        <v>16828.133333333331</v>
      </c>
      <c r="I44" s="34">
        <v>16536.933333333334</v>
      </c>
      <c r="J44" s="34">
        <v>15962.449999999999</v>
      </c>
      <c r="K44" s="34">
        <v>16667.899999999998</v>
      </c>
      <c r="L44" s="34">
        <v>16323.799999999997</v>
      </c>
      <c r="M44" s="34">
        <v>15448.05</v>
      </c>
      <c r="N44" s="34">
        <v>15434.066666666668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>
        <v>10834</v>
      </c>
      <c r="D47" s="34">
        <v>10805.5</v>
      </c>
      <c r="E47" s="34">
        <v>11066.25</v>
      </c>
      <c r="F47" s="34">
        <v>11461</v>
      </c>
      <c r="G47" s="34">
        <v>10896</v>
      </c>
      <c r="H47" s="34">
        <v>10968.666666666666</v>
      </c>
      <c r="I47" s="34">
        <v>9907.5</v>
      </c>
      <c r="J47" s="34">
        <v>10268.75</v>
      </c>
      <c r="K47" s="34">
        <v>11517.75</v>
      </c>
      <c r="L47" s="34">
        <v>11307.999999999998</v>
      </c>
      <c r="M47" s="34">
        <v>10583.333333333334</v>
      </c>
      <c r="N47" s="34">
        <v>10231.333333333332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>
        <v>14066.25</v>
      </c>
      <c r="D48" s="34">
        <v>14208</v>
      </c>
      <c r="E48" s="34">
        <v>14429.5</v>
      </c>
      <c r="F48" s="34">
        <v>14874.5</v>
      </c>
      <c r="G48" s="34">
        <v>14406.666666666664</v>
      </c>
      <c r="H48" s="34">
        <v>14558.666666666666</v>
      </c>
      <c r="I48" s="34">
        <v>13421.5</v>
      </c>
      <c r="J48" s="34">
        <v>13757</v>
      </c>
      <c r="K48" s="34">
        <v>15015.25</v>
      </c>
      <c r="L48" s="34">
        <v>14774.999999999998</v>
      </c>
      <c r="M48" s="34">
        <v>13817</v>
      </c>
      <c r="N48" s="34">
        <v>13705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>
        <v>8983.25</v>
      </c>
      <c r="D51" s="34">
        <v>9104.5</v>
      </c>
      <c r="E51" s="34">
        <v>9044</v>
      </c>
      <c r="F51" s="34">
        <v>9740.5</v>
      </c>
      <c r="G51" s="34">
        <v>9603.6666666666679</v>
      </c>
      <c r="H51" s="34">
        <v>9109.5</v>
      </c>
      <c r="I51" s="34">
        <v>9143.9999999999982</v>
      </c>
      <c r="J51" s="34">
        <v>8701.5</v>
      </c>
      <c r="K51" s="34">
        <v>9520.5</v>
      </c>
      <c r="L51" s="34">
        <v>9210.3333333333321</v>
      </c>
      <c r="M51" s="34">
        <v>8513.6666666666661</v>
      </c>
      <c r="N51" s="34">
        <v>8558.3333333333321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>
        <v>11659</v>
      </c>
      <c r="D52" s="34">
        <v>11950.5</v>
      </c>
      <c r="E52" s="34">
        <v>11915.666666666668</v>
      </c>
      <c r="F52" s="34">
        <v>12491</v>
      </c>
      <c r="G52" s="34">
        <v>12837.999999999998</v>
      </c>
      <c r="H52" s="34">
        <v>12318</v>
      </c>
      <c r="I52" s="34">
        <v>12437.333333333334</v>
      </c>
      <c r="J52" s="34">
        <v>11691.75</v>
      </c>
      <c r="K52" s="34">
        <v>12539.5</v>
      </c>
      <c r="L52" s="34">
        <v>12191.666666666668</v>
      </c>
      <c r="M52" s="34">
        <v>11205.000000000002</v>
      </c>
      <c r="N52" s="34">
        <v>11348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500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120</v>
      </c>
      <c r="E3" s="47"/>
      <c r="F3" s="47"/>
      <c r="G3" s="6"/>
      <c r="H3" s="49" t="s">
        <v>121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12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85.1388888888889</v>
      </c>
      <c r="E8" s="37">
        <v>79.611111111111114</v>
      </c>
      <c r="F8" s="37">
        <v>89.216666666666654</v>
      </c>
      <c r="G8" s="37">
        <v>104.10277777777777</v>
      </c>
      <c r="H8" s="37">
        <v>107.5361111111111</v>
      </c>
      <c r="I8" s="37">
        <v>209.52083333333334</v>
      </c>
      <c r="J8" s="37">
        <v>241.33333333333334</v>
      </c>
      <c r="L8" s="37">
        <f>AVERAGE(D8:H8)</f>
        <v>93.121111111111105</v>
      </c>
      <c r="M8" s="37">
        <f>AVERAGE(D8:J8)</f>
        <v>130.92281746031748</v>
      </c>
      <c r="O8" s="28"/>
    </row>
    <row r="9" spans="1:15" ht="9.4" customHeight="1" x14ac:dyDescent="0.15">
      <c r="C9" s="18">
        <v>1</v>
      </c>
      <c r="D9" s="37">
        <v>46.722222222222221</v>
      </c>
      <c r="E9" s="37">
        <v>44.444444444444436</v>
      </c>
      <c r="F9" s="37">
        <v>47.202777777777783</v>
      </c>
      <c r="G9" s="37">
        <v>50.245833333333337</v>
      </c>
      <c r="H9" s="37">
        <v>59.902777777777779</v>
      </c>
      <c r="I9" s="37">
        <v>127.38194444444444</v>
      </c>
      <c r="J9" s="37">
        <v>154.55555555555554</v>
      </c>
      <c r="L9" s="37">
        <f t="shared" ref="L9:L31" si="0">AVERAGE(D9:H9)</f>
        <v>49.703611111111108</v>
      </c>
      <c r="M9" s="37">
        <f t="shared" ref="M9:M31" si="1">AVERAGE(D9:J9)</f>
        <v>75.779365079365078</v>
      </c>
      <c r="O9" s="28"/>
    </row>
    <row r="10" spans="1:15" ht="9.4" customHeight="1" x14ac:dyDescent="0.15">
      <c r="C10" s="18">
        <v>2</v>
      </c>
      <c r="D10" s="37">
        <v>35.069444444444443</v>
      </c>
      <c r="E10" s="37">
        <v>35.236111111111114</v>
      </c>
      <c r="F10" s="37">
        <v>39.156944444444449</v>
      </c>
      <c r="G10" s="37">
        <v>40.029166666666669</v>
      </c>
      <c r="H10" s="37">
        <v>46.269444444444439</v>
      </c>
      <c r="I10" s="37">
        <v>89.222222222222214</v>
      </c>
      <c r="J10" s="37">
        <v>109.8611111111111</v>
      </c>
      <c r="L10" s="37">
        <f t="shared" si="0"/>
        <v>39.152222222222221</v>
      </c>
      <c r="M10" s="37">
        <f t="shared" si="1"/>
        <v>56.406349206349205</v>
      </c>
      <c r="O10" s="28"/>
    </row>
    <row r="11" spans="1:15" ht="9.4" customHeight="1" x14ac:dyDescent="0.15">
      <c r="C11" s="18">
        <v>3</v>
      </c>
      <c r="D11" s="37">
        <v>39.618055555555557</v>
      </c>
      <c r="E11" s="37">
        <v>43.347222222222221</v>
      </c>
      <c r="F11" s="37">
        <v>43.833333333333336</v>
      </c>
      <c r="G11" s="37">
        <v>46.298611111111114</v>
      </c>
      <c r="H11" s="37">
        <v>47.92499999999999</v>
      </c>
      <c r="I11" s="37">
        <v>78.506944444444443</v>
      </c>
      <c r="J11" s="37">
        <v>89.895833333333329</v>
      </c>
      <c r="L11" s="37">
        <f t="shared" si="0"/>
        <v>44.204444444444441</v>
      </c>
      <c r="M11" s="37">
        <f t="shared" si="1"/>
        <v>55.632142857142853</v>
      </c>
      <c r="O11" s="28"/>
    </row>
    <row r="12" spans="1:15" ht="9.4" customHeight="1" x14ac:dyDescent="0.15">
      <c r="C12" s="18">
        <v>4</v>
      </c>
      <c r="D12" s="37">
        <v>71.930555555555557</v>
      </c>
      <c r="E12" s="37">
        <v>78.722222222222214</v>
      </c>
      <c r="F12" s="37">
        <v>75.563888888888883</v>
      </c>
      <c r="G12" s="37">
        <v>74.101388888888891</v>
      </c>
      <c r="H12" s="37">
        <v>73.140277777777783</v>
      </c>
      <c r="I12" s="37">
        <v>70.2986111111111</v>
      </c>
      <c r="J12" s="37">
        <v>63.229166666666664</v>
      </c>
      <c r="L12" s="37">
        <f t="shared" si="0"/>
        <v>74.691666666666663</v>
      </c>
      <c r="M12" s="37">
        <f t="shared" si="1"/>
        <v>72.426587301587304</v>
      </c>
    </row>
    <row r="13" spans="1:15" ht="9.4" customHeight="1" x14ac:dyDescent="0.15">
      <c r="C13" s="18">
        <v>5</v>
      </c>
      <c r="D13" s="37">
        <v>189.95138888888889</v>
      </c>
      <c r="E13" s="37">
        <v>196.45833333333337</v>
      </c>
      <c r="F13" s="37">
        <v>193.50694444444446</v>
      </c>
      <c r="G13" s="37">
        <v>181.71249999999998</v>
      </c>
      <c r="H13" s="37">
        <v>167.93194444444444</v>
      </c>
      <c r="I13" s="37">
        <v>107.6875</v>
      </c>
      <c r="J13" s="37">
        <v>73.5625</v>
      </c>
      <c r="L13" s="37">
        <f t="shared" si="0"/>
        <v>185.91222222222223</v>
      </c>
      <c r="M13" s="37">
        <f t="shared" si="1"/>
        <v>158.68730158730159</v>
      </c>
    </row>
    <row r="14" spans="1:15" ht="9.4" customHeight="1" x14ac:dyDescent="0.15">
      <c r="C14" s="18">
        <v>6</v>
      </c>
      <c r="D14" s="37">
        <v>532.68055555555554</v>
      </c>
      <c r="E14" s="37">
        <v>559.34722222222217</v>
      </c>
      <c r="F14" s="37">
        <v>561.31805555555547</v>
      </c>
      <c r="G14" s="37">
        <v>534.05000000000007</v>
      </c>
      <c r="H14" s="37">
        <v>495.68888888888893</v>
      </c>
      <c r="I14" s="37">
        <v>234.15972222222217</v>
      </c>
      <c r="J14" s="37">
        <v>171.70833333333334</v>
      </c>
      <c r="L14" s="37">
        <f t="shared" si="0"/>
        <v>536.61694444444447</v>
      </c>
      <c r="M14" s="37">
        <f t="shared" si="1"/>
        <v>441.27896825396829</v>
      </c>
    </row>
    <row r="15" spans="1:15" ht="9.4" customHeight="1" x14ac:dyDescent="0.15">
      <c r="C15" s="18">
        <v>7</v>
      </c>
      <c r="D15" s="37">
        <v>1046.0763888888889</v>
      </c>
      <c r="E15" s="37">
        <v>1096.3958333333333</v>
      </c>
      <c r="F15" s="37">
        <v>1101.7819444444444</v>
      </c>
      <c r="G15" s="37">
        <v>1091.6430555555555</v>
      </c>
      <c r="H15" s="37">
        <v>1056.8861111111112</v>
      </c>
      <c r="I15" s="37">
        <v>402.60416666666669</v>
      </c>
      <c r="J15" s="37">
        <v>260.14583333333331</v>
      </c>
      <c r="L15" s="37">
        <f t="shared" si="0"/>
        <v>1078.5566666666666</v>
      </c>
      <c r="M15" s="37">
        <f t="shared" si="1"/>
        <v>865.07619047619039</v>
      </c>
    </row>
    <row r="16" spans="1:15" ht="9.4" customHeight="1" x14ac:dyDescent="0.15">
      <c r="C16" s="18">
        <v>8</v>
      </c>
      <c r="D16" s="37">
        <v>1170.3055555555557</v>
      </c>
      <c r="E16" s="37">
        <v>1180.0972222222222</v>
      </c>
      <c r="F16" s="37">
        <v>1197.7208333333335</v>
      </c>
      <c r="G16" s="37">
        <v>1216.2986111111111</v>
      </c>
      <c r="H16" s="37">
        <v>1199.6458333333335</v>
      </c>
      <c r="I16" s="37">
        <v>571.4861111111112</v>
      </c>
      <c r="J16" s="37">
        <v>313.29861111111109</v>
      </c>
      <c r="L16" s="37">
        <f t="shared" si="0"/>
        <v>1192.8136111111112</v>
      </c>
      <c r="M16" s="37">
        <f t="shared" si="1"/>
        <v>978.40753968253978</v>
      </c>
    </row>
    <row r="17" spans="3:13" ht="9.4" customHeight="1" x14ac:dyDescent="0.15">
      <c r="C17" s="18">
        <v>9</v>
      </c>
      <c r="D17" s="37">
        <v>897.375</v>
      </c>
      <c r="E17" s="37">
        <v>916.13194444444446</v>
      </c>
      <c r="F17" s="37">
        <v>922.37083333333328</v>
      </c>
      <c r="G17" s="37">
        <v>938.10833333333323</v>
      </c>
      <c r="H17" s="37">
        <v>902.48611111111097</v>
      </c>
      <c r="I17" s="37">
        <v>754.36805555555554</v>
      </c>
      <c r="J17" s="37">
        <v>497.70138888888886</v>
      </c>
      <c r="L17" s="37">
        <f t="shared" si="0"/>
        <v>915.29444444444437</v>
      </c>
      <c r="M17" s="37">
        <f t="shared" si="1"/>
        <v>832.6488095238094</v>
      </c>
    </row>
    <row r="18" spans="3:13" ht="9.4" customHeight="1" x14ac:dyDescent="0.15">
      <c r="C18" s="18">
        <v>10</v>
      </c>
      <c r="D18" s="37">
        <v>878.52777777777783</v>
      </c>
      <c r="E18" s="37">
        <v>881.9236111111112</v>
      </c>
      <c r="F18" s="37">
        <v>882.44999999999993</v>
      </c>
      <c r="G18" s="37">
        <v>898.60138888888912</v>
      </c>
      <c r="H18" s="37">
        <v>926.72777777777776</v>
      </c>
      <c r="I18" s="37">
        <v>914.16666666666663</v>
      </c>
      <c r="J18" s="37">
        <v>738.98611111111097</v>
      </c>
      <c r="L18" s="37">
        <f t="shared" si="0"/>
        <v>893.64611111111117</v>
      </c>
      <c r="M18" s="37">
        <f t="shared" si="1"/>
        <v>874.48333333333346</v>
      </c>
    </row>
    <row r="19" spans="3:13" ht="9.4" customHeight="1" x14ac:dyDescent="0.15">
      <c r="C19" s="18">
        <v>11</v>
      </c>
      <c r="D19" s="37">
        <v>916.3611111111112</v>
      </c>
      <c r="E19" s="37">
        <v>916.83333333333314</v>
      </c>
      <c r="F19" s="37">
        <v>938.64305555555563</v>
      </c>
      <c r="G19" s="37">
        <v>939.35833333333323</v>
      </c>
      <c r="H19" s="37">
        <v>997.70694444444428</v>
      </c>
      <c r="I19" s="37">
        <v>1053</v>
      </c>
      <c r="J19" s="37">
        <v>882.86805555555554</v>
      </c>
      <c r="L19" s="37">
        <f t="shared" si="0"/>
        <v>941.78055555555545</v>
      </c>
      <c r="M19" s="37">
        <f t="shared" si="1"/>
        <v>949.25297619047615</v>
      </c>
    </row>
    <row r="20" spans="3:13" ht="9.4" customHeight="1" x14ac:dyDescent="0.15">
      <c r="C20" s="18">
        <v>12</v>
      </c>
      <c r="D20" s="37">
        <v>939.40277777777771</v>
      </c>
      <c r="E20" s="37">
        <v>938.34027777777783</v>
      </c>
      <c r="F20" s="37">
        <v>964.19027777777774</v>
      </c>
      <c r="G20" s="37">
        <v>978.86250000000007</v>
      </c>
      <c r="H20" s="37">
        <v>1032.5847222222221</v>
      </c>
      <c r="I20" s="37">
        <v>1079.4027777777776</v>
      </c>
      <c r="J20" s="37">
        <v>995.58333333333337</v>
      </c>
      <c r="L20" s="37">
        <f t="shared" si="0"/>
        <v>970.67611111111114</v>
      </c>
      <c r="M20" s="37">
        <f t="shared" si="1"/>
        <v>989.76666666666654</v>
      </c>
    </row>
    <row r="21" spans="3:13" ht="9.4" customHeight="1" x14ac:dyDescent="0.15">
      <c r="C21" s="18">
        <v>13</v>
      </c>
      <c r="D21" s="37">
        <v>989.54166666666663</v>
      </c>
      <c r="E21" s="37">
        <v>998.27083333333337</v>
      </c>
      <c r="F21" s="37">
        <v>1012.1652777777778</v>
      </c>
      <c r="G21" s="37">
        <v>987.28055555555557</v>
      </c>
      <c r="H21" s="37">
        <v>1089.9152777777779</v>
      </c>
      <c r="I21" s="37">
        <v>1065.9513888888887</v>
      </c>
      <c r="J21" s="37">
        <v>1014</v>
      </c>
      <c r="L21" s="37">
        <f t="shared" si="0"/>
        <v>1015.4347222222223</v>
      </c>
      <c r="M21" s="37">
        <f t="shared" si="1"/>
        <v>1022.4464285714286</v>
      </c>
    </row>
    <row r="22" spans="3:13" ht="9.4" customHeight="1" x14ac:dyDescent="0.15">
      <c r="C22" s="18">
        <v>14</v>
      </c>
      <c r="D22" s="37">
        <v>1065.1180555555554</v>
      </c>
      <c r="E22" s="37">
        <v>1066.2083333333333</v>
      </c>
      <c r="F22" s="37">
        <v>1076.8458333333335</v>
      </c>
      <c r="G22" s="37">
        <v>1065.6277777777777</v>
      </c>
      <c r="H22" s="37">
        <v>1152.1958333333334</v>
      </c>
      <c r="I22" s="37">
        <v>1032.7430555555557</v>
      </c>
      <c r="J22" s="37">
        <v>979.97222222222217</v>
      </c>
      <c r="L22" s="37">
        <f t="shared" si="0"/>
        <v>1085.1991666666668</v>
      </c>
      <c r="M22" s="37">
        <f t="shared" si="1"/>
        <v>1062.6730158730159</v>
      </c>
    </row>
    <row r="23" spans="3:13" ht="9.4" customHeight="1" x14ac:dyDescent="0.15">
      <c r="C23" s="18">
        <v>15</v>
      </c>
      <c r="D23" s="37">
        <v>1087.8541666666667</v>
      </c>
      <c r="E23" s="37">
        <v>1102.6805555555554</v>
      </c>
      <c r="F23" s="37">
        <v>1131.8736111111111</v>
      </c>
      <c r="G23" s="37">
        <v>1114.0638888888889</v>
      </c>
      <c r="H23" s="37">
        <v>1177.5472222222222</v>
      </c>
      <c r="I23" s="37">
        <v>985.85416666666686</v>
      </c>
      <c r="J23" s="37">
        <v>943.1875</v>
      </c>
      <c r="L23" s="37">
        <f t="shared" si="0"/>
        <v>1122.8038888888891</v>
      </c>
      <c r="M23" s="37">
        <f t="shared" si="1"/>
        <v>1077.5801587301589</v>
      </c>
    </row>
    <row r="24" spans="3:13" ht="9.4" customHeight="1" x14ac:dyDescent="0.15">
      <c r="C24" s="18">
        <v>16</v>
      </c>
      <c r="D24" s="37">
        <v>1200.5763888888889</v>
      </c>
      <c r="E24" s="37">
        <v>1185.4722222222222</v>
      </c>
      <c r="F24" s="37">
        <v>1224.1388888888889</v>
      </c>
      <c r="G24" s="37">
        <v>1213.3500000000001</v>
      </c>
      <c r="H24" s="37">
        <v>1240.8680555555554</v>
      </c>
      <c r="I24" s="37">
        <v>979.38194444444446</v>
      </c>
      <c r="J24" s="37">
        <v>896.65277777777771</v>
      </c>
      <c r="L24" s="37">
        <f t="shared" si="0"/>
        <v>1212.8811111111113</v>
      </c>
      <c r="M24" s="37">
        <f t="shared" si="1"/>
        <v>1134.348611111111</v>
      </c>
    </row>
    <row r="25" spans="3:13" ht="9.4" customHeight="1" x14ac:dyDescent="0.15">
      <c r="C25" s="18">
        <v>17</v>
      </c>
      <c r="D25" s="37">
        <v>1208.7152777777778</v>
      </c>
      <c r="E25" s="37">
        <v>1226.0208333333333</v>
      </c>
      <c r="F25" s="37">
        <v>1224.3277777777778</v>
      </c>
      <c r="G25" s="37">
        <v>1241.1194444444443</v>
      </c>
      <c r="H25" s="37">
        <v>1204.6680555555556</v>
      </c>
      <c r="I25" s="37">
        <v>978.22916666666663</v>
      </c>
      <c r="J25" s="37">
        <v>771.70138888888903</v>
      </c>
      <c r="L25" s="37">
        <f t="shared" si="0"/>
        <v>1220.9702777777779</v>
      </c>
      <c r="M25" s="37">
        <f t="shared" si="1"/>
        <v>1122.1117063492063</v>
      </c>
    </row>
    <row r="26" spans="3:13" ht="9.4" customHeight="1" x14ac:dyDescent="0.15">
      <c r="C26" s="18">
        <v>18</v>
      </c>
      <c r="D26" s="37">
        <v>1018.8819444444445</v>
      </c>
      <c r="E26" s="37">
        <v>1092.7569444444446</v>
      </c>
      <c r="F26" s="37">
        <v>1097.1625000000001</v>
      </c>
      <c r="G26" s="37">
        <v>1130.0541666666666</v>
      </c>
      <c r="H26" s="37">
        <v>1041.1083333333333</v>
      </c>
      <c r="I26" s="37">
        <v>835.59722222222229</v>
      </c>
      <c r="J26" s="37">
        <v>692.06944444444446</v>
      </c>
      <c r="L26" s="37">
        <f t="shared" si="0"/>
        <v>1075.992777777778</v>
      </c>
      <c r="M26" s="37">
        <f t="shared" si="1"/>
        <v>986.8043650793652</v>
      </c>
    </row>
    <row r="27" spans="3:13" ht="9.4" customHeight="1" x14ac:dyDescent="0.15">
      <c r="C27" s="18">
        <v>19</v>
      </c>
      <c r="D27" s="37">
        <v>811.375</v>
      </c>
      <c r="E27" s="37">
        <v>863.83333333333337</v>
      </c>
      <c r="F27" s="37">
        <v>875.30833333333328</v>
      </c>
      <c r="G27" s="37">
        <v>936.69166666666661</v>
      </c>
      <c r="H27" s="37">
        <v>885.6875</v>
      </c>
      <c r="I27" s="37">
        <v>731.25</v>
      </c>
      <c r="J27" s="37">
        <v>645.24305555555554</v>
      </c>
      <c r="L27" s="37">
        <f t="shared" si="0"/>
        <v>874.57916666666677</v>
      </c>
      <c r="M27" s="37">
        <f t="shared" si="1"/>
        <v>821.34126984126999</v>
      </c>
    </row>
    <row r="28" spans="3:13" ht="9.4" customHeight="1" x14ac:dyDescent="0.15">
      <c r="C28" s="18">
        <v>20</v>
      </c>
      <c r="D28" s="37">
        <v>558.14583333333337</v>
      </c>
      <c r="E28" s="37">
        <v>601.8125</v>
      </c>
      <c r="F28" s="37">
        <v>606.43333333333339</v>
      </c>
      <c r="G28" s="37">
        <v>653.76666666666665</v>
      </c>
      <c r="H28" s="37">
        <v>604.84722222222229</v>
      </c>
      <c r="I28" s="37">
        <v>547.44444444444446</v>
      </c>
      <c r="J28" s="37">
        <v>464.97916666666674</v>
      </c>
      <c r="L28" s="37">
        <f t="shared" si="0"/>
        <v>605.00111111111119</v>
      </c>
      <c r="M28" s="37">
        <f t="shared" si="1"/>
        <v>576.77559523809521</v>
      </c>
    </row>
    <row r="29" spans="3:13" ht="9.4" customHeight="1" x14ac:dyDescent="0.15">
      <c r="C29" s="18">
        <v>21</v>
      </c>
      <c r="D29" s="37">
        <v>412.17361111111114</v>
      </c>
      <c r="E29" s="37">
        <v>446.65277777777783</v>
      </c>
      <c r="F29" s="37">
        <v>447.38749999999999</v>
      </c>
      <c r="G29" s="37">
        <v>505.02222222222218</v>
      </c>
      <c r="H29" s="37">
        <v>471.83194444444439</v>
      </c>
      <c r="I29" s="37">
        <v>435.70833333333343</v>
      </c>
      <c r="J29" s="37">
        <v>338.95138888888886</v>
      </c>
      <c r="L29" s="37">
        <f t="shared" si="0"/>
        <v>456.61361111111108</v>
      </c>
      <c r="M29" s="37">
        <f t="shared" si="1"/>
        <v>436.81825396825394</v>
      </c>
    </row>
    <row r="30" spans="3:13" ht="9.4" customHeight="1" x14ac:dyDescent="0.15">
      <c r="C30" s="18">
        <v>22</v>
      </c>
      <c r="D30" s="37">
        <v>275.32638888888891</v>
      </c>
      <c r="E30" s="37">
        <v>338.875</v>
      </c>
      <c r="F30" s="37">
        <v>363.90555555555557</v>
      </c>
      <c r="G30" s="37">
        <v>371.26388888888891</v>
      </c>
      <c r="H30" s="37">
        <v>420.24166666666662</v>
      </c>
      <c r="I30" s="37">
        <v>394.4305555555556</v>
      </c>
      <c r="J30" s="37">
        <v>242.04861111111109</v>
      </c>
      <c r="L30" s="37">
        <f t="shared" si="0"/>
        <v>353.92250000000001</v>
      </c>
      <c r="M30" s="37">
        <f t="shared" si="1"/>
        <v>343.72738095238088</v>
      </c>
    </row>
    <row r="31" spans="3:13" ht="9.4" customHeight="1" x14ac:dyDescent="0.15">
      <c r="C31" s="18">
        <v>23</v>
      </c>
      <c r="D31" s="37">
        <v>156.04861111111111</v>
      </c>
      <c r="E31" s="37">
        <v>194.2222222222222</v>
      </c>
      <c r="F31" s="37">
        <v>199.63055555555556</v>
      </c>
      <c r="G31" s="37">
        <v>225.03611111111107</v>
      </c>
      <c r="H31" s="37">
        <v>317.92499999999995</v>
      </c>
      <c r="I31" s="37">
        <v>338.02083333333331</v>
      </c>
      <c r="J31" s="37">
        <v>157.94444444444446</v>
      </c>
      <c r="L31" s="37">
        <f t="shared" si="0"/>
        <v>218.57249999999993</v>
      </c>
      <c r="M31" s="37">
        <f t="shared" si="1"/>
        <v>226.97539682539679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12418.736111111111</v>
      </c>
      <c r="E33" s="37">
        <f t="shared" ref="E33:J33" si="2">SUM(E15:E26)</f>
        <v>12601.131944444445</v>
      </c>
      <c r="F33" s="37">
        <f t="shared" si="2"/>
        <v>12773.670833333335</v>
      </c>
      <c r="G33" s="37">
        <f t="shared" si="2"/>
        <v>12814.368055555555</v>
      </c>
      <c r="H33" s="37">
        <f t="shared" si="2"/>
        <v>13022.340277777777</v>
      </c>
      <c r="I33" s="37">
        <f t="shared" si="2"/>
        <v>10652.784722222223</v>
      </c>
      <c r="J33" s="37">
        <f t="shared" si="2"/>
        <v>8986.1666666666679</v>
      </c>
      <c r="L33" s="37">
        <f>SUM(L15:L26)</f>
        <v>12726.049444444447</v>
      </c>
      <c r="M33" s="37">
        <f>SUM(M15:M26)</f>
        <v>11895.599801587301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3113.7569444444443</v>
      </c>
      <c r="E34" s="37">
        <f t="shared" ref="E34:J34" si="3">SUM(E15:E17)</f>
        <v>3192.625</v>
      </c>
      <c r="F34" s="37">
        <f t="shared" si="3"/>
        <v>3221.8736111111111</v>
      </c>
      <c r="G34" s="37">
        <f t="shared" si="3"/>
        <v>3246.0499999999997</v>
      </c>
      <c r="H34" s="37">
        <f t="shared" si="3"/>
        <v>3159.0180555555557</v>
      </c>
      <c r="I34" s="37">
        <f t="shared" si="3"/>
        <v>1728.4583333333335</v>
      </c>
      <c r="J34" s="37">
        <f t="shared" si="3"/>
        <v>1071.1458333333333</v>
      </c>
      <c r="L34" s="37">
        <f>SUM(L15:L17)</f>
        <v>3186.6647222222223</v>
      </c>
      <c r="M34" s="37">
        <f>SUM(M15:M17)</f>
        <v>2676.1325396825396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5876.8055555555557</v>
      </c>
      <c r="E35" s="37">
        <f t="shared" ref="E35:J35" si="4">SUM(E18:E23)</f>
        <v>5904.2569444444443</v>
      </c>
      <c r="F35" s="37">
        <f t="shared" si="4"/>
        <v>6006.1680555555558</v>
      </c>
      <c r="G35" s="37">
        <f t="shared" si="4"/>
        <v>5983.7944444444447</v>
      </c>
      <c r="H35" s="37">
        <f t="shared" si="4"/>
        <v>6376.6777777777779</v>
      </c>
      <c r="I35" s="37">
        <f t="shared" si="4"/>
        <v>6131.1180555555557</v>
      </c>
      <c r="J35" s="37">
        <f t="shared" si="4"/>
        <v>5554.5972222222226</v>
      </c>
      <c r="L35" s="37">
        <f>SUM(L18:L23)</f>
        <v>6029.5405555555571</v>
      </c>
      <c r="M35" s="37">
        <f>SUM(M18:M23)</f>
        <v>5976.2025793650791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3428.1736111111113</v>
      </c>
      <c r="E36" s="37">
        <f t="shared" ref="E36:J36" si="5">SUM(E24:E26)</f>
        <v>3504.25</v>
      </c>
      <c r="F36" s="37">
        <f t="shared" si="5"/>
        <v>3545.6291666666666</v>
      </c>
      <c r="G36" s="37">
        <f t="shared" si="5"/>
        <v>3584.5236111111108</v>
      </c>
      <c r="H36" s="37">
        <f t="shared" si="5"/>
        <v>3486.6444444444442</v>
      </c>
      <c r="I36" s="37">
        <f t="shared" si="5"/>
        <v>2793.2083333333335</v>
      </c>
      <c r="J36" s="37">
        <f t="shared" si="5"/>
        <v>2360.4236111111113</v>
      </c>
      <c r="L36" s="37">
        <f>SUM(L24:L26)</f>
        <v>3509.8441666666672</v>
      </c>
      <c r="M36" s="37">
        <f>SUM(M24:M26)</f>
        <v>3243.2646825396823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15632.916666666668</v>
      </c>
      <c r="E37" s="37">
        <f t="shared" ref="E37:J37" si="6">SUM(E8:E31)</f>
        <v>16083.694444444445</v>
      </c>
      <c r="F37" s="37">
        <f t="shared" si="6"/>
        <v>16316.134722222223</v>
      </c>
      <c r="G37" s="37">
        <f t="shared" si="6"/>
        <v>16536.68888888889</v>
      </c>
      <c r="H37" s="37">
        <f t="shared" si="6"/>
        <v>16721.268055555553</v>
      </c>
      <c r="I37" s="37">
        <f t="shared" si="6"/>
        <v>14016.416666666668</v>
      </c>
      <c r="J37" s="37">
        <f t="shared" si="6"/>
        <v>11739.479166666666</v>
      </c>
      <c r="L37" s="37">
        <f>SUM(L8:L31)</f>
        <v>16258.140555555558</v>
      </c>
      <c r="M37" s="37">
        <f>SUM(M8:M31)</f>
        <v>15292.371230158733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>
        <v>13143.550000000003</v>
      </c>
      <c r="D43" s="34">
        <v>12950.933333333331</v>
      </c>
      <c r="E43" s="34">
        <v>12948.166666666664</v>
      </c>
      <c r="F43" s="34">
        <v>12865.066666666669</v>
      </c>
      <c r="G43" s="34">
        <v>13090.250000000002</v>
      </c>
      <c r="H43" s="34">
        <v>12992.333333333332</v>
      </c>
      <c r="I43" s="34">
        <v>12815.866666666665</v>
      </c>
      <c r="J43" s="34">
        <v>11873.61</v>
      </c>
      <c r="K43" s="34">
        <v>12640.85</v>
      </c>
      <c r="L43" s="34">
        <v>12537.850000000002</v>
      </c>
      <c r="M43" s="34">
        <v>12548.849999999999</v>
      </c>
      <c r="N43" s="34">
        <v>12305.266666666665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>
        <v>16618.066666666666</v>
      </c>
      <c r="D44" s="34">
        <v>16453.533333333333</v>
      </c>
      <c r="E44" s="34">
        <v>16577.233333333334</v>
      </c>
      <c r="F44" s="34">
        <v>16811.100000000002</v>
      </c>
      <c r="G44" s="34">
        <v>16761.950000000004</v>
      </c>
      <c r="H44" s="34">
        <v>16610.266666666666</v>
      </c>
      <c r="I44" s="34">
        <v>16390.933333333331</v>
      </c>
      <c r="J44" s="34">
        <v>15280.453333333333</v>
      </c>
      <c r="K44" s="34">
        <v>16163.400000000001</v>
      </c>
      <c r="L44" s="34">
        <v>16014.55</v>
      </c>
      <c r="M44" s="34">
        <v>15780.400000000001</v>
      </c>
      <c r="N44" s="34">
        <v>15635.800000000001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>
        <v>10804</v>
      </c>
      <c r="D47" s="34">
        <v>11060.5</v>
      </c>
      <c r="E47" s="34">
        <v>10761</v>
      </c>
      <c r="F47" s="34">
        <v>11135</v>
      </c>
      <c r="G47" s="34">
        <v>10748</v>
      </c>
      <c r="H47" s="34">
        <v>10723.666666666666</v>
      </c>
      <c r="I47" s="34">
        <v>9757.5</v>
      </c>
      <c r="J47" s="34">
        <v>9787.75</v>
      </c>
      <c r="K47" s="34">
        <v>11162</v>
      </c>
      <c r="L47" s="34">
        <v>10993.666666666666</v>
      </c>
      <c r="M47" s="34">
        <v>10729.666666666668</v>
      </c>
      <c r="N47" s="34">
        <v>10170.666666666668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>
        <v>14095.25</v>
      </c>
      <c r="D48" s="34">
        <v>14444</v>
      </c>
      <c r="E48" s="34">
        <v>14096.75</v>
      </c>
      <c r="F48" s="34">
        <v>14514</v>
      </c>
      <c r="G48" s="34">
        <v>14107.000000000002</v>
      </c>
      <c r="H48" s="34">
        <v>14199.666666666668</v>
      </c>
      <c r="I48" s="34">
        <v>13028</v>
      </c>
      <c r="J48" s="34">
        <v>13039.5</v>
      </c>
      <c r="K48" s="34">
        <v>14560.5</v>
      </c>
      <c r="L48" s="34">
        <v>14552.666666666668</v>
      </c>
      <c r="M48" s="34">
        <v>13956.333333333332</v>
      </c>
      <c r="N48" s="34">
        <v>13603.333333333334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>
        <v>9132.5</v>
      </c>
      <c r="D51" s="34">
        <v>9488</v>
      </c>
      <c r="E51" s="34">
        <v>8760.6666666666661</v>
      </c>
      <c r="F51" s="34">
        <v>9367</v>
      </c>
      <c r="G51" s="34">
        <v>9326</v>
      </c>
      <c r="H51" s="34">
        <v>8976</v>
      </c>
      <c r="I51" s="34">
        <v>8933</v>
      </c>
      <c r="J51" s="34">
        <v>8208.75</v>
      </c>
      <c r="K51" s="34">
        <v>9297.75</v>
      </c>
      <c r="L51" s="34">
        <v>9194</v>
      </c>
      <c r="M51" s="34">
        <v>8652.6666666666679</v>
      </c>
      <c r="N51" s="34">
        <v>8497.6666666666679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>
        <v>11715</v>
      </c>
      <c r="D52" s="34">
        <v>12188</v>
      </c>
      <c r="E52" s="34">
        <v>11404.333333333336</v>
      </c>
      <c r="F52" s="34">
        <v>12059.5</v>
      </c>
      <c r="G52" s="34">
        <v>12258.666666666668</v>
      </c>
      <c r="H52" s="34">
        <v>11852</v>
      </c>
      <c r="I52" s="34">
        <v>11846.333333333332</v>
      </c>
      <c r="J52" s="34">
        <v>11017.25</v>
      </c>
      <c r="K52" s="34">
        <v>12114</v>
      </c>
      <c r="L52" s="34">
        <v>11996.666666666664</v>
      </c>
      <c r="M52" s="34">
        <v>11293.999999999998</v>
      </c>
      <c r="N52" s="34">
        <v>11127.999999999998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500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140625" style="5" customWidth="1"/>
    <col min="3" max="12" width="7.28515625" style="5" customWidth="1"/>
    <col min="13" max="13" width="9.85546875" style="5" customWidth="1"/>
    <col min="14" max="14" width="7.28515625" style="5" customWidth="1"/>
    <col min="15" max="15" width="9.140625" style="5"/>
    <col min="16" max="27" width="5.7109375" style="5" customWidth="1"/>
    <col min="28" max="16384" width="9.140625" style="5"/>
  </cols>
  <sheetData>
    <row r="1" spans="1:27" ht="15" x14ac:dyDescent="0.25">
      <c r="A1" s="35" t="s">
        <v>93</v>
      </c>
      <c r="E1" s="6"/>
      <c r="F1" s="46" t="s">
        <v>59</v>
      </c>
      <c r="G1" s="47"/>
      <c r="H1" s="47"/>
      <c r="I1" s="47"/>
      <c r="J1" s="47"/>
      <c r="P1" s="7"/>
    </row>
    <row r="2" spans="1:27" ht="12.75" x14ac:dyDescent="0.2">
      <c r="E2" s="6"/>
      <c r="F2" s="46" t="s">
        <v>122</v>
      </c>
      <c r="G2" s="47"/>
      <c r="H2" s="47"/>
      <c r="I2" s="47"/>
      <c r="J2" s="47"/>
      <c r="P2" s="8"/>
    </row>
    <row r="3" spans="1:27" ht="12.75" x14ac:dyDescent="0.2">
      <c r="D3" s="48" t="s">
        <v>123</v>
      </c>
      <c r="E3" s="47"/>
      <c r="F3" s="47"/>
      <c r="G3" s="6"/>
      <c r="H3" s="49" t="s">
        <v>32</v>
      </c>
      <c r="I3" s="47"/>
      <c r="J3" s="47"/>
      <c r="K3" s="47"/>
      <c r="L3" s="47"/>
      <c r="M3" s="47"/>
      <c r="N3" s="47"/>
      <c r="P3" s="7"/>
      <c r="Q3" s="9"/>
      <c r="R3" s="10" t="s">
        <v>61</v>
      </c>
    </row>
    <row r="4" spans="1:27" ht="24" customHeight="1" x14ac:dyDescent="0.15">
      <c r="Q4" s="9"/>
    </row>
    <row r="5" spans="1:27" ht="9.4" customHeight="1" x14ac:dyDescent="0.15">
      <c r="A5" s="11"/>
      <c r="C5" s="11"/>
      <c r="D5" s="12"/>
      <c r="O5" s="13"/>
      <c r="P5" s="14" t="s">
        <v>62</v>
      </c>
      <c r="Q5" s="14" t="s">
        <v>63</v>
      </c>
      <c r="R5" s="14" t="s">
        <v>64</v>
      </c>
      <c r="S5" s="14" t="s">
        <v>65</v>
      </c>
      <c r="T5" s="14" t="s">
        <v>66</v>
      </c>
      <c r="U5" s="14" t="s">
        <v>67</v>
      </c>
      <c r="V5" s="14" t="s">
        <v>68</v>
      </c>
      <c r="W5" s="13"/>
      <c r="X5" s="13"/>
      <c r="Y5" s="13"/>
      <c r="Z5" s="13"/>
      <c r="AA5" s="13"/>
    </row>
    <row r="6" spans="1:27" ht="9.4" customHeight="1" x14ac:dyDescent="0.15">
      <c r="C6" s="9"/>
      <c r="D6" s="9"/>
      <c r="E6" s="9"/>
      <c r="F6" s="9"/>
      <c r="G6" s="9"/>
      <c r="H6" s="9"/>
      <c r="O6" s="15" t="s">
        <v>69</v>
      </c>
      <c r="P6" s="16">
        <v>40.937500000000007</v>
      </c>
      <c r="Q6" s="16">
        <v>41.513888888888886</v>
      </c>
      <c r="R6" s="16">
        <v>40.581944444444439</v>
      </c>
      <c r="S6" s="16">
        <v>39.715277777777779</v>
      </c>
      <c r="T6" s="16">
        <v>38.168055555555547</v>
      </c>
      <c r="U6" s="16">
        <v>24.694444444444446</v>
      </c>
      <c r="V6" s="16">
        <v>17.527777777777775</v>
      </c>
      <c r="W6" s="13"/>
      <c r="X6" s="13"/>
      <c r="Y6" s="13"/>
      <c r="Z6" s="13"/>
      <c r="AA6" s="13"/>
    </row>
    <row r="7" spans="1:27" ht="9.4" customHeight="1" x14ac:dyDescent="0.15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O7" s="15" t="s">
        <v>70</v>
      </c>
      <c r="P7" s="16">
        <v>28.55555555555555</v>
      </c>
      <c r="Q7" s="16">
        <v>26.930555555555557</v>
      </c>
      <c r="R7" s="16">
        <v>24.416666666666671</v>
      </c>
      <c r="S7" s="16">
        <v>25.672222222222217</v>
      </c>
      <c r="T7" s="16">
        <v>25.080555555555552</v>
      </c>
      <c r="U7" s="16">
        <v>11.131944444444445</v>
      </c>
      <c r="V7" s="16">
        <v>6.1736111111111098</v>
      </c>
      <c r="W7" s="13"/>
      <c r="X7" s="13"/>
      <c r="Y7" s="13"/>
      <c r="Z7" s="13"/>
      <c r="AA7" s="13"/>
    </row>
    <row r="8" spans="1:27" ht="9.4" customHeight="1" x14ac:dyDescent="0.15">
      <c r="C8" s="18"/>
      <c r="O8" s="15" t="s">
        <v>71</v>
      </c>
      <c r="P8" s="16">
        <f>SUM(P6:P7)</f>
        <v>69.493055555555557</v>
      </c>
      <c r="Q8" s="16">
        <f t="shared" ref="Q8:V8" si="0">SUM(Q6:Q7)</f>
        <v>68.444444444444443</v>
      </c>
      <c r="R8" s="16">
        <f t="shared" si="0"/>
        <v>64.998611111111103</v>
      </c>
      <c r="S8" s="16">
        <f t="shared" si="0"/>
        <v>65.387499999999989</v>
      </c>
      <c r="T8" s="16">
        <f t="shared" si="0"/>
        <v>63.248611111111103</v>
      </c>
      <c r="U8" s="16">
        <f t="shared" si="0"/>
        <v>35.826388888888893</v>
      </c>
      <c r="V8" s="16">
        <f t="shared" si="0"/>
        <v>23.701388888888886</v>
      </c>
      <c r="W8" s="13"/>
      <c r="X8" s="13"/>
      <c r="Y8" s="13"/>
      <c r="Z8" s="13"/>
      <c r="AA8" s="13"/>
    </row>
    <row r="9" spans="1:27" ht="9.4" customHeight="1" x14ac:dyDescent="0.15">
      <c r="C9" s="18"/>
      <c r="O9" s="19"/>
      <c r="P9" s="14" t="s">
        <v>72</v>
      </c>
      <c r="Q9" s="14" t="s">
        <v>73</v>
      </c>
      <c r="R9" s="14" t="s">
        <v>74</v>
      </c>
      <c r="S9" s="14" t="s">
        <v>75</v>
      </c>
      <c r="T9" s="14" t="s">
        <v>76</v>
      </c>
      <c r="U9" s="14" t="s">
        <v>77</v>
      </c>
      <c r="V9" s="14" t="s">
        <v>78</v>
      </c>
      <c r="W9" s="14" t="s">
        <v>79</v>
      </c>
      <c r="X9" s="14" t="s">
        <v>80</v>
      </c>
      <c r="Y9" s="14" t="s">
        <v>81</v>
      </c>
      <c r="Z9" s="14" t="s">
        <v>82</v>
      </c>
      <c r="AA9" s="14" t="s">
        <v>83</v>
      </c>
    </row>
    <row r="10" spans="1:27" ht="9.4" customHeight="1" x14ac:dyDescent="0.15">
      <c r="C10" s="18"/>
      <c r="O10" s="15" t="s">
        <v>84</v>
      </c>
      <c r="P10" s="16">
        <v>34.883333333333333</v>
      </c>
      <c r="Q10" s="16">
        <v>34.066666666666663</v>
      </c>
      <c r="R10" s="16">
        <v>36.599999999999994</v>
      </c>
      <c r="S10" s="16">
        <v>38.899999999999991</v>
      </c>
      <c r="T10" s="16">
        <v>38.799999999999997</v>
      </c>
      <c r="U10" s="16">
        <v>48.266666666666666</v>
      </c>
      <c r="V10" s="16">
        <v>46.066666666666677</v>
      </c>
      <c r="W10" s="16">
        <v>41.400000000000006</v>
      </c>
      <c r="X10" s="16">
        <v>46</v>
      </c>
      <c r="Y10" s="16">
        <v>40.75</v>
      </c>
      <c r="Z10" s="16">
        <v>40</v>
      </c>
      <c r="AA10" s="16">
        <v>36.466666666666669</v>
      </c>
    </row>
    <row r="11" spans="1:27" ht="9.4" customHeight="1" x14ac:dyDescent="0.15">
      <c r="C11" s="18"/>
      <c r="O11" s="15" t="s">
        <v>85</v>
      </c>
      <c r="P11" s="16">
        <v>21.466666666666661</v>
      </c>
      <c r="Q11" s="16">
        <v>22.266666666666662</v>
      </c>
      <c r="R11" s="16">
        <v>21.499999999999996</v>
      </c>
      <c r="S11" s="16">
        <v>25.833333333333332</v>
      </c>
      <c r="T11" s="16">
        <v>27.3</v>
      </c>
      <c r="U11" s="16">
        <v>30.200000000000003</v>
      </c>
      <c r="V11" s="16">
        <v>30.400000000000002</v>
      </c>
      <c r="W11" s="16">
        <v>29.173333333333332</v>
      </c>
      <c r="X11" s="16">
        <v>30.8</v>
      </c>
      <c r="Y11" s="16">
        <v>27.85</v>
      </c>
      <c r="Z11" s="16">
        <v>28.049999999999997</v>
      </c>
      <c r="AA11" s="16">
        <v>18.733333333333334</v>
      </c>
    </row>
    <row r="12" spans="1:27" ht="9.4" customHeight="1" x14ac:dyDescent="0.15">
      <c r="C12" s="18"/>
      <c r="O12" s="15" t="s">
        <v>86</v>
      </c>
      <c r="P12" s="16">
        <f>SUM(P10:P11)</f>
        <v>56.349999999999994</v>
      </c>
      <c r="Q12" s="16">
        <f t="shared" ref="Q12:AA12" si="1">SUM(Q10:Q11)</f>
        <v>56.333333333333329</v>
      </c>
      <c r="R12" s="16">
        <f t="shared" si="1"/>
        <v>58.099999999999994</v>
      </c>
      <c r="S12" s="16">
        <f t="shared" si="1"/>
        <v>64.73333333333332</v>
      </c>
      <c r="T12" s="16">
        <f t="shared" si="1"/>
        <v>66.099999999999994</v>
      </c>
      <c r="U12" s="16">
        <f t="shared" si="1"/>
        <v>78.466666666666669</v>
      </c>
      <c r="V12" s="16">
        <f t="shared" si="1"/>
        <v>76.466666666666683</v>
      </c>
      <c r="W12" s="16">
        <f t="shared" si="1"/>
        <v>70.573333333333338</v>
      </c>
      <c r="X12" s="16">
        <f t="shared" si="1"/>
        <v>76.8</v>
      </c>
      <c r="Y12" s="16">
        <f t="shared" si="1"/>
        <v>68.599999999999994</v>
      </c>
      <c r="Z12" s="16">
        <f t="shared" si="1"/>
        <v>68.05</v>
      </c>
      <c r="AA12" s="16">
        <f t="shared" si="1"/>
        <v>55.2</v>
      </c>
    </row>
    <row r="13" spans="1:27" ht="9.4" customHeight="1" x14ac:dyDescent="0.15">
      <c r="C13" s="18"/>
      <c r="O13" s="19"/>
      <c r="P13" s="19">
        <f t="shared" ref="P13:W13" si="2">Q13-1</f>
        <v>2009</v>
      </c>
      <c r="Q13" s="19">
        <f t="shared" si="2"/>
        <v>2010</v>
      </c>
      <c r="R13" s="19">
        <f t="shared" si="2"/>
        <v>2011</v>
      </c>
      <c r="S13" s="19">
        <f t="shared" si="2"/>
        <v>2012</v>
      </c>
      <c r="T13" s="19">
        <f t="shared" si="2"/>
        <v>2013</v>
      </c>
      <c r="U13" s="19">
        <f t="shared" si="2"/>
        <v>2014</v>
      </c>
      <c r="V13" s="19">
        <f t="shared" si="2"/>
        <v>2015</v>
      </c>
      <c r="W13" s="19">
        <f t="shared" si="2"/>
        <v>2016</v>
      </c>
      <c r="X13" s="19">
        <f>Y13-1</f>
        <v>2017</v>
      </c>
      <c r="Y13" s="20">
        <v>2018</v>
      </c>
      <c r="Z13" s="19"/>
      <c r="AA13" s="13"/>
    </row>
    <row r="14" spans="1:27" ht="9.4" customHeight="1" x14ac:dyDescent="0.15">
      <c r="C14" s="18"/>
      <c r="O14" s="15" t="s">
        <v>87</v>
      </c>
      <c r="P14" s="21"/>
      <c r="Q14" s="21">
        <v>30.5</v>
      </c>
      <c r="R14" s="21">
        <v>35.885833333333323</v>
      </c>
      <c r="S14" s="21">
        <v>37.133333333333333</v>
      </c>
      <c r="T14" s="22">
        <v>43.498333333333335</v>
      </c>
      <c r="U14" s="22">
        <v>44.415370370370368</v>
      </c>
      <c r="V14" s="22">
        <v>60.941111111111113</v>
      </c>
      <c r="W14" s="22">
        <v>99.195238095238096</v>
      </c>
      <c r="X14" s="22">
        <v>39.022500000000001</v>
      </c>
      <c r="Y14" s="16">
        <v>40.183333333333337</v>
      </c>
      <c r="Z14" s="13"/>
      <c r="AA14" s="13"/>
    </row>
    <row r="15" spans="1:27" ht="9.4" customHeight="1" x14ac:dyDescent="0.15">
      <c r="C15" s="18"/>
      <c r="O15" s="15" t="s">
        <v>88</v>
      </c>
      <c r="P15" s="23"/>
      <c r="Q15" s="21">
        <v>29.8</v>
      </c>
      <c r="R15" s="22">
        <v>29.085000000000004</v>
      </c>
      <c r="S15" s="22">
        <v>18.19166666666667</v>
      </c>
      <c r="T15" s="22">
        <v>29.87047619047619</v>
      </c>
      <c r="U15" s="22">
        <v>28.891666666666669</v>
      </c>
      <c r="V15" s="22">
        <v>37.711388888888891</v>
      </c>
      <c r="W15" s="22">
        <v>50.035714285714285</v>
      </c>
      <c r="X15" s="22">
        <v>26.942499999999999</v>
      </c>
      <c r="Y15" s="16">
        <v>26.131111111111114</v>
      </c>
      <c r="Z15" s="13"/>
      <c r="AA15" s="13"/>
    </row>
    <row r="16" spans="1:27" ht="9.4" customHeight="1" x14ac:dyDescent="0.15">
      <c r="C16" s="18"/>
      <c r="O16" s="15" t="s">
        <v>89</v>
      </c>
      <c r="P16" s="13"/>
      <c r="Q16" s="16">
        <f t="shared" ref="Q16:X16" si="3">SUM(Q14:Q15)</f>
        <v>60.3</v>
      </c>
      <c r="R16" s="16">
        <f t="shared" si="3"/>
        <v>64.970833333333331</v>
      </c>
      <c r="S16" s="16">
        <f t="shared" si="3"/>
        <v>55.325000000000003</v>
      </c>
      <c r="T16" s="16">
        <f t="shared" si="3"/>
        <v>73.368809523809517</v>
      </c>
      <c r="U16" s="16">
        <f t="shared" si="3"/>
        <v>73.307037037037034</v>
      </c>
      <c r="V16" s="16">
        <f t="shared" si="3"/>
        <v>98.652500000000003</v>
      </c>
      <c r="W16" s="16">
        <f t="shared" si="3"/>
        <v>149.23095238095237</v>
      </c>
      <c r="X16" s="16">
        <f t="shared" si="3"/>
        <v>65.965000000000003</v>
      </c>
      <c r="Y16" s="16">
        <f>SUM(Y14:Y15)</f>
        <v>66.314444444444447</v>
      </c>
      <c r="Z16" s="13"/>
      <c r="AA16" s="13"/>
    </row>
    <row r="17" spans="3:21" ht="9.4" customHeight="1" x14ac:dyDescent="0.15">
      <c r="C17" s="18"/>
    </row>
    <row r="18" spans="3:21" ht="9.4" customHeight="1" x14ac:dyDescent="0.15">
      <c r="C18" s="18"/>
      <c r="P18" s="25"/>
      <c r="Q18" s="26"/>
    </row>
    <row r="19" spans="3:21" ht="9.4" customHeight="1" x14ac:dyDescent="0.15">
      <c r="C19" s="18"/>
      <c r="P19" s="25"/>
      <c r="Q19" s="26"/>
    </row>
    <row r="20" spans="3:21" ht="9.4" customHeight="1" x14ac:dyDescent="0.15">
      <c r="C20" s="18"/>
      <c r="P20" s="25"/>
      <c r="Q20" s="26"/>
    </row>
    <row r="21" spans="3:21" ht="9.4" customHeight="1" x14ac:dyDescent="0.15">
      <c r="C21" s="18"/>
      <c r="P21" s="25"/>
      <c r="Q21" s="26"/>
      <c r="T21" s="25"/>
      <c r="U21" s="27"/>
    </row>
    <row r="22" spans="3:21" ht="9.4" customHeight="1" x14ac:dyDescent="0.15">
      <c r="C22" s="18"/>
      <c r="P22" s="25"/>
      <c r="Q22" s="26"/>
      <c r="T22" s="25"/>
      <c r="U22" s="27"/>
    </row>
    <row r="23" spans="3:21" ht="9.4" customHeight="1" x14ac:dyDescent="0.15">
      <c r="C23" s="18"/>
      <c r="P23" s="28"/>
      <c r="Q23" s="26"/>
      <c r="T23" s="28"/>
      <c r="U23" s="29"/>
    </row>
    <row r="24" spans="3:21" ht="9.4" customHeight="1" x14ac:dyDescent="0.15">
      <c r="C24" s="18"/>
      <c r="P24" s="25"/>
      <c r="Q24" s="26"/>
      <c r="T24" s="25"/>
      <c r="U24" s="27"/>
    </row>
    <row r="25" spans="3:21" ht="9.4" customHeight="1" x14ac:dyDescent="0.15">
      <c r="C25" s="18"/>
      <c r="P25" s="25"/>
      <c r="Q25" s="26"/>
      <c r="T25" s="25"/>
      <c r="U25" s="27"/>
    </row>
    <row r="26" spans="3:21" ht="9.4" customHeight="1" x14ac:dyDescent="0.15">
      <c r="C26" s="18"/>
      <c r="P26" s="28"/>
    </row>
    <row r="27" spans="3:21" ht="9.4" customHeight="1" x14ac:dyDescent="0.15">
      <c r="C27" s="18"/>
      <c r="P27" s="25"/>
      <c r="Q27" s="30"/>
    </row>
    <row r="28" spans="3:21" ht="9.4" customHeight="1" x14ac:dyDescent="0.15">
      <c r="C28" s="18"/>
      <c r="P28" s="25"/>
      <c r="Q28" s="30"/>
    </row>
    <row r="29" spans="3:21" ht="19.149999999999999" customHeight="1" x14ac:dyDescent="0.15">
      <c r="C29" s="18"/>
    </row>
    <row r="30" spans="3:21" ht="9.4" customHeight="1" x14ac:dyDescent="0.15">
      <c r="C30" s="18"/>
      <c r="P30" s="31"/>
      <c r="S30" s="30"/>
    </row>
    <row r="31" spans="3:21" ht="9.4" customHeight="1" x14ac:dyDescent="0.15">
      <c r="C31" s="18"/>
      <c r="P31" s="31"/>
      <c r="S31" s="30"/>
    </row>
    <row r="32" spans="3:21" ht="9.4" customHeight="1" x14ac:dyDescent="0.15">
      <c r="C32" s="32"/>
    </row>
    <row r="33" spans="2:20" ht="9.4" customHeight="1" x14ac:dyDescent="0.15">
      <c r="C33" s="36"/>
    </row>
    <row r="34" spans="2:20" ht="9.4" customHeight="1" x14ac:dyDescent="0.15">
      <c r="C34" s="36"/>
    </row>
    <row r="35" spans="2:20" ht="9.4" customHeight="1" x14ac:dyDescent="0.15">
      <c r="C35" s="36"/>
    </row>
    <row r="36" spans="2:20" ht="9.4" customHeight="1" x14ac:dyDescent="0.15">
      <c r="C36" s="36"/>
      <c r="T36" s="10"/>
    </row>
    <row r="37" spans="2:20" ht="9.4" customHeight="1" x14ac:dyDescent="0.15">
      <c r="C37" s="36"/>
    </row>
    <row r="38" spans="2:20" ht="9.4" customHeight="1" x14ac:dyDescent="0.15">
      <c r="C38" s="9"/>
    </row>
    <row r="39" spans="2:20" ht="9.4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" customHeight="1" x14ac:dyDescent="0.15">
      <c r="B40" s="36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" customHeight="1" x14ac:dyDescent="0.15">
      <c r="B41" s="36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" customHeight="1" x14ac:dyDescent="0.15">
      <c r="B42" s="36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" customHeight="1" x14ac:dyDescent="0.15">
      <c r="B43" s="36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" customHeight="1" x14ac:dyDescent="0.15">
      <c r="B44" s="28"/>
    </row>
    <row r="45" spans="2:20" ht="9.4" customHeight="1" x14ac:dyDescent="0.15">
      <c r="B45" s="28"/>
      <c r="C45" s="9"/>
    </row>
    <row r="46" spans="2:20" ht="9.4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" customHeight="1" x14ac:dyDescent="0.15">
      <c r="B47" s="36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8"/>
      <c r="F83" s="33"/>
      <c r="G83" s="33"/>
      <c r="I83" s="33" t="s">
        <v>90</v>
      </c>
      <c r="K83" s="33"/>
    </row>
    <row r="84" spans="4:13" ht="9.4" customHeight="1" x14ac:dyDescent="0.15"/>
    <row r="85" spans="4:13" ht="9.4" customHeight="1" x14ac:dyDescent="0.15">
      <c r="M85" s="5" t="s">
        <v>91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CC2207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122</v>
      </c>
      <c r="G2" s="47"/>
      <c r="H2" s="47"/>
      <c r="I2" s="47"/>
      <c r="J2" s="47"/>
    </row>
    <row r="3" spans="1:15" ht="12.75" x14ac:dyDescent="0.2">
      <c r="D3" s="48" t="s">
        <v>123</v>
      </c>
      <c r="E3" s="47"/>
      <c r="F3" s="47"/>
      <c r="G3" s="6"/>
      <c r="H3" s="54" t="s">
        <v>32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34</v>
      </c>
      <c r="C5" s="52"/>
      <c r="D5" s="12"/>
      <c r="O5" s="28"/>
    </row>
    <row r="6" spans="1:15" ht="9.4" customHeight="1" x14ac:dyDescent="0.2">
      <c r="C6" s="50" t="s">
        <v>124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36" t="s">
        <v>62</v>
      </c>
      <c r="E7" s="36" t="s">
        <v>63</v>
      </c>
      <c r="F7" s="36" t="s">
        <v>64</v>
      </c>
      <c r="G7" s="36" t="s">
        <v>65</v>
      </c>
      <c r="H7" s="36" t="s">
        <v>66</v>
      </c>
      <c r="I7" s="36" t="s">
        <v>67</v>
      </c>
      <c r="J7" s="36" t="s">
        <v>68</v>
      </c>
      <c r="K7" s="36"/>
      <c r="L7" s="36" t="s">
        <v>97</v>
      </c>
      <c r="M7" s="36" t="s">
        <v>98</v>
      </c>
      <c r="O7" s="28"/>
    </row>
    <row r="8" spans="1:15" ht="9.4" customHeight="1" x14ac:dyDescent="0.15">
      <c r="C8" s="18">
        <v>0</v>
      </c>
      <c r="D8" s="37">
        <v>0.15277777777777776</v>
      </c>
      <c r="E8" s="37">
        <v>0.34722222222222221</v>
      </c>
      <c r="F8" s="37">
        <v>0.34444444444444444</v>
      </c>
      <c r="G8" s="37">
        <v>0.5083333333333333</v>
      </c>
      <c r="H8" s="37">
        <v>0.39999999999999997</v>
      </c>
      <c r="I8" s="37">
        <v>0.25694444444444442</v>
      </c>
      <c r="J8" s="37">
        <v>0.52083333333333326</v>
      </c>
      <c r="L8" s="37">
        <f>AVERAGE(D8:H8)</f>
        <v>0.35055555555555556</v>
      </c>
      <c r="M8" s="37">
        <f>AVERAGE(D8:J8)</f>
        <v>0.36150793650793644</v>
      </c>
      <c r="O8" s="28"/>
    </row>
    <row r="9" spans="1:15" ht="9.4" customHeight="1" x14ac:dyDescent="0.15">
      <c r="C9" s="18">
        <v>1</v>
      </c>
      <c r="D9" s="37">
        <v>8.3333333333333329E-2</v>
      </c>
      <c r="E9" s="37">
        <v>9.722222222222221E-2</v>
      </c>
      <c r="F9" s="37">
        <v>0.28749999999999998</v>
      </c>
      <c r="G9" s="37">
        <v>0.31388888888888888</v>
      </c>
      <c r="H9" s="37">
        <v>0.33611111111111114</v>
      </c>
      <c r="I9" s="37">
        <v>0.10416666666666667</v>
      </c>
      <c r="J9" s="37">
        <v>0.17361111111111113</v>
      </c>
      <c r="L9" s="37">
        <f t="shared" ref="L9:L31" si="0">AVERAGE(D9:H9)</f>
        <v>0.22361111111111107</v>
      </c>
      <c r="M9" s="37">
        <f t="shared" ref="M9:M31" si="1">AVERAGE(D9:J9)</f>
        <v>0.19940476190476189</v>
      </c>
      <c r="O9" s="28"/>
    </row>
    <row r="10" spans="1:15" ht="9.4" customHeight="1" x14ac:dyDescent="0.15">
      <c r="C10" s="18">
        <v>2</v>
      </c>
      <c r="D10" s="37">
        <v>5.5555555555555552E-2</v>
      </c>
      <c r="E10" s="37">
        <v>0.13194444444444445</v>
      </c>
      <c r="F10" s="37">
        <v>0.12499999999999999</v>
      </c>
      <c r="G10" s="37">
        <v>6.5277777777777782E-2</v>
      </c>
      <c r="H10" s="37">
        <v>0.14166666666666666</v>
      </c>
      <c r="I10" s="37">
        <v>0.1111111111111111</v>
      </c>
      <c r="J10" s="37">
        <v>0.1875</v>
      </c>
      <c r="L10" s="37">
        <f t="shared" si="0"/>
        <v>0.10388888888888888</v>
      </c>
      <c r="M10" s="37">
        <f t="shared" si="1"/>
        <v>0.11686507936507937</v>
      </c>
      <c r="O10" s="28"/>
    </row>
    <row r="11" spans="1:15" ht="9.4" customHeight="1" x14ac:dyDescent="0.15">
      <c r="C11" s="18">
        <v>3</v>
      </c>
      <c r="D11" s="37">
        <v>0.18055555555555552</v>
      </c>
      <c r="E11" s="37">
        <v>0.1875</v>
      </c>
      <c r="F11" s="37">
        <v>0.10694444444444444</v>
      </c>
      <c r="G11" s="37">
        <v>6.5277777777777782E-2</v>
      </c>
      <c r="H11" s="37">
        <v>2.0833333333333332E-2</v>
      </c>
      <c r="I11" s="37">
        <v>9.0277777777777776E-2</v>
      </c>
      <c r="J11" s="37">
        <v>5.5555555555555552E-2</v>
      </c>
      <c r="L11" s="37">
        <f t="shared" si="0"/>
        <v>0.11222222222222222</v>
      </c>
      <c r="M11" s="37">
        <f t="shared" si="1"/>
        <v>0.10099206349206349</v>
      </c>
      <c r="O11" s="28"/>
    </row>
    <row r="12" spans="1:15" ht="9.4" customHeight="1" x14ac:dyDescent="0.15">
      <c r="C12" s="18">
        <v>4</v>
      </c>
      <c r="D12" s="37">
        <v>0.12499999999999999</v>
      </c>
      <c r="E12" s="37">
        <v>0.35416666666666663</v>
      </c>
      <c r="F12" s="37">
        <v>0.33055555555555555</v>
      </c>
      <c r="G12" s="37">
        <v>0.42499999999999999</v>
      </c>
      <c r="H12" s="37">
        <v>0.46111111111111108</v>
      </c>
      <c r="I12" s="37">
        <v>0.45833333333333326</v>
      </c>
      <c r="J12" s="37">
        <v>0.19444444444444445</v>
      </c>
      <c r="L12" s="37">
        <f t="shared" si="0"/>
        <v>0.33916666666666667</v>
      </c>
      <c r="M12" s="37">
        <f t="shared" si="1"/>
        <v>0.33551587301587305</v>
      </c>
    </row>
    <row r="13" spans="1:15" ht="9.4" customHeight="1" x14ac:dyDescent="0.15">
      <c r="C13" s="18">
        <v>5</v>
      </c>
      <c r="D13" s="37">
        <v>0.82638888888888895</v>
      </c>
      <c r="E13" s="37">
        <v>0.70833333333333326</v>
      </c>
      <c r="F13" s="37">
        <v>0.71527777777777779</v>
      </c>
      <c r="G13" s="37">
        <v>0.99305555555555547</v>
      </c>
      <c r="H13" s="37">
        <v>0.58055555555555549</v>
      </c>
      <c r="I13" s="37">
        <v>0.60416666666666663</v>
      </c>
      <c r="J13" s="37">
        <v>0.20833333333333334</v>
      </c>
      <c r="L13" s="37">
        <f t="shared" si="0"/>
        <v>0.76472222222222219</v>
      </c>
      <c r="M13" s="37">
        <f t="shared" si="1"/>
        <v>0.66230158730158728</v>
      </c>
    </row>
    <row r="14" spans="1:15" ht="9.4" customHeight="1" x14ac:dyDescent="0.15">
      <c r="C14" s="18">
        <v>6</v>
      </c>
      <c r="D14" s="37">
        <v>4.166666666666667</v>
      </c>
      <c r="E14" s="37">
        <v>4.1944444444444438</v>
      </c>
      <c r="F14" s="37">
        <v>3.776388888888889</v>
      </c>
      <c r="G14" s="37">
        <v>4.697222222222222</v>
      </c>
      <c r="H14" s="37">
        <v>4.1777777777777771</v>
      </c>
      <c r="I14" s="37">
        <v>1.0208333333333335</v>
      </c>
      <c r="J14" s="37">
        <v>0.16666666666666666</v>
      </c>
      <c r="L14" s="37">
        <f t="shared" si="0"/>
        <v>4.2024999999999997</v>
      </c>
      <c r="M14" s="37">
        <f t="shared" si="1"/>
        <v>3.1714285714285713</v>
      </c>
    </row>
    <row r="15" spans="1:15" ht="9.4" customHeight="1" x14ac:dyDescent="0.15">
      <c r="C15" s="18">
        <v>7</v>
      </c>
      <c r="D15" s="37">
        <v>7.3194444444444446</v>
      </c>
      <c r="E15" s="37">
        <v>7.9930555555555554</v>
      </c>
      <c r="F15" s="37">
        <v>7.2138888888888886</v>
      </c>
      <c r="G15" s="37">
        <v>6.9041666666666668</v>
      </c>
      <c r="H15" s="37">
        <v>6.3569444444444443</v>
      </c>
      <c r="I15" s="37">
        <v>2.2152777777777781</v>
      </c>
      <c r="J15" s="37">
        <v>0.45833333333333326</v>
      </c>
      <c r="L15" s="37">
        <f t="shared" si="0"/>
        <v>7.1575000000000006</v>
      </c>
      <c r="M15" s="37">
        <f t="shared" si="1"/>
        <v>5.4944444444444454</v>
      </c>
    </row>
    <row r="16" spans="1:15" ht="9.4" customHeight="1" x14ac:dyDescent="0.15">
      <c r="C16" s="18">
        <v>8</v>
      </c>
      <c r="D16" s="37">
        <v>7.2986111111111107</v>
      </c>
      <c r="E16" s="37">
        <v>7.0486111111111107</v>
      </c>
      <c r="F16" s="37">
        <v>6.8208333333333337</v>
      </c>
      <c r="G16" s="37">
        <v>6.7513888888888891</v>
      </c>
      <c r="H16" s="37">
        <v>5.8666666666666671</v>
      </c>
      <c r="I16" s="37">
        <v>2.041666666666667</v>
      </c>
      <c r="J16" s="37">
        <v>0.72222222222222232</v>
      </c>
      <c r="L16" s="37">
        <f t="shared" si="0"/>
        <v>6.7572222222222225</v>
      </c>
      <c r="M16" s="37">
        <f t="shared" si="1"/>
        <v>5.2214285714285706</v>
      </c>
    </row>
    <row r="17" spans="3:13" ht="9.4" customHeight="1" x14ac:dyDescent="0.15">
      <c r="C17" s="18">
        <v>9</v>
      </c>
      <c r="D17" s="37">
        <v>3.2430555555555554</v>
      </c>
      <c r="E17" s="37">
        <v>3.479166666666667</v>
      </c>
      <c r="F17" s="37">
        <v>3.0486111111111112</v>
      </c>
      <c r="G17" s="37">
        <v>3.5291666666666668</v>
      </c>
      <c r="H17" s="37">
        <v>3.1527777777777777</v>
      </c>
      <c r="I17" s="37">
        <v>1.8263888888888888</v>
      </c>
      <c r="J17" s="37">
        <v>1.0972222222222223</v>
      </c>
      <c r="L17" s="37">
        <f t="shared" si="0"/>
        <v>3.2905555555555557</v>
      </c>
      <c r="M17" s="37">
        <f t="shared" si="1"/>
        <v>2.7680555555555557</v>
      </c>
    </row>
    <row r="18" spans="3:13" ht="9.4" customHeight="1" x14ac:dyDescent="0.15">
      <c r="C18" s="18">
        <v>10</v>
      </c>
      <c r="D18" s="37">
        <v>2.8611111111111116</v>
      </c>
      <c r="E18" s="37">
        <v>2.4861111111111107</v>
      </c>
      <c r="F18" s="37">
        <v>2.3513888888888888</v>
      </c>
      <c r="G18" s="37">
        <v>1.7874999999999999</v>
      </c>
      <c r="H18" s="37">
        <v>3.0847222222222221</v>
      </c>
      <c r="I18" s="37">
        <v>2.4236111111111112</v>
      </c>
      <c r="J18" s="37">
        <v>1.2777777777777777</v>
      </c>
      <c r="L18" s="37">
        <f t="shared" si="0"/>
        <v>2.5141666666666667</v>
      </c>
      <c r="M18" s="37">
        <f t="shared" si="1"/>
        <v>2.3246031746031748</v>
      </c>
    </row>
    <row r="19" spans="3:13" ht="9.4" customHeight="1" x14ac:dyDescent="0.15">
      <c r="C19" s="18">
        <v>11</v>
      </c>
      <c r="D19" s="37">
        <v>2.4305555555555558</v>
      </c>
      <c r="E19" s="37">
        <v>2.2986111111111112</v>
      </c>
      <c r="F19" s="37">
        <v>2.4291666666666663</v>
      </c>
      <c r="G19" s="37">
        <v>1.9166666666666667</v>
      </c>
      <c r="H19" s="37">
        <v>2.0069444444444442</v>
      </c>
      <c r="I19" s="37">
        <v>2.6527777777777777</v>
      </c>
      <c r="J19" s="37">
        <v>2.2847222222222223</v>
      </c>
      <c r="L19" s="37">
        <f t="shared" si="0"/>
        <v>2.216388888888889</v>
      </c>
      <c r="M19" s="37">
        <f t="shared" si="1"/>
        <v>2.2884920634920634</v>
      </c>
    </row>
    <row r="20" spans="3:13" ht="9.4" customHeight="1" x14ac:dyDescent="0.15">
      <c r="C20" s="18">
        <v>12</v>
      </c>
      <c r="D20" s="37">
        <v>2.5138888888888888</v>
      </c>
      <c r="E20" s="37">
        <v>2.5277777777777777</v>
      </c>
      <c r="F20" s="37">
        <v>2.354166666666667</v>
      </c>
      <c r="G20" s="37">
        <v>2.4791666666666665</v>
      </c>
      <c r="H20" s="37">
        <v>3.0958333333333332</v>
      </c>
      <c r="I20" s="37">
        <v>2.9652777777777777</v>
      </c>
      <c r="J20" s="37">
        <v>2.5138888888888888</v>
      </c>
      <c r="L20" s="37">
        <f t="shared" si="0"/>
        <v>2.5941666666666667</v>
      </c>
      <c r="M20" s="37">
        <f t="shared" si="1"/>
        <v>2.6357142857142857</v>
      </c>
    </row>
    <row r="21" spans="3:13" ht="9.4" customHeight="1" x14ac:dyDescent="0.15">
      <c r="C21" s="18">
        <v>13</v>
      </c>
      <c r="D21" s="37">
        <v>2.3055555555555554</v>
      </c>
      <c r="E21" s="37">
        <v>2.0972222222222223</v>
      </c>
      <c r="F21" s="37">
        <v>2.0041666666666669</v>
      </c>
      <c r="G21" s="37">
        <v>1.9388888888888889</v>
      </c>
      <c r="H21" s="37">
        <v>3.151388888888889</v>
      </c>
      <c r="I21" s="37">
        <v>2.0486111111111112</v>
      </c>
      <c r="J21" s="37">
        <v>1.8958333333333335</v>
      </c>
      <c r="L21" s="37">
        <f t="shared" si="0"/>
        <v>2.2994444444444442</v>
      </c>
      <c r="M21" s="37">
        <f t="shared" si="1"/>
        <v>2.2059523809523811</v>
      </c>
    </row>
    <row r="22" spans="3:13" ht="9.4" customHeight="1" x14ac:dyDescent="0.15">
      <c r="C22" s="18">
        <v>14</v>
      </c>
      <c r="D22" s="37">
        <v>2.8611111111111112</v>
      </c>
      <c r="E22" s="37">
        <v>2.8472222222222223</v>
      </c>
      <c r="F22" s="37">
        <v>2.9777777777777779</v>
      </c>
      <c r="G22" s="37">
        <v>2.7777777777777781</v>
      </c>
      <c r="H22" s="37">
        <v>3.1763888888888889</v>
      </c>
      <c r="I22" s="37">
        <v>3.2638888888888893</v>
      </c>
      <c r="J22" s="37">
        <v>1.5833333333333335</v>
      </c>
      <c r="L22" s="37">
        <f t="shared" si="0"/>
        <v>2.9280555555555559</v>
      </c>
      <c r="M22" s="37">
        <f t="shared" si="1"/>
        <v>2.7839285714285715</v>
      </c>
    </row>
    <row r="23" spans="3:13" ht="9.4" customHeight="1" x14ac:dyDescent="0.15">
      <c r="C23" s="18">
        <v>15</v>
      </c>
      <c r="D23" s="37">
        <v>4.104166666666667</v>
      </c>
      <c r="E23" s="37">
        <v>4.2291666666666661</v>
      </c>
      <c r="F23" s="37">
        <v>3.4333333333333336</v>
      </c>
      <c r="G23" s="37">
        <v>3.1944444444444438</v>
      </c>
      <c r="H23" s="37">
        <v>4.4000000000000004</v>
      </c>
      <c r="I23" s="37">
        <v>2.7638888888888893</v>
      </c>
      <c r="J23" s="37">
        <v>1.9236111111111112</v>
      </c>
      <c r="L23" s="37">
        <f t="shared" si="0"/>
        <v>3.8722222222222213</v>
      </c>
      <c r="M23" s="37">
        <f t="shared" si="1"/>
        <v>3.4355158730158726</v>
      </c>
    </row>
    <row r="24" spans="3:13" ht="9.4" customHeight="1" x14ac:dyDescent="0.15">
      <c r="C24" s="18">
        <v>16</v>
      </c>
      <c r="D24" s="37">
        <v>7.7361111111111107</v>
      </c>
      <c r="E24" s="37">
        <v>6.8194444444444446</v>
      </c>
      <c r="F24" s="37">
        <v>7.1805555555555554</v>
      </c>
      <c r="G24" s="37">
        <v>6.6736111111111107</v>
      </c>
      <c r="H24" s="37">
        <v>6.1333333333333329</v>
      </c>
      <c r="I24" s="37">
        <v>2.5763888888888888</v>
      </c>
      <c r="J24" s="37">
        <v>1.8333333333333335</v>
      </c>
      <c r="L24" s="37">
        <f t="shared" si="0"/>
        <v>6.908611111111111</v>
      </c>
      <c r="M24" s="37">
        <f t="shared" si="1"/>
        <v>5.564682539682539</v>
      </c>
    </row>
    <row r="25" spans="3:13" ht="9.4" customHeight="1" x14ac:dyDescent="0.15">
      <c r="C25" s="18">
        <v>17</v>
      </c>
      <c r="D25" s="37">
        <v>7.9722222222222214</v>
      </c>
      <c r="E25" s="37">
        <v>8.9375</v>
      </c>
      <c r="F25" s="37">
        <v>7.2597222222222229</v>
      </c>
      <c r="G25" s="37">
        <v>7.1819444444444454</v>
      </c>
      <c r="H25" s="37">
        <v>5.8416666666666668</v>
      </c>
      <c r="I25" s="37">
        <v>2.1527777777777777</v>
      </c>
      <c r="J25" s="37">
        <v>1.1319444444444444</v>
      </c>
      <c r="L25" s="37">
        <f t="shared" si="0"/>
        <v>7.4386111111111122</v>
      </c>
      <c r="M25" s="37">
        <f t="shared" si="1"/>
        <v>5.7825396825396833</v>
      </c>
    </row>
    <row r="26" spans="3:13" ht="9.4" customHeight="1" x14ac:dyDescent="0.15">
      <c r="C26" s="18">
        <v>18</v>
      </c>
      <c r="D26" s="37">
        <v>5.1111111111111107</v>
      </c>
      <c r="E26" s="37">
        <v>4.375</v>
      </c>
      <c r="F26" s="37">
        <v>4.6777777777777789</v>
      </c>
      <c r="G26" s="37">
        <v>4.7652777777777775</v>
      </c>
      <c r="H26" s="37">
        <v>4.5652777777777782</v>
      </c>
      <c r="I26" s="37">
        <v>1.1666666666666665</v>
      </c>
      <c r="J26" s="37">
        <v>1.0486111111111109</v>
      </c>
      <c r="L26" s="37">
        <f t="shared" si="0"/>
        <v>4.6988888888888898</v>
      </c>
      <c r="M26" s="37">
        <f t="shared" si="1"/>
        <v>3.6728174603174608</v>
      </c>
    </row>
    <row r="27" spans="3:13" ht="9.4" customHeight="1" x14ac:dyDescent="0.15">
      <c r="C27" s="18">
        <v>19</v>
      </c>
      <c r="D27" s="37">
        <v>2.8819444444444446</v>
      </c>
      <c r="E27" s="37">
        <v>2.4027777777777777</v>
      </c>
      <c r="F27" s="37">
        <v>2.865277777777778</v>
      </c>
      <c r="G27" s="37">
        <v>2.7305555555555556</v>
      </c>
      <c r="H27" s="37">
        <v>1.8430555555555554</v>
      </c>
      <c r="I27" s="37">
        <v>1.6736111111111112</v>
      </c>
      <c r="J27" s="37">
        <v>1.2430555555555554</v>
      </c>
      <c r="L27" s="37">
        <f t="shared" si="0"/>
        <v>2.5447222222222221</v>
      </c>
      <c r="M27" s="37">
        <f t="shared" si="1"/>
        <v>2.2343253968253967</v>
      </c>
    </row>
    <row r="28" spans="3:13" ht="9.4" customHeight="1" x14ac:dyDescent="0.15">
      <c r="C28" s="18">
        <v>20</v>
      </c>
      <c r="D28" s="37">
        <v>1.5624999999999998</v>
      </c>
      <c r="E28" s="37">
        <v>1.8055555555555556</v>
      </c>
      <c r="F28" s="37">
        <v>1.7819444444444443</v>
      </c>
      <c r="G28" s="37">
        <v>1.8680555555555558</v>
      </c>
      <c r="H28" s="37">
        <v>1.3638888888888889</v>
      </c>
      <c r="I28" s="37">
        <v>1.0347222222222221</v>
      </c>
      <c r="J28" s="37">
        <v>0.88888888888888906</v>
      </c>
      <c r="L28" s="37">
        <f t="shared" si="0"/>
        <v>1.6763888888888889</v>
      </c>
      <c r="M28" s="37">
        <f t="shared" si="1"/>
        <v>1.4722222222222221</v>
      </c>
    </row>
    <row r="29" spans="3:13" ht="9.4" customHeight="1" x14ac:dyDescent="0.15">
      <c r="C29" s="18">
        <v>21</v>
      </c>
      <c r="D29" s="37">
        <v>1.4305555555555556</v>
      </c>
      <c r="E29" s="37">
        <v>1.2152777777777777</v>
      </c>
      <c r="F29" s="37">
        <v>1.3791666666666669</v>
      </c>
      <c r="G29" s="37">
        <v>1.1694444444444443</v>
      </c>
      <c r="H29" s="37">
        <v>1.1861111111111113</v>
      </c>
      <c r="I29" s="37">
        <v>1.1319444444444444</v>
      </c>
      <c r="J29" s="37">
        <v>1.0902777777777777</v>
      </c>
      <c r="L29" s="37">
        <f t="shared" si="0"/>
        <v>1.2761111111111112</v>
      </c>
      <c r="M29" s="37">
        <f t="shared" si="1"/>
        <v>1.228968253968254</v>
      </c>
    </row>
    <row r="30" spans="3:13" ht="9.4" customHeight="1" x14ac:dyDescent="0.15">
      <c r="C30" s="18">
        <v>22</v>
      </c>
      <c r="D30" s="37">
        <v>1.4513888888888888</v>
      </c>
      <c r="E30" s="37">
        <v>1.2222222222222221</v>
      </c>
      <c r="F30" s="37">
        <v>1.0583333333333333</v>
      </c>
      <c r="G30" s="37">
        <v>1.7958333333333334</v>
      </c>
      <c r="H30" s="37">
        <v>1.2236111111111112</v>
      </c>
      <c r="I30" s="37">
        <v>0.70833333333333337</v>
      </c>
      <c r="J30" s="37">
        <v>0.70833333333333326</v>
      </c>
      <c r="L30" s="37">
        <f t="shared" si="0"/>
        <v>1.3502777777777779</v>
      </c>
      <c r="M30" s="37">
        <f t="shared" si="1"/>
        <v>1.1668650793650794</v>
      </c>
    </row>
    <row r="31" spans="3:13" ht="9.4" customHeight="1" x14ac:dyDescent="0.15">
      <c r="C31" s="18">
        <v>23</v>
      </c>
      <c r="D31" s="37">
        <v>0.81944444444444442</v>
      </c>
      <c r="E31" s="37">
        <v>0.63888888888888884</v>
      </c>
      <c r="F31" s="37">
        <v>0.47638888888888892</v>
      </c>
      <c r="G31" s="37">
        <v>0.85555555555555562</v>
      </c>
      <c r="H31" s="37">
        <v>0.68194444444444446</v>
      </c>
      <c r="I31" s="37">
        <v>0.53472222222222221</v>
      </c>
      <c r="J31" s="37">
        <v>0.49305555555555547</v>
      </c>
      <c r="L31" s="37">
        <f t="shared" si="0"/>
        <v>0.69444444444444442</v>
      </c>
      <c r="M31" s="37">
        <f t="shared" si="1"/>
        <v>0.6428571428571429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55.756944444444443</v>
      </c>
      <c r="E33" s="37">
        <f t="shared" ref="E33:J33" si="2">SUM(E15:E26)</f>
        <v>55.138888888888886</v>
      </c>
      <c r="F33" s="37">
        <f t="shared" si="2"/>
        <v>51.75138888888889</v>
      </c>
      <c r="G33" s="37">
        <f t="shared" si="2"/>
        <v>49.900000000000006</v>
      </c>
      <c r="H33" s="37">
        <f t="shared" si="2"/>
        <v>50.831944444444446</v>
      </c>
      <c r="I33" s="37">
        <f t="shared" si="2"/>
        <v>28.097222222222225</v>
      </c>
      <c r="J33" s="37">
        <f t="shared" si="2"/>
        <v>17.770833333333332</v>
      </c>
      <c r="L33" s="37">
        <f>SUM(L15:L26)</f>
        <v>52.675833333333344</v>
      </c>
      <c r="M33" s="37">
        <f>SUM(M15:M26)</f>
        <v>44.178174603174604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17.861111111111111</v>
      </c>
      <c r="E34" s="37">
        <f t="shared" ref="E34:J34" si="3">SUM(E15:E17)</f>
        <v>18.520833333333332</v>
      </c>
      <c r="F34" s="37">
        <f t="shared" si="3"/>
        <v>17.083333333333332</v>
      </c>
      <c r="G34" s="37">
        <f t="shared" si="3"/>
        <v>17.18472222222222</v>
      </c>
      <c r="H34" s="37">
        <f t="shared" si="3"/>
        <v>15.37638888888889</v>
      </c>
      <c r="I34" s="37">
        <f t="shared" si="3"/>
        <v>6.0833333333333339</v>
      </c>
      <c r="J34" s="37">
        <f t="shared" si="3"/>
        <v>2.2777777777777777</v>
      </c>
      <c r="L34" s="37">
        <f>SUM(L15:L17)</f>
        <v>17.205277777777781</v>
      </c>
      <c r="M34" s="37">
        <f>SUM(M15:M17)</f>
        <v>13.483928571428571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17.076388888888889</v>
      </c>
      <c r="E35" s="37">
        <f t="shared" ref="E35:J35" si="4">SUM(E18:E23)</f>
        <v>16.486111111111107</v>
      </c>
      <c r="F35" s="37">
        <f t="shared" si="4"/>
        <v>15.55</v>
      </c>
      <c r="G35" s="37">
        <f t="shared" si="4"/>
        <v>14.094444444444445</v>
      </c>
      <c r="H35" s="37">
        <f t="shared" si="4"/>
        <v>18.915277777777778</v>
      </c>
      <c r="I35" s="37">
        <f t="shared" si="4"/>
        <v>16.118055555555557</v>
      </c>
      <c r="J35" s="37">
        <f t="shared" si="4"/>
        <v>11.479166666666668</v>
      </c>
      <c r="L35" s="37">
        <f>SUM(L18:L23)</f>
        <v>16.424444444444443</v>
      </c>
      <c r="M35" s="37">
        <f>SUM(M18:M23)</f>
        <v>15.674206349206347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20.819444444444443</v>
      </c>
      <c r="E36" s="37">
        <f t="shared" ref="E36:J36" si="5">SUM(E24:E26)</f>
        <v>20.131944444444443</v>
      </c>
      <c r="F36" s="37">
        <f t="shared" si="5"/>
        <v>19.118055555555557</v>
      </c>
      <c r="G36" s="37">
        <f t="shared" si="5"/>
        <v>18.620833333333334</v>
      </c>
      <c r="H36" s="37">
        <f t="shared" si="5"/>
        <v>16.540277777777778</v>
      </c>
      <c r="I36" s="37">
        <f t="shared" si="5"/>
        <v>5.8958333333333321</v>
      </c>
      <c r="J36" s="37">
        <f t="shared" si="5"/>
        <v>4.0138888888888884</v>
      </c>
      <c r="L36" s="37">
        <f>SUM(L24:L26)</f>
        <v>19.046111111111113</v>
      </c>
      <c r="M36" s="37">
        <f>SUM(M24:M26)</f>
        <v>15.020039682539682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69.493055555555557</v>
      </c>
      <c r="E37" s="37">
        <f t="shared" ref="E37:J37" si="6">SUM(E8:E31)</f>
        <v>68.444444444444443</v>
      </c>
      <c r="F37" s="37">
        <f t="shared" si="6"/>
        <v>64.998611111111117</v>
      </c>
      <c r="G37" s="37">
        <f t="shared" si="6"/>
        <v>65.387500000000003</v>
      </c>
      <c r="H37" s="37">
        <f t="shared" si="6"/>
        <v>63.248611111111117</v>
      </c>
      <c r="I37" s="37">
        <f t="shared" si="6"/>
        <v>35.826388888888893</v>
      </c>
      <c r="J37" s="37">
        <f t="shared" si="6"/>
        <v>23.701388888888886</v>
      </c>
      <c r="L37" s="37">
        <f>SUM(L8:L31)</f>
        <v>66.314444444444447</v>
      </c>
      <c r="M37" s="37">
        <f>SUM(M8:M31)</f>
        <v>55.871428571428581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cycle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36" t="s">
        <v>106</v>
      </c>
      <c r="C43" s="34">
        <v>46.416666666666664</v>
      </c>
      <c r="D43" s="34">
        <v>47.533333333333331</v>
      </c>
      <c r="E43" s="34">
        <v>47.65</v>
      </c>
      <c r="F43" s="34">
        <v>51.066666666666663</v>
      </c>
      <c r="G43" s="34">
        <v>50.649999999999991</v>
      </c>
      <c r="H43" s="34">
        <v>60.666666666666671</v>
      </c>
      <c r="I43" s="34">
        <v>57.8</v>
      </c>
      <c r="J43" s="34">
        <v>53.460000000000008</v>
      </c>
      <c r="K43" s="34">
        <v>59.35</v>
      </c>
      <c r="L43" s="34">
        <v>55.8</v>
      </c>
      <c r="M43" s="34">
        <v>56.45</v>
      </c>
      <c r="N43" s="34">
        <v>45.266666666666666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36" t="s">
        <v>107</v>
      </c>
      <c r="C44" s="34">
        <v>56.349999999999994</v>
      </c>
      <c r="D44" s="34">
        <v>56.333333333333329</v>
      </c>
      <c r="E44" s="34">
        <v>58.099999999999994</v>
      </c>
      <c r="F44" s="34">
        <v>64.73333333333332</v>
      </c>
      <c r="G44" s="34">
        <v>66.099999999999994</v>
      </c>
      <c r="H44" s="34">
        <v>78.466666666666669</v>
      </c>
      <c r="I44" s="34">
        <v>76.466666666666683</v>
      </c>
      <c r="J44" s="34">
        <v>70.573333333333338</v>
      </c>
      <c r="K44" s="34">
        <v>76.8</v>
      </c>
      <c r="L44" s="34">
        <v>68.599999999999994</v>
      </c>
      <c r="M44" s="34">
        <v>68.05</v>
      </c>
      <c r="N44" s="34">
        <v>55.2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36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36" t="s">
        <v>106</v>
      </c>
      <c r="C47" s="34">
        <v>22.75</v>
      </c>
      <c r="D47" s="34">
        <v>32.5</v>
      </c>
      <c r="E47" s="34">
        <v>18.25</v>
      </c>
      <c r="F47" s="34">
        <v>38</v>
      </c>
      <c r="G47" s="34">
        <v>31.999999999999996</v>
      </c>
      <c r="H47" s="34">
        <v>27.333333333333336</v>
      </c>
      <c r="I47" s="34">
        <v>31</v>
      </c>
      <c r="J47" s="34">
        <v>31.75</v>
      </c>
      <c r="K47" s="34">
        <v>32.25</v>
      </c>
      <c r="L47" s="34">
        <v>32.333333333333329</v>
      </c>
      <c r="M47" s="34">
        <v>25.333333333333332</v>
      </c>
      <c r="N47" s="34">
        <v>13.666666666666668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36" t="s">
        <v>107</v>
      </c>
      <c r="C48" s="34">
        <v>28.25</v>
      </c>
      <c r="D48" s="34">
        <v>35.5</v>
      </c>
      <c r="E48" s="34">
        <v>20.5</v>
      </c>
      <c r="F48" s="34">
        <v>44</v>
      </c>
      <c r="G48" s="34">
        <v>40.333333333333329</v>
      </c>
      <c r="H48" s="34">
        <v>38.333333333333336</v>
      </c>
      <c r="I48" s="34">
        <v>44.5</v>
      </c>
      <c r="J48" s="34">
        <v>41.75</v>
      </c>
      <c r="K48" s="34">
        <v>42.75</v>
      </c>
      <c r="L48" s="34">
        <v>41</v>
      </c>
      <c r="M48" s="34">
        <v>34</v>
      </c>
      <c r="N48" s="34">
        <v>19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36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36" t="s">
        <v>106</v>
      </c>
      <c r="C51" s="34">
        <v>13.25</v>
      </c>
      <c r="D51" s="34">
        <v>28.5</v>
      </c>
      <c r="E51" s="34">
        <v>16.333333333333336</v>
      </c>
      <c r="F51" s="34">
        <v>16.5</v>
      </c>
      <c r="G51" s="34">
        <v>16.333333333333332</v>
      </c>
      <c r="H51" s="34">
        <v>17.5</v>
      </c>
      <c r="I51" s="34">
        <v>19</v>
      </c>
      <c r="J51" s="34">
        <v>21.25</v>
      </c>
      <c r="K51" s="34">
        <v>19.25</v>
      </c>
      <c r="L51" s="34">
        <v>16.333333333333336</v>
      </c>
      <c r="M51" s="34">
        <v>16.666666666666664</v>
      </c>
      <c r="N51" s="34">
        <v>12.333333333333332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36" t="s">
        <v>107</v>
      </c>
      <c r="C52" s="34">
        <v>15.25</v>
      </c>
      <c r="D52" s="34">
        <v>32.5</v>
      </c>
      <c r="E52" s="34">
        <v>19</v>
      </c>
      <c r="F52" s="34">
        <v>21.5</v>
      </c>
      <c r="G52" s="34">
        <v>23.999999999999996</v>
      </c>
      <c r="H52" s="34">
        <v>23.5</v>
      </c>
      <c r="I52" s="34">
        <v>27.666666666666664</v>
      </c>
      <c r="J52" s="34">
        <v>31.5</v>
      </c>
      <c r="K52" s="34">
        <v>28.5</v>
      </c>
      <c r="L52" s="34">
        <v>24.333333333333329</v>
      </c>
      <c r="M52" s="34">
        <v>20.666666666666664</v>
      </c>
      <c r="N52" s="34">
        <v>16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CC2207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140625" style="5" customWidth="1"/>
    <col min="3" max="12" width="7.28515625" style="5" customWidth="1"/>
    <col min="13" max="13" width="9.85546875" style="5" customWidth="1"/>
    <col min="14" max="14" width="7.28515625" style="5" customWidth="1"/>
    <col min="15" max="15" width="9.140625" style="5"/>
    <col min="16" max="27" width="5.7109375" style="5" customWidth="1"/>
    <col min="28" max="16384" width="9.140625" style="5"/>
  </cols>
  <sheetData>
    <row r="1" spans="1:27" ht="15" x14ac:dyDescent="0.25">
      <c r="A1" s="35" t="s">
        <v>93</v>
      </c>
      <c r="E1" s="6"/>
      <c r="F1" s="46" t="s">
        <v>59</v>
      </c>
      <c r="G1" s="47"/>
      <c r="H1" s="47"/>
      <c r="I1" s="47"/>
      <c r="J1" s="47"/>
      <c r="P1" s="7"/>
    </row>
    <row r="2" spans="1:27" ht="12.75" x14ac:dyDescent="0.2">
      <c r="E2" s="6"/>
      <c r="F2" s="46" t="s">
        <v>122</v>
      </c>
      <c r="G2" s="47"/>
      <c r="H2" s="47"/>
      <c r="I2" s="47"/>
      <c r="J2" s="47"/>
      <c r="P2" s="8"/>
    </row>
    <row r="3" spans="1:27" ht="12.75" x14ac:dyDescent="0.2">
      <c r="D3" s="48" t="s">
        <v>125</v>
      </c>
      <c r="E3" s="47"/>
      <c r="F3" s="47"/>
      <c r="G3" s="6"/>
      <c r="H3" s="49" t="s">
        <v>33</v>
      </c>
      <c r="I3" s="47"/>
      <c r="J3" s="47"/>
      <c r="K3" s="47"/>
      <c r="L3" s="47"/>
      <c r="M3" s="47"/>
      <c r="N3" s="47"/>
      <c r="P3" s="7"/>
      <c r="Q3" s="9"/>
      <c r="R3" s="10" t="s">
        <v>61</v>
      </c>
    </row>
    <row r="4" spans="1:27" ht="24" customHeight="1" x14ac:dyDescent="0.15">
      <c r="Q4" s="9"/>
    </row>
    <row r="5" spans="1:27" ht="9.4" customHeight="1" x14ac:dyDescent="0.15">
      <c r="A5" s="11"/>
      <c r="C5" s="11"/>
      <c r="D5" s="12"/>
      <c r="O5" s="39"/>
      <c r="P5" s="40" t="s">
        <v>62</v>
      </c>
      <c r="Q5" s="40" t="s">
        <v>63</v>
      </c>
      <c r="R5" s="40" t="s">
        <v>64</v>
      </c>
      <c r="S5" s="40" t="s">
        <v>65</v>
      </c>
      <c r="T5" s="40" t="s">
        <v>66</v>
      </c>
      <c r="U5" s="40" t="s">
        <v>67</v>
      </c>
      <c r="V5" s="40" t="s">
        <v>68</v>
      </c>
      <c r="W5" s="39"/>
      <c r="X5" s="39"/>
      <c r="Y5" s="39"/>
      <c r="Z5" s="39"/>
      <c r="AA5" s="39"/>
    </row>
    <row r="6" spans="1:27" ht="9.4" customHeight="1" x14ac:dyDescent="0.15">
      <c r="C6" s="9"/>
      <c r="D6" s="9"/>
      <c r="E6" s="9"/>
      <c r="F6" s="9"/>
      <c r="G6" s="9"/>
      <c r="H6" s="9"/>
      <c r="O6" s="41" t="s">
        <v>69</v>
      </c>
      <c r="P6" s="42">
        <v>44.94444444444445</v>
      </c>
      <c r="Q6" s="42">
        <v>47.722222222222221</v>
      </c>
      <c r="R6" s="42">
        <v>48.30833333333333</v>
      </c>
      <c r="S6" s="42">
        <v>49.180555555555557</v>
      </c>
      <c r="T6" s="42">
        <v>41.00138888888889</v>
      </c>
      <c r="U6" s="42">
        <v>44.30555555555555</v>
      </c>
      <c r="V6" s="42">
        <v>58.930555555555557</v>
      </c>
      <c r="W6" s="39"/>
      <c r="X6" s="39"/>
      <c r="Y6" s="39"/>
      <c r="Z6" s="39"/>
      <c r="AA6" s="39"/>
    </row>
    <row r="7" spans="1:27" ht="9.4" customHeight="1" x14ac:dyDescent="0.15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O7" s="41" t="s">
        <v>70</v>
      </c>
      <c r="P7" s="42"/>
      <c r="Q7" s="42"/>
      <c r="R7" s="42"/>
      <c r="S7" s="42"/>
      <c r="T7" s="42"/>
      <c r="U7" s="42"/>
      <c r="V7" s="42"/>
      <c r="W7" s="39"/>
      <c r="X7" s="39"/>
      <c r="Y7" s="39"/>
      <c r="Z7" s="39"/>
      <c r="AA7" s="39"/>
    </row>
    <row r="8" spans="1:27" ht="9.4" customHeight="1" x14ac:dyDescent="0.15">
      <c r="C8" s="18"/>
      <c r="O8" s="41" t="s">
        <v>71</v>
      </c>
      <c r="P8" s="42">
        <f>SUM(P6:P7)</f>
        <v>44.94444444444445</v>
      </c>
      <c r="Q8" s="42">
        <f t="shared" ref="Q8:V8" si="0">SUM(Q6:Q7)</f>
        <v>47.722222222222221</v>
      </c>
      <c r="R8" s="42">
        <f t="shared" si="0"/>
        <v>48.30833333333333</v>
      </c>
      <c r="S8" s="42">
        <f t="shared" si="0"/>
        <v>49.180555555555557</v>
      </c>
      <c r="T8" s="42">
        <f t="shared" si="0"/>
        <v>41.00138888888889</v>
      </c>
      <c r="U8" s="42">
        <f t="shared" si="0"/>
        <v>44.30555555555555</v>
      </c>
      <c r="V8" s="42">
        <f t="shared" si="0"/>
        <v>58.930555555555557</v>
      </c>
      <c r="W8" s="39"/>
      <c r="X8" s="39"/>
      <c r="Y8" s="39"/>
      <c r="Z8" s="39"/>
      <c r="AA8" s="39"/>
    </row>
    <row r="9" spans="1:27" ht="9.4" customHeight="1" x14ac:dyDescent="0.15">
      <c r="C9" s="18"/>
      <c r="O9" s="43"/>
      <c r="P9" s="40" t="s">
        <v>72</v>
      </c>
      <c r="Q9" s="40" t="s">
        <v>73</v>
      </c>
      <c r="R9" s="40" t="s">
        <v>74</v>
      </c>
      <c r="S9" s="40" t="s">
        <v>75</v>
      </c>
      <c r="T9" s="40" t="s">
        <v>76</v>
      </c>
      <c r="U9" s="40" t="s">
        <v>77</v>
      </c>
      <c r="V9" s="40" t="s">
        <v>78</v>
      </c>
      <c r="W9" s="40" t="s">
        <v>79</v>
      </c>
      <c r="X9" s="40" t="s">
        <v>80</v>
      </c>
      <c r="Y9" s="40" t="s">
        <v>81</v>
      </c>
      <c r="Z9" s="40" t="s">
        <v>82</v>
      </c>
      <c r="AA9" s="40" t="s">
        <v>83</v>
      </c>
    </row>
    <row r="10" spans="1:27" ht="9.4" customHeight="1" x14ac:dyDescent="0.15">
      <c r="C10" s="18"/>
      <c r="O10" s="41" t="s">
        <v>84</v>
      </c>
      <c r="P10" s="42">
        <v>40.333333333333336</v>
      </c>
      <c r="Q10" s="42">
        <v>30.599999999999998</v>
      </c>
      <c r="R10" s="42">
        <v>37.200000000000003</v>
      </c>
      <c r="S10" s="42">
        <v>52.56666666666667</v>
      </c>
      <c r="T10" s="42">
        <v>61.349999999999994</v>
      </c>
      <c r="U10" s="42">
        <v>63.999999999999993</v>
      </c>
      <c r="V10" s="42">
        <v>67.066666666666663</v>
      </c>
      <c r="W10" s="42">
        <v>49.093333333333327</v>
      </c>
      <c r="X10" s="42">
        <v>42.349999999999987</v>
      </c>
      <c r="Y10" s="42">
        <v>42.25</v>
      </c>
      <c r="Z10" s="42">
        <v>37.5</v>
      </c>
      <c r="AA10" s="42">
        <v>30.466666666666669</v>
      </c>
    </row>
    <row r="11" spans="1:27" ht="9.4" customHeight="1" x14ac:dyDescent="0.15">
      <c r="C11" s="18"/>
      <c r="O11" s="41" t="s">
        <v>85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</row>
    <row r="12" spans="1:27" ht="9.4" customHeight="1" x14ac:dyDescent="0.15">
      <c r="C12" s="18"/>
      <c r="O12" s="41" t="s">
        <v>86</v>
      </c>
      <c r="P12" s="42">
        <f t="shared" ref="P12:AA12" si="1">SUM(P10:P11)</f>
        <v>40.333333333333336</v>
      </c>
      <c r="Q12" s="42">
        <f t="shared" si="1"/>
        <v>30.599999999999998</v>
      </c>
      <c r="R12" s="42">
        <f t="shared" si="1"/>
        <v>37.200000000000003</v>
      </c>
      <c r="S12" s="42">
        <f t="shared" si="1"/>
        <v>52.56666666666667</v>
      </c>
      <c r="T12" s="42">
        <f t="shared" si="1"/>
        <v>61.349999999999994</v>
      </c>
      <c r="U12" s="42">
        <f t="shared" si="1"/>
        <v>63.999999999999993</v>
      </c>
      <c r="V12" s="42">
        <f t="shared" si="1"/>
        <v>67.066666666666663</v>
      </c>
      <c r="W12" s="42">
        <f t="shared" si="1"/>
        <v>49.093333333333327</v>
      </c>
      <c r="X12" s="42">
        <f t="shared" si="1"/>
        <v>42.349999999999987</v>
      </c>
      <c r="Y12" s="42">
        <f t="shared" si="1"/>
        <v>42.25</v>
      </c>
      <c r="Z12" s="42">
        <f t="shared" si="1"/>
        <v>37.5</v>
      </c>
      <c r="AA12" s="42">
        <f t="shared" si="1"/>
        <v>30.466666666666669</v>
      </c>
    </row>
    <row r="13" spans="1:27" ht="9.4" customHeight="1" x14ac:dyDescent="0.15">
      <c r="C13" s="18"/>
      <c r="O13" s="43"/>
      <c r="P13" s="43">
        <f t="shared" ref="P13:W13" si="2">Q13-1</f>
        <v>2009</v>
      </c>
      <c r="Q13" s="43">
        <f t="shared" si="2"/>
        <v>2010</v>
      </c>
      <c r="R13" s="43">
        <f t="shared" si="2"/>
        <v>2011</v>
      </c>
      <c r="S13" s="43">
        <f t="shared" si="2"/>
        <v>2012</v>
      </c>
      <c r="T13" s="43">
        <f t="shared" si="2"/>
        <v>2013</v>
      </c>
      <c r="U13" s="43">
        <f t="shared" si="2"/>
        <v>2014</v>
      </c>
      <c r="V13" s="43">
        <f t="shared" si="2"/>
        <v>2015</v>
      </c>
      <c r="W13" s="43">
        <f t="shared" si="2"/>
        <v>2016</v>
      </c>
      <c r="X13" s="43">
        <f>Y13-1</f>
        <v>2017</v>
      </c>
      <c r="Y13" s="43">
        <v>2018</v>
      </c>
      <c r="Z13" s="43"/>
      <c r="AA13" s="39"/>
    </row>
    <row r="14" spans="1:27" ht="9.4" customHeight="1" x14ac:dyDescent="0.15">
      <c r="C14" s="18"/>
      <c r="O14" s="41" t="s">
        <v>87</v>
      </c>
      <c r="P14" s="44"/>
      <c r="Q14" s="44"/>
      <c r="R14" s="44">
        <v>89</v>
      </c>
      <c r="S14" s="44"/>
      <c r="T14" s="42">
        <v>61.88805555555556</v>
      </c>
      <c r="U14" s="42">
        <v>61.350000000000009</v>
      </c>
      <c r="V14" s="42">
        <v>56.891666666666666</v>
      </c>
      <c r="W14" s="42">
        <v>50.827500000000008</v>
      </c>
      <c r="X14" s="42">
        <v>45.789259259259268</v>
      </c>
      <c r="Y14" s="42">
        <v>46.231388888888894</v>
      </c>
      <c r="Z14" s="39"/>
      <c r="AA14" s="39"/>
    </row>
    <row r="15" spans="1:27" ht="9.4" customHeight="1" x14ac:dyDescent="0.15">
      <c r="C15" s="18"/>
      <c r="O15" s="41" t="s">
        <v>88</v>
      </c>
      <c r="P15" s="45"/>
      <c r="Q15" s="45"/>
      <c r="R15" s="39"/>
      <c r="S15" s="39"/>
      <c r="T15" s="39"/>
      <c r="U15" s="39"/>
      <c r="V15" s="39"/>
      <c r="W15" s="39"/>
      <c r="X15" s="39"/>
      <c r="Y15" s="42"/>
      <c r="Z15" s="39"/>
      <c r="AA15" s="39"/>
    </row>
    <row r="16" spans="1:27" ht="9.4" customHeight="1" x14ac:dyDescent="0.15">
      <c r="C16" s="18"/>
      <c r="O16" s="41" t="s">
        <v>89</v>
      </c>
      <c r="P16" s="42"/>
      <c r="Q16" s="42"/>
      <c r="R16" s="42">
        <f t="shared" ref="R16:X16" si="3">SUM(R14:R15)</f>
        <v>89</v>
      </c>
      <c r="S16" s="42"/>
      <c r="T16" s="42">
        <f t="shared" si="3"/>
        <v>61.88805555555556</v>
      </c>
      <c r="U16" s="42">
        <f t="shared" si="3"/>
        <v>61.350000000000009</v>
      </c>
      <c r="V16" s="42">
        <f t="shared" si="3"/>
        <v>56.891666666666666</v>
      </c>
      <c r="W16" s="42">
        <f t="shared" si="3"/>
        <v>50.827500000000008</v>
      </c>
      <c r="X16" s="42">
        <f t="shared" si="3"/>
        <v>45.789259259259268</v>
      </c>
      <c r="Y16" s="42">
        <f>SUM(Y14:Y15)</f>
        <v>46.231388888888894</v>
      </c>
      <c r="Z16" s="39"/>
      <c r="AA16" s="39"/>
    </row>
    <row r="17" spans="3:21" ht="9.4" customHeight="1" x14ac:dyDescent="0.15">
      <c r="C17" s="18"/>
    </row>
    <row r="18" spans="3:21" ht="9.4" customHeight="1" x14ac:dyDescent="0.15">
      <c r="C18" s="18"/>
      <c r="P18" s="25"/>
      <c r="Q18" s="26"/>
    </row>
    <row r="19" spans="3:21" ht="9.4" customHeight="1" x14ac:dyDescent="0.15">
      <c r="C19" s="18"/>
      <c r="P19" s="25"/>
      <c r="Q19" s="26"/>
    </row>
    <row r="20" spans="3:21" ht="9.4" customHeight="1" x14ac:dyDescent="0.15">
      <c r="C20" s="18"/>
      <c r="P20" s="25"/>
      <c r="Q20" s="26"/>
    </row>
    <row r="21" spans="3:21" ht="9.4" customHeight="1" x14ac:dyDescent="0.15">
      <c r="C21" s="18"/>
      <c r="P21" s="25"/>
      <c r="Q21" s="26"/>
      <c r="T21" s="25"/>
      <c r="U21" s="27"/>
    </row>
    <row r="22" spans="3:21" ht="9.4" customHeight="1" x14ac:dyDescent="0.15">
      <c r="C22" s="18"/>
      <c r="P22" s="25"/>
      <c r="Q22" s="26"/>
      <c r="T22" s="25"/>
      <c r="U22" s="27"/>
    </row>
    <row r="23" spans="3:21" ht="9.4" customHeight="1" x14ac:dyDescent="0.15">
      <c r="C23" s="18"/>
      <c r="P23" s="28"/>
      <c r="Q23" s="26"/>
      <c r="T23" s="28"/>
      <c r="U23" s="29"/>
    </row>
    <row r="24" spans="3:21" ht="9.4" customHeight="1" x14ac:dyDescent="0.15">
      <c r="C24" s="18"/>
      <c r="P24" s="25"/>
      <c r="Q24" s="26"/>
      <c r="T24" s="25"/>
      <c r="U24" s="27"/>
    </row>
    <row r="25" spans="3:21" ht="9.4" customHeight="1" x14ac:dyDescent="0.15">
      <c r="C25" s="18"/>
      <c r="P25" s="25"/>
      <c r="Q25" s="26"/>
      <c r="T25" s="25"/>
      <c r="U25" s="27"/>
    </row>
    <row r="26" spans="3:21" ht="9.4" customHeight="1" x14ac:dyDescent="0.15">
      <c r="C26" s="18"/>
      <c r="P26" s="28"/>
    </row>
    <row r="27" spans="3:21" ht="9.4" customHeight="1" x14ac:dyDescent="0.15">
      <c r="C27" s="18"/>
      <c r="P27" s="25"/>
      <c r="Q27" s="30"/>
    </row>
    <row r="28" spans="3:21" ht="9.4" customHeight="1" x14ac:dyDescent="0.15">
      <c r="C28" s="18"/>
      <c r="P28" s="25"/>
      <c r="Q28" s="30"/>
    </row>
    <row r="29" spans="3:21" ht="19.149999999999999" customHeight="1" x14ac:dyDescent="0.15">
      <c r="C29" s="18"/>
    </row>
    <row r="30" spans="3:21" ht="9.4" customHeight="1" x14ac:dyDescent="0.15">
      <c r="C30" s="18"/>
      <c r="P30" s="31"/>
      <c r="S30" s="30"/>
    </row>
    <row r="31" spans="3:21" ht="9.4" customHeight="1" x14ac:dyDescent="0.15">
      <c r="C31" s="18"/>
      <c r="P31" s="31"/>
      <c r="S31" s="30"/>
    </row>
    <row r="32" spans="3:21" ht="9.4" customHeight="1" x14ac:dyDescent="0.15">
      <c r="C32" s="32"/>
    </row>
    <row r="33" spans="2:20" ht="9.4" customHeight="1" x14ac:dyDescent="0.15">
      <c r="C33" s="36"/>
    </row>
    <row r="34" spans="2:20" ht="9.4" customHeight="1" x14ac:dyDescent="0.15">
      <c r="C34" s="36"/>
    </row>
    <row r="35" spans="2:20" ht="9.4" customHeight="1" x14ac:dyDescent="0.15">
      <c r="C35" s="36"/>
    </row>
    <row r="36" spans="2:20" ht="9.4" customHeight="1" x14ac:dyDescent="0.15">
      <c r="C36" s="36"/>
      <c r="T36" s="10"/>
    </row>
    <row r="37" spans="2:20" ht="9.4" customHeight="1" x14ac:dyDescent="0.15">
      <c r="C37" s="36"/>
    </row>
    <row r="38" spans="2:20" ht="9.4" customHeight="1" x14ac:dyDescent="0.15">
      <c r="C38" s="9"/>
    </row>
    <row r="39" spans="2:20" ht="9.4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" customHeight="1" x14ac:dyDescent="0.15">
      <c r="B40" s="36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" customHeight="1" x14ac:dyDescent="0.15">
      <c r="B41" s="36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" customHeight="1" x14ac:dyDescent="0.15">
      <c r="B42" s="36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" customHeight="1" x14ac:dyDescent="0.15">
      <c r="B43" s="36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" customHeight="1" x14ac:dyDescent="0.15">
      <c r="B44" s="28"/>
    </row>
    <row r="45" spans="2:20" ht="9.4" customHeight="1" x14ac:dyDescent="0.15">
      <c r="B45" s="28"/>
      <c r="C45" s="9"/>
    </row>
    <row r="46" spans="2:20" ht="9.4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" customHeight="1" x14ac:dyDescent="0.15">
      <c r="B47" s="36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8"/>
      <c r="F83" s="33"/>
      <c r="G83" s="33"/>
      <c r="I83" s="33" t="s">
        <v>7</v>
      </c>
      <c r="K83" s="33"/>
    </row>
    <row r="84" spans="4:13" ht="9.4" customHeight="1" x14ac:dyDescent="0.15"/>
    <row r="85" spans="4:13" ht="9.4" customHeight="1" x14ac:dyDescent="0.15">
      <c r="M85" s="5" t="s">
        <v>91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CC2208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122</v>
      </c>
      <c r="G2" s="47"/>
      <c r="H2" s="47"/>
      <c r="I2" s="47"/>
      <c r="J2" s="47"/>
    </row>
    <row r="3" spans="1:15" ht="12.75" x14ac:dyDescent="0.2">
      <c r="D3" s="48" t="s">
        <v>125</v>
      </c>
      <c r="E3" s="47"/>
      <c r="F3" s="47"/>
      <c r="G3" s="6"/>
      <c r="H3" s="54" t="s">
        <v>33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7</v>
      </c>
      <c r="C5" s="52"/>
      <c r="D5" s="12"/>
      <c r="O5" s="28"/>
    </row>
    <row r="6" spans="1:15" ht="9.4" customHeight="1" x14ac:dyDescent="0.2">
      <c r="C6" s="50" t="s">
        <v>124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36" t="s">
        <v>62</v>
      </c>
      <c r="E7" s="36" t="s">
        <v>63</v>
      </c>
      <c r="F7" s="36" t="s">
        <v>64</v>
      </c>
      <c r="G7" s="36" t="s">
        <v>65</v>
      </c>
      <c r="H7" s="36" t="s">
        <v>66</v>
      </c>
      <c r="I7" s="36" t="s">
        <v>67</v>
      </c>
      <c r="J7" s="36" t="s">
        <v>68</v>
      </c>
      <c r="K7" s="36"/>
      <c r="L7" s="36" t="s">
        <v>97</v>
      </c>
      <c r="M7" s="36" t="s">
        <v>98</v>
      </c>
      <c r="O7" s="28"/>
    </row>
    <row r="8" spans="1:15" ht="9.4" customHeight="1" x14ac:dyDescent="0.15">
      <c r="C8" s="18">
        <v>0</v>
      </c>
      <c r="D8" s="37">
        <v>0</v>
      </c>
      <c r="E8" s="37">
        <v>2.7777777777777776E-2</v>
      </c>
      <c r="F8" s="37">
        <v>4.8611111111111105E-2</v>
      </c>
      <c r="G8" s="37">
        <v>9.722222222222221E-2</v>
      </c>
      <c r="H8" s="37">
        <v>5.8333333333333327E-2</v>
      </c>
      <c r="I8" s="37">
        <v>0.47916666666666669</v>
      </c>
      <c r="J8" s="37">
        <v>2.0833333333333332E-2</v>
      </c>
      <c r="L8" s="37">
        <f>AVERAGE(D8:H8)</f>
        <v>4.6388888888888882E-2</v>
      </c>
      <c r="M8" s="37">
        <f>AVERAGE(D8:J8)</f>
        <v>0.10456349206349207</v>
      </c>
      <c r="O8" s="28"/>
    </row>
    <row r="9" spans="1:15" ht="9.4" customHeight="1" x14ac:dyDescent="0.15">
      <c r="C9" s="18">
        <v>1</v>
      </c>
      <c r="D9" s="37">
        <v>2.7777777777777776E-2</v>
      </c>
      <c r="E9" s="37">
        <v>2.0833333333333332E-2</v>
      </c>
      <c r="F9" s="37">
        <v>2.0833333333333332E-2</v>
      </c>
      <c r="G9" s="37">
        <v>0</v>
      </c>
      <c r="H9" s="37">
        <v>2.0833333333333332E-2</v>
      </c>
      <c r="I9" s="37">
        <v>4.1666666666666664E-2</v>
      </c>
      <c r="J9" s="37">
        <v>2.7777777777777776E-2</v>
      </c>
      <c r="L9" s="37">
        <f t="shared" ref="L9:L31" si="0">AVERAGE(D9:H9)</f>
        <v>1.8055555555555554E-2</v>
      </c>
      <c r="M9" s="37">
        <f t="shared" ref="M9:M31" si="1">AVERAGE(D9:J9)</f>
        <v>2.2817460317460316E-2</v>
      </c>
      <c r="O9" s="28"/>
    </row>
    <row r="10" spans="1:15" ht="9.4" customHeight="1" x14ac:dyDescent="0.15">
      <c r="C10" s="18">
        <v>2</v>
      </c>
      <c r="D10" s="37">
        <v>0</v>
      </c>
      <c r="E10" s="37">
        <v>2.7777777777777776E-2</v>
      </c>
      <c r="F10" s="37">
        <v>0</v>
      </c>
      <c r="G10" s="37">
        <v>0</v>
      </c>
      <c r="H10" s="37">
        <v>0</v>
      </c>
      <c r="I10" s="37">
        <v>0</v>
      </c>
      <c r="J10" s="37">
        <v>2.0833333333333332E-2</v>
      </c>
      <c r="L10" s="37">
        <f t="shared" si="0"/>
        <v>5.5555555555555549E-3</v>
      </c>
      <c r="M10" s="37">
        <f t="shared" si="1"/>
        <v>6.9444444444444432E-3</v>
      </c>
      <c r="O10" s="28"/>
    </row>
    <row r="11" spans="1:15" ht="9.4" customHeight="1" x14ac:dyDescent="0.15">
      <c r="C11" s="18">
        <v>3</v>
      </c>
      <c r="D11" s="37">
        <v>0</v>
      </c>
      <c r="E11" s="37">
        <v>0</v>
      </c>
      <c r="F11" s="37">
        <v>0</v>
      </c>
      <c r="G11" s="37">
        <v>0</v>
      </c>
      <c r="H11" s="37">
        <v>4.8611111111111105E-2</v>
      </c>
      <c r="I11" s="37">
        <v>0</v>
      </c>
      <c r="J11" s="37">
        <v>0</v>
      </c>
      <c r="L11" s="37">
        <f t="shared" si="0"/>
        <v>9.7222222222222206E-3</v>
      </c>
      <c r="M11" s="37">
        <f t="shared" si="1"/>
        <v>6.9444444444444432E-3</v>
      </c>
      <c r="O11" s="28"/>
    </row>
    <row r="12" spans="1:15" ht="9.4" customHeight="1" x14ac:dyDescent="0.15">
      <c r="C12" s="18">
        <v>4</v>
      </c>
      <c r="D12" s="37">
        <v>0.76388888888888884</v>
      </c>
      <c r="E12" s="37">
        <v>0.70833333333333337</v>
      </c>
      <c r="F12" s="37">
        <v>0.68472222222222223</v>
      </c>
      <c r="G12" s="37">
        <v>0.74444444444444446</v>
      </c>
      <c r="H12" s="37">
        <v>0.66388888888888886</v>
      </c>
      <c r="I12" s="37">
        <v>0.11805555555555554</v>
      </c>
      <c r="J12" s="37">
        <v>0.31944444444444442</v>
      </c>
      <c r="L12" s="37">
        <f t="shared" si="0"/>
        <v>0.71305555555555555</v>
      </c>
      <c r="M12" s="37">
        <f t="shared" si="1"/>
        <v>0.57182539682539679</v>
      </c>
    </row>
    <row r="13" spans="1:15" ht="9.4" customHeight="1" x14ac:dyDescent="0.15">
      <c r="C13" s="18">
        <v>5</v>
      </c>
      <c r="D13" s="37">
        <v>2.4097222222222219</v>
      </c>
      <c r="E13" s="37">
        <v>2.4305555555555554</v>
      </c>
      <c r="F13" s="37">
        <v>2.5402777777777774</v>
      </c>
      <c r="G13" s="37">
        <v>2.5444444444444443</v>
      </c>
      <c r="H13" s="37">
        <v>2.2416666666666667</v>
      </c>
      <c r="I13" s="37">
        <v>0.57638888888888884</v>
      </c>
      <c r="J13" s="37">
        <v>0.34722222222222215</v>
      </c>
      <c r="L13" s="37">
        <f t="shared" si="0"/>
        <v>2.4333333333333331</v>
      </c>
      <c r="M13" s="37">
        <f t="shared" si="1"/>
        <v>1.8700396825396823</v>
      </c>
    </row>
    <row r="14" spans="1:15" ht="9.4" customHeight="1" x14ac:dyDescent="0.15">
      <c r="C14" s="18">
        <v>6</v>
      </c>
      <c r="D14" s="37">
        <v>3.7638888888888888</v>
      </c>
      <c r="E14" s="37">
        <v>4.3402777777777777</v>
      </c>
      <c r="F14" s="37">
        <v>3.5305555555555554</v>
      </c>
      <c r="G14" s="37">
        <v>4.4041666666666668</v>
      </c>
      <c r="H14" s="37">
        <v>3.8111111111111104</v>
      </c>
      <c r="I14" s="37">
        <v>3.0486111111111112</v>
      </c>
      <c r="J14" s="37">
        <v>1.1944444444444444</v>
      </c>
      <c r="L14" s="37">
        <f t="shared" si="0"/>
        <v>3.9699999999999998</v>
      </c>
      <c r="M14" s="37">
        <f t="shared" si="1"/>
        <v>3.4418650793650789</v>
      </c>
    </row>
    <row r="15" spans="1:15" ht="9.4" customHeight="1" x14ac:dyDescent="0.15">
      <c r="C15" s="18">
        <v>7</v>
      </c>
      <c r="D15" s="37">
        <v>5.3819444444444438</v>
      </c>
      <c r="E15" s="37">
        <v>4.4513888888888884</v>
      </c>
      <c r="F15" s="37">
        <v>5.1236111111111109</v>
      </c>
      <c r="G15" s="37">
        <v>5.2569444444444446</v>
      </c>
      <c r="H15" s="37">
        <v>4.415277777777777</v>
      </c>
      <c r="I15" s="37">
        <v>2.4375</v>
      </c>
      <c r="J15" s="37">
        <v>4.7013888888888884</v>
      </c>
      <c r="L15" s="37">
        <f t="shared" si="0"/>
        <v>4.9258333333333333</v>
      </c>
      <c r="M15" s="37">
        <f t="shared" si="1"/>
        <v>4.5382936507936504</v>
      </c>
    </row>
    <row r="16" spans="1:15" ht="9.4" customHeight="1" x14ac:dyDescent="0.15">
      <c r="C16" s="18">
        <v>8</v>
      </c>
      <c r="D16" s="37">
        <v>2.1944444444444442</v>
      </c>
      <c r="E16" s="37">
        <v>2.6527777777777777</v>
      </c>
      <c r="F16" s="37">
        <v>2.5458333333333329</v>
      </c>
      <c r="G16" s="37">
        <v>2.1013888888888888</v>
      </c>
      <c r="H16" s="37">
        <v>2.2555555555555555</v>
      </c>
      <c r="I16" s="37">
        <v>3.3541666666666665</v>
      </c>
      <c r="J16" s="37">
        <v>7.5138888888888884</v>
      </c>
      <c r="L16" s="37">
        <f t="shared" si="0"/>
        <v>2.35</v>
      </c>
      <c r="M16" s="37">
        <f t="shared" si="1"/>
        <v>3.2311507936507935</v>
      </c>
    </row>
    <row r="17" spans="3:13" ht="9.4" customHeight="1" x14ac:dyDescent="0.15">
      <c r="C17" s="18">
        <v>9</v>
      </c>
      <c r="D17" s="37">
        <v>1.5833333333333333</v>
      </c>
      <c r="E17" s="37">
        <v>1.6388888888888886</v>
      </c>
      <c r="F17" s="37">
        <v>1.9111111111111112</v>
      </c>
      <c r="G17" s="37">
        <v>2.5333333333333332</v>
      </c>
      <c r="H17" s="37">
        <v>2.681944444444444</v>
      </c>
      <c r="I17" s="37">
        <v>6.770833333333333</v>
      </c>
      <c r="J17" s="37">
        <v>12.180555555555555</v>
      </c>
      <c r="L17" s="37">
        <f t="shared" si="0"/>
        <v>2.069722222222222</v>
      </c>
      <c r="M17" s="37">
        <f t="shared" si="1"/>
        <v>4.1857142857142851</v>
      </c>
    </row>
    <row r="18" spans="3:13" ht="9.4" customHeight="1" x14ac:dyDescent="0.15">
      <c r="C18" s="18">
        <v>10</v>
      </c>
      <c r="D18" s="37">
        <v>1.541666666666667</v>
      </c>
      <c r="E18" s="37">
        <v>1.6736111111111109</v>
      </c>
      <c r="F18" s="37">
        <v>1.9986111111111111</v>
      </c>
      <c r="G18" s="37">
        <v>1.5569444444444445</v>
      </c>
      <c r="H18" s="37">
        <v>1.9166666666666667</v>
      </c>
      <c r="I18" s="37">
        <v>3.8958333333333339</v>
      </c>
      <c r="J18" s="37">
        <v>5.1319444444444455</v>
      </c>
      <c r="L18" s="37">
        <f t="shared" si="0"/>
        <v>1.7375</v>
      </c>
      <c r="M18" s="37">
        <f t="shared" si="1"/>
        <v>2.5307539682539684</v>
      </c>
    </row>
    <row r="19" spans="3:13" ht="9.4" customHeight="1" x14ac:dyDescent="0.15">
      <c r="C19" s="18">
        <v>11</v>
      </c>
      <c r="D19" s="37">
        <v>1.6458333333333333</v>
      </c>
      <c r="E19" s="37">
        <v>2.2361111111111112</v>
      </c>
      <c r="F19" s="37">
        <v>2.5416666666666665</v>
      </c>
      <c r="G19" s="37">
        <v>2.0625</v>
      </c>
      <c r="H19" s="37">
        <v>1.8791666666666667</v>
      </c>
      <c r="I19" s="37">
        <v>4.1180555555555554</v>
      </c>
      <c r="J19" s="37">
        <v>4.2847222222222214</v>
      </c>
      <c r="L19" s="37">
        <f t="shared" si="0"/>
        <v>2.0730555555555554</v>
      </c>
      <c r="M19" s="37">
        <f t="shared" si="1"/>
        <v>2.6811507936507937</v>
      </c>
    </row>
    <row r="20" spans="3:13" ht="9.4" customHeight="1" x14ac:dyDescent="0.15">
      <c r="C20" s="18">
        <v>12</v>
      </c>
      <c r="D20" s="37">
        <v>1.8472222222222223</v>
      </c>
      <c r="E20" s="37">
        <v>1.756944444444444</v>
      </c>
      <c r="F20" s="37">
        <v>1.9111111111111112</v>
      </c>
      <c r="G20" s="37">
        <v>2.4472222222222224</v>
      </c>
      <c r="H20" s="37">
        <v>1.7680555555555557</v>
      </c>
      <c r="I20" s="37">
        <v>2.6944444444444442</v>
      </c>
      <c r="J20" s="37">
        <v>4.4652777777777777</v>
      </c>
      <c r="L20" s="37">
        <f t="shared" si="0"/>
        <v>1.9461111111111111</v>
      </c>
      <c r="M20" s="37">
        <f t="shared" si="1"/>
        <v>2.4128968253968255</v>
      </c>
    </row>
    <row r="21" spans="3:13" ht="9.4" customHeight="1" x14ac:dyDescent="0.15">
      <c r="C21" s="18">
        <v>13</v>
      </c>
      <c r="D21" s="37">
        <v>1.5</v>
      </c>
      <c r="E21" s="37">
        <v>1.5763888888888891</v>
      </c>
      <c r="F21" s="37">
        <v>1.9916666666666665</v>
      </c>
      <c r="G21" s="37">
        <v>1.6763888888888889</v>
      </c>
      <c r="H21" s="37">
        <v>2.1416666666666666</v>
      </c>
      <c r="I21" s="37">
        <v>2.1388888888888888</v>
      </c>
      <c r="J21" s="37">
        <v>3.8680555555555558</v>
      </c>
      <c r="L21" s="37">
        <f t="shared" si="0"/>
        <v>1.7772222222222223</v>
      </c>
      <c r="M21" s="37">
        <f t="shared" si="1"/>
        <v>2.1275793650793653</v>
      </c>
    </row>
    <row r="22" spans="3:13" ht="9.4" customHeight="1" x14ac:dyDescent="0.15">
      <c r="C22" s="18">
        <v>14</v>
      </c>
      <c r="D22" s="37">
        <v>2.6458333333333335</v>
      </c>
      <c r="E22" s="37">
        <v>2.2986111111111112</v>
      </c>
      <c r="F22" s="37">
        <v>2.7291666666666665</v>
      </c>
      <c r="G22" s="37">
        <v>2.9680555555555554</v>
      </c>
      <c r="H22" s="37">
        <v>1.8444444444444443</v>
      </c>
      <c r="I22" s="37">
        <v>3.0902777777777772</v>
      </c>
      <c r="J22" s="37">
        <v>2.8472222222222219</v>
      </c>
      <c r="L22" s="37">
        <f t="shared" si="0"/>
        <v>2.4972222222222222</v>
      </c>
      <c r="M22" s="37">
        <f t="shared" si="1"/>
        <v>2.6319444444444442</v>
      </c>
    </row>
    <row r="23" spans="3:13" ht="9.4" customHeight="1" x14ac:dyDescent="0.15">
      <c r="C23" s="18">
        <v>15</v>
      </c>
      <c r="D23" s="37">
        <v>1.5694444444444444</v>
      </c>
      <c r="E23" s="37">
        <v>1.4583333333333337</v>
      </c>
      <c r="F23" s="37">
        <v>1.4736111111111112</v>
      </c>
      <c r="G23" s="37">
        <v>1.2583333333333333</v>
      </c>
      <c r="H23" s="37">
        <v>2.3736111111111109</v>
      </c>
      <c r="I23" s="37">
        <v>2.8888888888888888</v>
      </c>
      <c r="J23" s="37">
        <v>2.7222222222222228</v>
      </c>
      <c r="L23" s="37">
        <f t="shared" si="0"/>
        <v>1.6266666666666665</v>
      </c>
      <c r="M23" s="37">
        <f t="shared" si="1"/>
        <v>1.9634920634920636</v>
      </c>
    </row>
    <row r="24" spans="3:13" ht="9.4" customHeight="1" x14ac:dyDescent="0.15">
      <c r="C24" s="18">
        <v>16</v>
      </c>
      <c r="D24" s="37">
        <v>3.4791666666666665</v>
      </c>
      <c r="E24" s="37">
        <v>4.375</v>
      </c>
      <c r="F24" s="37">
        <v>3.7513888888888887</v>
      </c>
      <c r="G24" s="37">
        <v>3.9611111111111108</v>
      </c>
      <c r="H24" s="37">
        <v>4.2972222222222216</v>
      </c>
      <c r="I24" s="37">
        <v>3.0763888888888888</v>
      </c>
      <c r="J24" s="37">
        <v>2.5555555555555558</v>
      </c>
      <c r="L24" s="37">
        <f t="shared" si="0"/>
        <v>3.9727777777777775</v>
      </c>
      <c r="M24" s="37">
        <f t="shared" si="1"/>
        <v>3.6422619047619049</v>
      </c>
    </row>
    <row r="25" spans="3:13" ht="9.4" customHeight="1" x14ac:dyDescent="0.15">
      <c r="C25" s="18">
        <v>17</v>
      </c>
      <c r="D25" s="37">
        <v>4.5208333333333339</v>
      </c>
      <c r="E25" s="37">
        <v>5.3611111111111107</v>
      </c>
      <c r="F25" s="37">
        <v>5.7374999999999998</v>
      </c>
      <c r="G25" s="37">
        <v>5.4833333333333334</v>
      </c>
      <c r="H25" s="37">
        <v>3.7916666666666665</v>
      </c>
      <c r="I25" s="37">
        <v>1.4722222222222223</v>
      </c>
      <c r="J25" s="37">
        <v>1.6736111111111109</v>
      </c>
      <c r="L25" s="37">
        <f t="shared" si="0"/>
        <v>4.9788888888888891</v>
      </c>
      <c r="M25" s="37">
        <f t="shared" si="1"/>
        <v>4.005753968253968</v>
      </c>
    </row>
    <row r="26" spans="3:13" ht="9.4" customHeight="1" x14ac:dyDescent="0.15">
      <c r="C26" s="18">
        <v>18</v>
      </c>
      <c r="D26" s="37">
        <v>4.0555555555555562</v>
      </c>
      <c r="E26" s="37">
        <v>3.4930555555555558</v>
      </c>
      <c r="F26" s="37">
        <v>4.011111111111112</v>
      </c>
      <c r="G26" s="37">
        <v>4.0902777777777777</v>
      </c>
      <c r="H26" s="37">
        <v>2.1291666666666664</v>
      </c>
      <c r="I26" s="37">
        <v>1.4722222222222221</v>
      </c>
      <c r="J26" s="37">
        <v>1.6666666666666667</v>
      </c>
      <c r="L26" s="37">
        <f t="shared" si="0"/>
        <v>3.5558333333333336</v>
      </c>
      <c r="M26" s="37">
        <f t="shared" si="1"/>
        <v>2.9882936507936511</v>
      </c>
    </row>
    <row r="27" spans="3:13" ht="9.4" customHeight="1" x14ac:dyDescent="0.15">
      <c r="C27" s="18">
        <v>19</v>
      </c>
      <c r="D27" s="37">
        <v>1.9583333333333333</v>
      </c>
      <c r="E27" s="37">
        <v>2.6597222222222223</v>
      </c>
      <c r="F27" s="37">
        <v>1.898611111111111</v>
      </c>
      <c r="G27" s="37">
        <v>1.9000000000000001</v>
      </c>
      <c r="H27" s="37">
        <v>1.4055555555555552</v>
      </c>
      <c r="I27" s="37">
        <v>1.0486111111111112</v>
      </c>
      <c r="J27" s="37">
        <v>0.81944444444444453</v>
      </c>
      <c r="L27" s="37">
        <f t="shared" si="0"/>
        <v>1.9644444444444442</v>
      </c>
      <c r="M27" s="37">
        <f t="shared" si="1"/>
        <v>1.6700396825396824</v>
      </c>
    </row>
    <row r="28" spans="3:13" ht="9.4" customHeight="1" x14ac:dyDescent="0.15">
      <c r="C28" s="18">
        <v>20</v>
      </c>
      <c r="D28" s="37">
        <v>1.3194444444444444</v>
      </c>
      <c r="E28" s="37">
        <v>1.8680555555555556</v>
      </c>
      <c r="F28" s="37">
        <v>1.3861111111111113</v>
      </c>
      <c r="G28" s="37">
        <v>1.7416666666666669</v>
      </c>
      <c r="H28" s="37">
        <v>0.4777777777777778</v>
      </c>
      <c r="I28" s="37">
        <v>0.73611111111111116</v>
      </c>
      <c r="J28" s="37">
        <v>0.65972222222222221</v>
      </c>
      <c r="L28" s="37">
        <f t="shared" si="0"/>
        <v>1.3586111111111112</v>
      </c>
      <c r="M28" s="37">
        <f t="shared" si="1"/>
        <v>1.1698412698412697</v>
      </c>
    </row>
    <row r="29" spans="3:13" ht="9.4" customHeight="1" x14ac:dyDescent="0.15">
      <c r="C29" s="18">
        <v>21</v>
      </c>
      <c r="D29" s="37">
        <v>1.5555555555555556</v>
      </c>
      <c r="E29" s="37">
        <v>1.520833333333333</v>
      </c>
      <c r="F29" s="37">
        <v>1.4833333333333334</v>
      </c>
      <c r="G29" s="37">
        <v>1.2638888888888891</v>
      </c>
      <c r="H29" s="37">
        <v>0.45555555555555555</v>
      </c>
      <c r="I29" s="37">
        <v>0.38194444444444442</v>
      </c>
      <c r="J29" s="37">
        <v>1.3541666666666667</v>
      </c>
      <c r="L29" s="37">
        <f t="shared" si="0"/>
        <v>1.2558333333333334</v>
      </c>
      <c r="M29" s="37">
        <f t="shared" si="1"/>
        <v>1.1450396825396825</v>
      </c>
    </row>
    <row r="30" spans="3:13" ht="9.4" customHeight="1" x14ac:dyDescent="0.15">
      <c r="C30" s="18">
        <v>22</v>
      </c>
      <c r="D30" s="37">
        <v>0.98611111111111105</v>
      </c>
      <c r="E30" s="37">
        <v>0.75</v>
      </c>
      <c r="F30" s="37">
        <v>0.72222222222222221</v>
      </c>
      <c r="G30" s="37">
        <v>0.70555555555555538</v>
      </c>
      <c r="H30" s="37">
        <v>0.20972222222222223</v>
      </c>
      <c r="I30" s="37">
        <v>0.40277777777777773</v>
      </c>
      <c r="J30" s="37">
        <v>0.44444444444444442</v>
      </c>
      <c r="L30" s="37">
        <f t="shared" si="0"/>
        <v>0.67472222222222222</v>
      </c>
      <c r="M30" s="37">
        <f t="shared" si="1"/>
        <v>0.60297619047619044</v>
      </c>
    </row>
    <row r="31" spans="3:13" ht="9.4" customHeight="1" x14ac:dyDescent="0.15">
      <c r="C31" s="18">
        <v>23</v>
      </c>
      <c r="D31" s="37">
        <v>0.19444444444444442</v>
      </c>
      <c r="E31" s="37">
        <v>0.39583333333333326</v>
      </c>
      <c r="F31" s="37">
        <v>0.26666666666666666</v>
      </c>
      <c r="G31" s="37">
        <v>0.3833333333333333</v>
      </c>
      <c r="H31" s="37">
        <v>0.11388888888888887</v>
      </c>
      <c r="I31" s="37">
        <v>6.25E-2</v>
      </c>
      <c r="J31" s="37">
        <v>0.1111111111111111</v>
      </c>
      <c r="L31" s="37">
        <f t="shared" si="0"/>
        <v>0.27083333333333331</v>
      </c>
      <c r="M31" s="37">
        <f t="shared" si="1"/>
        <v>0.21825396825396823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31.965277777777779</v>
      </c>
      <c r="E33" s="37">
        <f t="shared" ref="E33:J33" si="2">SUM(E15:E26)</f>
        <v>32.972222222222221</v>
      </c>
      <c r="F33" s="37">
        <f t="shared" si="2"/>
        <v>35.726388888888891</v>
      </c>
      <c r="G33" s="37">
        <f t="shared" si="2"/>
        <v>35.395833333333336</v>
      </c>
      <c r="H33" s="37">
        <f t="shared" si="2"/>
        <v>31.49444444444444</v>
      </c>
      <c r="I33" s="37">
        <f t="shared" si="2"/>
        <v>37.409722222222221</v>
      </c>
      <c r="J33" s="37">
        <f t="shared" si="2"/>
        <v>53.611111111111114</v>
      </c>
      <c r="L33" s="37">
        <f>SUM(L15:L26)</f>
        <v>33.510833333333338</v>
      </c>
      <c r="M33" s="37">
        <f>SUM(M15:M26)</f>
        <v>36.93928571428571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9.1597222222222214</v>
      </c>
      <c r="E34" s="37">
        <f t="shared" ref="E34:J34" si="3">SUM(E15:E17)</f>
        <v>8.7430555555555554</v>
      </c>
      <c r="F34" s="37">
        <f t="shared" si="3"/>
        <v>9.5805555555555557</v>
      </c>
      <c r="G34" s="37">
        <f t="shared" si="3"/>
        <v>9.8916666666666657</v>
      </c>
      <c r="H34" s="37">
        <f t="shared" si="3"/>
        <v>9.3527777777777761</v>
      </c>
      <c r="I34" s="37">
        <f t="shared" si="3"/>
        <v>12.5625</v>
      </c>
      <c r="J34" s="37">
        <f t="shared" si="3"/>
        <v>24.395833333333332</v>
      </c>
      <c r="L34" s="37">
        <f>SUM(L15:L17)</f>
        <v>9.3455555555555545</v>
      </c>
      <c r="M34" s="37">
        <f>SUM(M15:M17)</f>
        <v>11.955158730158729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10.75</v>
      </c>
      <c r="E35" s="37">
        <f t="shared" ref="E35:J35" si="4">SUM(E18:E23)</f>
        <v>11</v>
      </c>
      <c r="F35" s="37">
        <f t="shared" si="4"/>
        <v>12.645833333333334</v>
      </c>
      <c r="G35" s="37">
        <f t="shared" si="4"/>
        <v>11.969444444444443</v>
      </c>
      <c r="H35" s="37">
        <f t="shared" si="4"/>
        <v>11.923611111111111</v>
      </c>
      <c r="I35" s="37">
        <f t="shared" si="4"/>
        <v>18.826388888888889</v>
      </c>
      <c r="J35" s="37">
        <f t="shared" si="4"/>
        <v>23.319444444444446</v>
      </c>
      <c r="L35" s="37">
        <f>SUM(L18:L23)</f>
        <v>11.657777777777778</v>
      </c>
      <c r="M35" s="37">
        <f>SUM(M18:M23)</f>
        <v>14.347817460317462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12.055555555555557</v>
      </c>
      <c r="E36" s="37">
        <f t="shared" ref="E36:J36" si="5">SUM(E24:E26)</f>
        <v>13.229166666666666</v>
      </c>
      <c r="F36" s="37">
        <f t="shared" si="5"/>
        <v>13.5</v>
      </c>
      <c r="G36" s="37">
        <f t="shared" si="5"/>
        <v>13.534722222222221</v>
      </c>
      <c r="H36" s="37">
        <f t="shared" si="5"/>
        <v>10.218055555555555</v>
      </c>
      <c r="I36" s="37">
        <f t="shared" si="5"/>
        <v>6.020833333333333</v>
      </c>
      <c r="J36" s="37">
        <f t="shared" si="5"/>
        <v>5.8958333333333339</v>
      </c>
      <c r="L36" s="37">
        <f>SUM(L24:L26)</f>
        <v>12.5075</v>
      </c>
      <c r="M36" s="37">
        <f>SUM(M24:M26)</f>
        <v>10.636309523809524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44.94444444444445</v>
      </c>
      <c r="E37" s="37">
        <f t="shared" ref="E37:J37" si="6">SUM(E8:E31)</f>
        <v>47.722222222222221</v>
      </c>
      <c r="F37" s="37">
        <f t="shared" si="6"/>
        <v>48.30833333333333</v>
      </c>
      <c r="G37" s="37">
        <f t="shared" si="6"/>
        <v>49.180555555555557</v>
      </c>
      <c r="H37" s="37">
        <f t="shared" si="6"/>
        <v>41.00138888888889</v>
      </c>
      <c r="I37" s="37">
        <f t="shared" si="6"/>
        <v>44.30555555555555</v>
      </c>
      <c r="J37" s="37">
        <f t="shared" si="6"/>
        <v>58.930555555555557</v>
      </c>
      <c r="L37" s="37">
        <f>SUM(L8:L31)</f>
        <v>46.231388888888894</v>
      </c>
      <c r="M37" s="37">
        <f>SUM(M8:M31)</f>
        <v>47.770436507936502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cycle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36" t="s">
        <v>106</v>
      </c>
      <c r="C43" s="34">
        <v>28.283333333333328</v>
      </c>
      <c r="D43" s="34">
        <v>22.733333333333331</v>
      </c>
      <c r="E43" s="34">
        <v>27.379999999999995</v>
      </c>
      <c r="F43" s="34">
        <v>40.56666666666667</v>
      </c>
      <c r="G43" s="34">
        <v>46.699999999999996</v>
      </c>
      <c r="H43" s="34">
        <v>47.4</v>
      </c>
      <c r="I43" s="34">
        <v>46.533333333333331</v>
      </c>
      <c r="J43" s="34">
        <v>35.666666666666671</v>
      </c>
      <c r="K43" s="34">
        <v>29.749999999999993</v>
      </c>
      <c r="L43" s="34">
        <v>30.299999999999997</v>
      </c>
      <c r="M43" s="34">
        <v>25.95</v>
      </c>
      <c r="N43" s="34">
        <v>20.866666666666671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36" t="s">
        <v>107</v>
      </c>
      <c r="C44" s="34">
        <v>40.333333333333336</v>
      </c>
      <c r="D44" s="34">
        <v>30.599999999999998</v>
      </c>
      <c r="E44" s="34">
        <v>37.200000000000003</v>
      </c>
      <c r="F44" s="34">
        <v>52.56666666666667</v>
      </c>
      <c r="G44" s="34">
        <v>61.349999999999994</v>
      </c>
      <c r="H44" s="34">
        <v>63.999999999999993</v>
      </c>
      <c r="I44" s="34">
        <v>67.066666666666663</v>
      </c>
      <c r="J44" s="34">
        <v>49.093333333333327</v>
      </c>
      <c r="K44" s="34">
        <v>42.349999999999987</v>
      </c>
      <c r="L44" s="34">
        <v>42.25</v>
      </c>
      <c r="M44" s="34">
        <v>37.5</v>
      </c>
      <c r="N44" s="34">
        <v>30.466666666666669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36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36" t="s">
        <v>106</v>
      </c>
      <c r="C47" s="34">
        <v>25.75</v>
      </c>
      <c r="D47" s="34">
        <v>25.5</v>
      </c>
      <c r="E47" s="34">
        <v>22.75</v>
      </c>
      <c r="F47" s="34">
        <v>48.5</v>
      </c>
      <c r="G47" s="34">
        <v>65.333333333333329</v>
      </c>
      <c r="H47" s="34">
        <v>50.666666666666671</v>
      </c>
      <c r="I47" s="34">
        <v>49</v>
      </c>
      <c r="J47" s="34">
        <v>52.25</v>
      </c>
      <c r="K47" s="34">
        <v>41.5</v>
      </c>
      <c r="L47" s="34">
        <v>23.999999999999996</v>
      </c>
      <c r="M47" s="34">
        <v>28</v>
      </c>
      <c r="N47" s="34">
        <v>15.666666666666664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36" t="s">
        <v>107</v>
      </c>
      <c r="C48" s="34">
        <v>29.5</v>
      </c>
      <c r="D48" s="34">
        <v>28</v>
      </c>
      <c r="E48" s="34">
        <v>25.25</v>
      </c>
      <c r="F48" s="34">
        <v>57</v>
      </c>
      <c r="G48" s="34">
        <v>75.666666666666671</v>
      </c>
      <c r="H48" s="34">
        <v>61.666666666666679</v>
      </c>
      <c r="I48" s="34">
        <v>62</v>
      </c>
      <c r="J48" s="34">
        <v>59.25</v>
      </c>
      <c r="K48" s="34">
        <v>48</v>
      </c>
      <c r="L48" s="34">
        <v>32.666666666666664</v>
      </c>
      <c r="M48" s="34">
        <v>33.333333333333336</v>
      </c>
      <c r="N48" s="34">
        <v>19.333333333333336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36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36" t="s">
        <v>106</v>
      </c>
      <c r="C51" s="34">
        <v>47.75</v>
      </c>
      <c r="D51" s="34">
        <v>60</v>
      </c>
      <c r="E51" s="34">
        <v>41.333333333333321</v>
      </c>
      <c r="F51" s="34">
        <v>79.5</v>
      </c>
      <c r="G51" s="34">
        <v>69.666666666666671</v>
      </c>
      <c r="H51" s="34">
        <v>83</v>
      </c>
      <c r="I51" s="34">
        <v>65</v>
      </c>
      <c r="J51" s="34">
        <v>40.5</v>
      </c>
      <c r="K51" s="34">
        <v>44.75</v>
      </c>
      <c r="L51" s="34">
        <v>40.5</v>
      </c>
      <c r="M51" s="34">
        <v>41.999999999999993</v>
      </c>
      <c r="N51" s="34">
        <v>29.333333333333329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36" t="s">
        <v>107</v>
      </c>
      <c r="C52" s="34">
        <v>51.25</v>
      </c>
      <c r="D52" s="34">
        <v>62.5</v>
      </c>
      <c r="E52" s="34">
        <v>44.999999999999993</v>
      </c>
      <c r="F52" s="34">
        <v>85</v>
      </c>
      <c r="G52" s="34">
        <v>77.666666666666657</v>
      </c>
      <c r="H52" s="34">
        <v>91.5</v>
      </c>
      <c r="I52" s="34">
        <v>77.333333333333343</v>
      </c>
      <c r="J52" s="34">
        <v>47.25</v>
      </c>
      <c r="K52" s="34">
        <v>50</v>
      </c>
      <c r="L52" s="34">
        <v>43</v>
      </c>
      <c r="M52" s="34">
        <v>44.666666666666664</v>
      </c>
      <c r="N52" s="34">
        <v>31.999999999999996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CC2208" display="Index"/>
  </hyperlinks>
  <pageMargins left="0.41" right="0.24" top="0.25" bottom="0.33" header="0.2" footer="0.21"/>
  <pageSetup paperSize="9" scale="9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92</v>
      </c>
      <c r="E3" s="47"/>
      <c r="F3" s="47"/>
      <c r="G3" s="6"/>
      <c r="H3" s="49" t="s">
        <v>5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7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86.715277777777786</v>
      </c>
      <c r="E8" s="37">
        <v>86.305555555555557</v>
      </c>
      <c r="F8" s="37">
        <v>96.702777777777797</v>
      </c>
      <c r="G8" s="37">
        <v>107.57638888888887</v>
      </c>
      <c r="H8" s="37">
        <v>112.20277777777778</v>
      </c>
      <c r="I8" s="37">
        <v>234.88194444444446</v>
      </c>
      <c r="J8" s="37">
        <v>271.64583333333331</v>
      </c>
      <c r="L8" s="37">
        <f>AVERAGE(D8:H8)</f>
        <v>97.900555555555556</v>
      </c>
      <c r="M8" s="37">
        <f>AVERAGE(D8:J8)</f>
        <v>142.29007936507938</v>
      </c>
      <c r="O8" s="28"/>
    </row>
    <row r="9" spans="1:15" ht="9.4" customHeight="1" x14ac:dyDescent="0.15">
      <c r="C9" s="18">
        <v>1</v>
      </c>
      <c r="D9" s="37">
        <v>46.166666666666664</v>
      </c>
      <c r="E9" s="37">
        <v>45.104166666666664</v>
      </c>
      <c r="F9" s="37">
        <v>48.976388888888891</v>
      </c>
      <c r="G9" s="37">
        <v>51.663888888888884</v>
      </c>
      <c r="H9" s="37">
        <v>59.366666666666667</v>
      </c>
      <c r="I9" s="37">
        <v>141.98611111111111</v>
      </c>
      <c r="J9" s="37">
        <v>178.1875</v>
      </c>
      <c r="L9" s="37">
        <f t="shared" ref="L9:L31" si="0">AVERAGE(D9:H9)</f>
        <v>50.255555555555553</v>
      </c>
      <c r="M9" s="37">
        <f t="shared" ref="M9:M31" si="1">AVERAGE(D9:J9)</f>
        <v>81.635912698412696</v>
      </c>
      <c r="O9" s="28"/>
    </row>
    <row r="10" spans="1:15" ht="9.4" customHeight="1" x14ac:dyDescent="0.15">
      <c r="C10" s="18">
        <v>2</v>
      </c>
      <c r="D10" s="37">
        <v>35.576388888888893</v>
      </c>
      <c r="E10" s="37">
        <v>36.527777777777779</v>
      </c>
      <c r="F10" s="37">
        <v>37.212499999999999</v>
      </c>
      <c r="G10" s="37">
        <v>39.30833333333333</v>
      </c>
      <c r="H10" s="37">
        <v>45.86805555555555</v>
      </c>
      <c r="I10" s="37">
        <v>97.020833333333314</v>
      </c>
      <c r="J10" s="37">
        <v>133.04166666666669</v>
      </c>
      <c r="L10" s="37">
        <f t="shared" si="0"/>
        <v>38.898611111111109</v>
      </c>
      <c r="M10" s="37">
        <f t="shared" si="1"/>
        <v>60.650793650793652</v>
      </c>
      <c r="O10" s="28"/>
    </row>
    <row r="11" spans="1:15" ht="9.4" customHeight="1" x14ac:dyDescent="0.15">
      <c r="C11" s="18">
        <v>3</v>
      </c>
      <c r="D11" s="37">
        <v>48.31944444444445</v>
      </c>
      <c r="E11" s="37">
        <v>47.909722222222221</v>
      </c>
      <c r="F11" s="37">
        <v>48.355555555555561</v>
      </c>
      <c r="G11" s="37">
        <v>52.101388888888884</v>
      </c>
      <c r="H11" s="37">
        <v>52.348611111111104</v>
      </c>
      <c r="I11" s="37">
        <v>91.680555555555557</v>
      </c>
      <c r="J11" s="37">
        <v>108.47222222222221</v>
      </c>
      <c r="L11" s="37">
        <f t="shared" si="0"/>
        <v>49.806944444444447</v>
      </c>
      <c r="M11" s="37">
        <f t="shared" si="1"/>
        <v>64.169642857142861</v>
      </c>
      <c r="O11" s="28"/>
    </row>
    <row r="12" spans="1:15" ht="9.4" customHeight="1" x14ac:dyDescent="0.15">
      <c r="C12" s="18">
        <v>4</v>
      </c>
      <c r="D12" s="37">
        <v>81.243055555555557</v>
      </c>
      <c r="E12" s="37">
        <v>86.840277777777786</v>
      </c>
      <c r="F12" s="37">
        <v>82.938888888888883</v>
      </c>
      <c r="G12" s="37">
        <v>83.109722222222217</v>
      </c>
      <c r="H12" s="37">
        <v>82.683333333333337</v>
      </c>
      <c r="I12" s="37">
        <v>76.722222222222214</v>
      </c>
      <c r="J12" s="37">
        <v>69.375000000000014</v>
      </c>
      <c r="L12" s="37">
        <f t="shared" si="0"/>
        <v>83.363055555555562</v>
      </c>
      <c r="M12" s="37">
        <f t="shared" si="1"/>
        <v>80.416071428571428</v>
      </c>
    </row>
    <row r="13" spans="1:15" ht="9.4" customHeight="1" x14ac:dyDescent="0.15">
      <c r="C13" s="18">
        <v>5</v>
      </c>
      <c r="D13" s="37">
        <v>228.00694444444446</v>
      </c>
      <c r="E13" s="37">
        <v>228.77083333333334</v>
      </c>
      <c r="F13" s="37">
        <v>226.54027777777779</v>
      </c>
      <c r="G13" s="37">
        <v>228.45416666666668</v>
      </c>
      <c r="H13" s="37">
        <v>226.59583333333333</v>
      </c>
      <c r="I13" s="37">
        <v>129.40972222222223</v>
      </c>
      <c r="J13" s="37">
        <v>78.048611111111114</v>
      </c>
      <c r="L13" s="37">
        <f t="shared" si="0"/>
        <v>227.67361111111114</v>
      </c>
      <c r="M13" s="37">
        <f t="shared" si="1"/>
        <v>192.26091269841271</v>
      </c>
    </row>
    <row r="14" spans="1:15" ht="9.4" customHeight="1" x14ac:dyDescent="0.15">
      <c r="C14" s="18">
        <v>6</v>
      </c>
      <c r="D14" s="37">
        <v>646.93055555555554</v>
      </c>
      <c r="E14" s="37">
        <v>656.4375</v>
      </c>
      <c r="F14" s="37">
        <v>656.29583333333335</v>
      </c>
      <c r="G14" s="37">
        <v>655.16944444444437</v>
      </c>
      <c r="H14" s="37">
        <v>626.88055555555559</v>
      </c>
      <c r="I14" s="37">
        <v>270.94444444444446</v>
      </c>
      <c r="J14" s="37">
        <v>194.02083333333334</v>
      </c>
      <c r="L14" s="37">
        <f t="shared" si="0"/>
        <v>648.34277777777777</v>
      </c>
      <c r="M14" s="37">
        <f t="shared" si="1"/>
        <v>529.52559523809521</v>
      </c>
    </row>
    <row r="15" spans="1:15" ht="9.4" customHeight="1" x14ac:dyDescent="0.15">
      <c r="C15" s="18">
        <v>7</v>
      </c>
      <c r="D15" s="37">
        <v>1111.0625</v>
      </c>
      <c r="E15" s="37">
        <v>1127.7222222222224</v>
      </c>
      <c r="F15" s="37">
        <v>1133.1847222222223</v>
      </c>
      <c r="G15" s="37">
        <v>1160.0847222222221</v>
      </c>
      <c r="H15" s="37">
        <v>1131.1180555555554</v>
      </c>
      <c r="I15" s="37">
        <v>451.1319444444444</v>
      </c>
      <c r="J15" s="37">
        <v>245.22916666666663</v>
      </c>
      <c r="L15" s="37">
        <f t="shared" si="0"/>
        <v>1132.6344444444444</v>
      </c>
      <c r="M15" s="37">
        <f t="shared" si="1"/>
        <v>908.50476190476195</v>
      </c>
    </row>
    <row r="16" spans="1:15" ht="9.4" customHeight="1" x14ac:dyDescent="0.15">
      <c r="C16" s="18">
        <v>8</v>
      </c>
      <c r="D16" s="37">
        <v>1170.0277777777778</v>
      </c>
      <c r="E16" s="37">
        <v>1165.3958333333333</v>
      </c>
      <c r="F16" s="37">
        <v>1165.1569444444444</v>
      </c>
      <c r="G16" s="37">
        <v>1185.9611111111112</v>
      </c>
      <c r="H16" s="37">
        <v>1199.3222222222223</v>
      </c>
      <c r="I16" s="37">
        <v>726.39583333333337</v>
      </c>
      <c r="J16" s="37">
        <v>396.45833333333331</v>
      </c>
      <c r="L16" s="37">
        <f t="shared" si="0"/>
        <v>1177.1727777777778</v>
      </c>
      <c r="M16" s="37">
        <f t="shared" si="1"/>
        <v>1001.2454365079365</v>
      </c>
    </row>
    <row r="17" spans="3:13" ht="9.4" customHeight="1" x14ac:dyDescent="0.15">
      <c r="C17" s="18">
        <v>9</v>
      </c>
      <c r="D17" s="37">
        <v>1088.7847222222222</v>
      </c>
      <c r="E17" s="37">
        <v>1112.4513888888889</v>
      </c>
      <c r="F17" s="37">
        <v>1106.2291666666667</v>
      </c>
      <c r="G17" s="37">
        <v>1131.9027777777778</v>
      </c>
      <c r="H17" s="37">
        <v>1123.9736111111113</v>
      </c>
      <c r="I17" s="37">
        <v>1011.8333333333334</v>
      </c>
      <c r="J17" s="37">
        <v>671.46527777777783</v>
      </c>
      <c r="L17" s="37">
        <f t="shared" si="0"/>
        <v>1112.6683333333335</v>
      </c>
      <c r="M17" s="37">
        <f t="shared" si="1"/>
        <v>1035.2343253968254</v>
      </c>
    </row>
    <row r="18" spans="3:13" ht="9.4" customHeight="1" x14ac:dyDescent="0.15">
      <c r="C18" s="18">
        <v>10</v>
      </c>
      <c r="D18" s="37">
        <v>1099.8611111111111</v>
      </c>
      <c r="E18" s="37">
        <v>1090.6597222222222</v>
      </c>
      <c r="F18" s="37">
        <v>1081.3374999999999</v>
      </c>
      <c r="G18" s="37">
        <v>1128.8138888888889</v>
      </c>
      <c r="H18" s="37">
        <v>1155.661111111111</v>
      </c>
      <c r="I18" s="37">
        <v>1244.3472222222224</v>
      </c>
      <c r="J18" s="37">
        <v>1043.9305555555554</v>
      </c>
      <c r="L18" s="37">
        <f t="shared" si="0"/>
        <v>1111.2666666666664</v>
      </c>
      <c r="M18" s="37">
        <f t="shared" si="1"/>
        <v>1120.6587301587301</v>
      </c>
    </row>
    <row r="19" spans="3:13" ht="9.4" customHeight="1" x14ac:dyDescent="0.15">
      <c r="C19" s="18">
        <v>11</v>
      </c>
      <c r="D19" s="37">
        <v>1157.5902777777776</v>
      </c>
      <c r="E19" s="37">
        <v>1153.4722222222224</v>
      </c>
      <c r="F19" s="37">
        <v>1172.2194444444444</v>
      </c>
      <c r="G19" s="37">
        <v>1190.9666666666665</v>
      </c>
      <c r="H19" s="37">
        <v>1276.1041666666665</v>
      </c>
      <c r="I19" s="37">
        <v>1409.3819444444446</v>
      </c>
      <c r="J19" s="37">
        <v>1221.4166666666665</v>
      </c>
      <c r="L19" s="37">
        <f t="shared" si="0"/>
        <v>1190.0705555555555</v>
      </c>
      <c r="M19" s="37">
        <f t="shared" si="1"/>
        <v>1225.87876984127</v>
      </c>
    </row>
    <row r="20" spans="3:13" ht="9.4" customHeight="1" x14ac:dyDescent="0.15">
      <c r="C20" s="18">
        <v>12</v>
      </c>
      <c r="D20" s="37">
        <v>1187.7569444444446</v>
      </c>
      <c r="E20" s="37">
        <v>1174.5902777777778</v>
      </c>
      <c r="F20" s="37">
        <v>1199.2916666666667</v>
      </c>
      <c r="G20" s="37">
        <v>1214.1069444444445</v>
      </c>
      <c r="H20" s="37">
        <v>1307.2749999999999</v>
      </c>
      <c r="I20" s="37">
        <v>1433.1666666666667</v>
      </c>
      <c r="J20" s="37">
        <v>1394.5208333333333</v>
      </c>
      <c r="L20" s="37">
        <f t="shared" si="0"/>
        <v>1216.6041666666667</v>
      </c>
      <c r="M20" s="37">
        <f t="shared" si="1"/>
        <v>1272.9583333333335</v>
      </c>
    </row>
    <row r="21" spans="3:13" ht="9.4" customHeight="1" x14ac:dyDescent="0.15">
      <c r="C21" s="18">
        <v>13</v>
      </c>
      <c r="D21" s="37">
        <v>1184.75</v>
      </c>
      <c r="E21" s="37">
        <v>1188.5763888888889</v>
      </c>
      <c r="F21" s="37">
        <v>1202.9763888888888</v>
      </c>
      <c r="G21" s="37">
        <v>1210.872222222222</v>
      </c>
      <c r="H21" s="37">
        <v>1340.9277777777777</v>
      </c>
      <c r="I21" s="37">
        <v>1407.4722222222219</v>
      </c>
      <c r="J21" s="37">
        <v>1367.2013888888889</v>
      </c>
      <c r="L21" s="37">
        <f t="shared" si="0"/>
        <v>1225.6205555555555</v>
      </c>
      <c r="M21" s="37">
        <f t="shared" si="1"/>
        <v>1271.8251984126982</v>
      </c>
    </row>
    <row r="22" spans="3:13" ht="9.4" customHeight="1" x14ac:dyDescent="0.15">
      <c r="C22" s="18">
        <v>14</v>
      </c>
      <c r="D22" s="37">
        <v>1291.7222222222224</v>
      </c>
      <c r="E22" s="37">
        <v>1289.3194444444443</v>
      </c>
      <c r="F22" s="37">
        <v>1284.5888888888887</v>
      </c>
      <c r="G22" s="37">
        <v>1294.372222222222</v>
      </c>
      <c r="H22" s="37">
        <v>1365.6694444444445</v>
      </c>
      <c r="I22" s="37">
        <v>1372.6875</v>
      </c>
      <c r="J22" s="37">
        <v>1299.8819444444446</v>
      </c>
      <c r="L22" s="37">
        <f t="shared" si="0"/>
        <v>1305.1344444444444</v>
      </c>
      <c r="M22" s="37">
        <f t="shared" si="1"/>
        <v>1314.0345238095238</v>
      </c>
    </row>
    <row r="23" spans="3:13" ht="9.4" customHeight="1" x14ac:dyDescent="0.15">
      <c r="C23" s="18">
        <v>15</v>
      </c>
      <c r="D23" s="37">
        <v>1371.6458333333333</v>
      </c>
      <c r="E23" s="37">
        <v>1361.7152777777778</v>
      </c>
      <c r="F23" s="37">
        <v>1408.5277777777776</v>
      </c>
      <c r="G23" s="37">
        <v>1404.4236111111113</v>
      </c>
      <c r="H23" s="37">
        <v>1449.0166666666667</v>
      </c>
      <c r="I23" s="37">
        <v>1308.7013888888889</v>
      </c>
      <c r="J23" s="37">
        <v>1243.875</v>
      </c>
      <c r="L23" s="37">
        <f t="shared" si="0"/>
        <v>1399.0658333333333</v>
      </c>
      <c r="M23" s="37">
        <f t="shared" si="1"/>
        <v>1363.9865079365079</v>
      </c>
    </row>
    <row r="24" spans="3:13" ht="9.4" customHeight="1" x14ac:dyDescent="0.15">
      <c r="C24" s="18">
        <v>16</v>
      </c>
      <c r="D24" s="37">
        <v>1506.2083333333333</v>
      </c>
      <c r="E24" s="37">
        <v>1472.0138888888889</v>
      </c>
      <c r="F24" s="37">
        <v>1473.2333333333333</v>
      </c>
      <c r="G24" s="37">
        <v>1498.2208333333335</v>
      </c>
      <c r="H24" s="37">
        <v>1442.6180555555557</v>
      </c>
      <c r="I24" s="37">
        <v>1299.7013888888889</v>
      </c>
      <c r="J24" s="37">
        <v>1095.6041666666667</v>
      </c>
      <c r="L24" s="37">
        <f t="shared" si="0"/>
        <v>1478.4588888888889</v>
      </c>
      <c r="M24" s="37">
        <f t="shared" si="1"/>
        <v>1398.2285714285715</v>
      </c>
    </row>
    <row r="25" spans="3:13" ht="9.4" customHeight="1" x14ac:dyDescent="0.15">
      <c r="C25" s="18">
        <v>17</v>
      </c>
      <c r="D25" s="37">
        <v>1555.4652777777776</v>
      </c>
      <c r="E25" s="37">
        <v>1549.0347222222224</v>
      </c>
      <c r="F25" s="37">
        <v>1570.684722222222</v>
      </c>
      <c r="G25" s="37">
        <v>1536.2458333333336</v>
      </c>
      <c r="H25" s="37">
        <v>1456.3458333333331</v>
      </c>
      <c r="I25" s="37">
        <v>1273.3402777777778</v>
      </c>
      <c r="J25" s="37">
        <v>931.90972222222217</v>
      </c>
      <c r="L25" s="37">
        <f t="shared" si="0"/>
        <v>1533.5552777777777</v>
      </c>
      <c r="M25" s="37">
        <f t="shared" si="1"/>
        <v>1410.4323412698413</v>
      </c>
    </row>
    <row r="26" spans="3:13" ht="9.4" customHeight="1" x14ac:dyDescent="0.15">
      <c r="C26" s="18">
        <v>18</v>
      </c>
      <c r="D26" s="37">
        <v>1354.3541666666667</v>
      </c>
      <c r="E26" s="37">
        <v>1439.6666666666667</v>
      </c>
      <c r="F26" s="37">
        <v>1442.5569444444445</v>
      </c>
      <c r="G26" s="37">
        <v>1436.8472222222224</v>
      </c>
      <c r="H26" s="37">
        <v>1381.4972222222223</v>
      </c>
      <c r="I26" s="37">
        <v>1097.6666666666667</v>
      </c>
      <c r="J26" s="37">
        <v>831.1875</v>
      </c>
      <c r="L26" s="37">
        <f t="shared" si="0"/>
        <v>1410.9844444444448</v>
      </c>
      <c r="M26" s="37">
        <f t="shared" si="1"/>
        <v>1283.3966269841274</v>
      </c>
    </row>
    <row r="27" spans="3:13" ht="9.4" customHeight="1" x14ac:dyDescent="0.15">
      <c r="C27" s="18">
        <v>19</v>
      </c>
      <c r="D27" s="37">
        <v>1017.4236111111112</v>
      </c>
      <c r="E27" s="37">
        <v>1054.9305555555554</v>
      </c>
      <c r="F27" s="37">
        <v>1095.175</v>
      </c>
      <c r="G27" s="37">
        <v>1143.2277777777779</v>
      </c>
      <c r="H27" s="37">
        <v>1097.4236111111111</v>
      </c>
      <c r="I27" s="37">
        <v>888.91666666666663</v>
      </c>
      <c r="J27" s="37">
        <v>724.63194444444446</v>
      </c>
      <c r="L27" s="37">
        <f t="shared" si="0"/>
        <v>1081.6361111111112</v>
      </c>
      <c r="M27" s="37">
        <f t="shared" si="1"/>
        <v>1003.1041666666667</v>
      </c>
    </row>
    <row r="28" spans="3:13" ht="9.4" customHeight="1" x14ac:dyDescent="0.15">
      <c r="C28" s="18">
        <v>20</v>
      </c>
      <c r="D28" s="37">
        <v>690.27083333333337</v>
      </c>
      <c r="E28" s="37">
        <v>767.63194444444446</v>
      </c>
      <c r="F28" s="37">
        <v>777.86527777777781</v>
      </c>
      <c r="G28" s="37">
        <v>820.45277777777767</v>
      </c>
      <c r="H28" s="37">
        <v>769.875</v>
      </c>
      <c r="I28" s="37">
        <v>672.56944444444446</v>
      </c>
      <c r="J28" s="37">
        <v>550.1736111111112</v>
      </c>
      <c r="L28" s="37">
        <f t="shared" si="0"/>
        <v>765.21916666666664</v>
      </c>
      <c r="M28" s="37">
        <f t="shared" si="1"/>
        <v>721.26269841269846</v>
      </c>
    </row>
    <row r="29" spans="3:13" ht="9.4" customHeight="1" x14ac:dyDescent="0.15">
      <c r="C29" s="18">
        <v>21</v>
      </c>
      <c r="D29" s="37">
        <v>517.00694444444446</v>
      </c>
      <c r="E29" s="37">
        <v>554.14583333333337</v>
      </c>
      <c r="F29" s="37">
        <v>556.41250000000002</v>
      </c>
      <c r="G29" s="37">
        <v>597.05972222222226</v>
      </c>
      <c r="H29" s="37">
        <v>576.24583333333328</v>
      </c>
      <c r="I29" s="37">
        <v>522.63888888888891</v>
      </c>
      <c r="J29" s="37">
        <v>404.27777777777777</v>
      </c>
      <c r="L29" s="37">
        <f t="shared" si="0"/>
        <v>560.17416666666668</v>
      </c>
      <c r="M29" s="37">
        <f t="shared" si="1"/>
        <v>532.5410714285714</v>
      </c>
    </row>
    <row r="30" spans="3:13" ht="9.4" customHeight="1" x14ac:dyDescent="0.15">
      <c r="C30" s="18">
        <v>22</v>
      </c>
      <c r="D30" s="37">
        <v>307.41666666666669</v>
      </c>
      <c r="E30" s="37">
        <v>395.91666666666669</v>
      </c>
      <c r="F30" s="37">
        <v>415.51666666666665</v>
      </c>
      <c r="G30" s="37">
        <v>418.41249999999997</v>
      </c>
      <c r="H30" s="37">
        <v>467.85138888888895</v>
      </c>
      <c r="I30" s="37">
        <v>439.2430555555556</v>
      </c>
      <c r="J30" s="37">
        <v>262.11805555555549</v>
      </c>
      <c r="L30" s="37">
        <f t="shared" si="0"/>
        <v>401.02277777777778</v>
      </c>
      <c r="M30" s="37">
        <f t="shared" si="1"/>
        <v>386.63928571428568</v>
      </c>
    </row>
    <row r="31" spans="3:13" ht="9.4" customHeight="1" x14ac:dyDescent="0.15">
      <c r="C31" s="18">
        <v>23</v>
      </c>
      <c r="D31" s="37">
        <v>175.5625</v>
      </c>
      <c r="E31" s="37">
        <v>218.58333333333334</v>
      </c>
      <c r="F31" s="37">
        <v>225.53750000000002</v>
      </c>
      <c r="G31" s="37">
        <v>244.33055555555552</v>
      </c>
      <c r="H31" s="37">
        <v>345.5986111111111</v>
      </c>
      <c r="I31" s="37">
        <v>380.06944444444451</v>
      </c>
      <c r="J31" s="37">
        <v>169.13194444444443</v>
      </c>
      <c r="L31" s="37">
        <f t="shared" si="0"/>
        <v>241.92249999999999</v>
      </c>
      <c r="M31" s="37">
        <f t="shared" si="1"/>
        <v>251.25912698412699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15079.229166666666</v>
      </c>
      <c r="E33" s="37">
        <f t="shared" ref="E33:J33" si="2">SUM(E15:E26)</f>
        <v>15124.618055555555</v>
      </c>
      <c r="F33" s="37">
        <f t="shared" si="2"/>
        <v>15239.987500000001</v>
      </c>
      <c r="G33" s="37">
        <f t="shared" si="2"/>
        <v>15392.818055555557</v>
      </c>
      <c r="H33" s="37">
        <f t="shared" si="2"/>
        <v>15629.529166666665</v>
      </c>
      <c r="I33" s="37">
        <f t="shared" si="2"/>
        <v>14035.826388888889</v>
      </c>
      <c r="J33" s="37">
        <f t="shared" si="2"/>
        <v>11742.680555555555</v>
      </c>
      <c r="L33" s="37">
        <f>SUM(L15:L26)</f>
        <v>15293.236388888889</v>
      </c>
      <c r="M33" s="37">
        <f>SUM(M15:M26)</f>
        <v>14606.384126984129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3369.875</v>
      </c>
      <c r="E34" s="37">
        <f t="shared" ref="E34:J34" si="3">SUM(E15:E17)</f>
        <v>3405.5694444444443</v>
      </c>
      <c r="F34" s="37">
        <f t="shared" si="3"/>
        <v>3404.5708333333332</v>
      </c>
      <c r="G34" s="37">
        <f t="shared" si="3"/>
        <v>3477.9486111111114</v>
      </c>
      <c r="H34" s="37">
        <f t="shared" si="3"/>
        <v>3454.4138888888892</v>
      </c>
      <c r="I34" s="37">
        <f t="shared" si="3"/>
        <v>2189.3611111111113</v>
      </c>
      <c r="J34" s="37">
        <f t="shared" si="3"/>
        <v>1313.1527777777778</v>
      </c>
      <c r="L34" s="37">
        <f>SUM(L15:L17)</f>
        <v>3422.4755555555557</v>
      </c>
      <c r="M34" s="37">
        <f>SUM(M15:M17)</f>
        <v>2944.984523809524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7293.3263888888887</v>
      </c>
      <c r="E35" s="37">
        <f t="shared" ref="E35:J35" si="4">SUM(E18:E23)</f>
        <v>7258.3333333333339</v>
      </c>
      <c r="F35" s="37">
        <f t="shared" si="4"/>
        <v>7348.9416666666666</v>
      </c>
      <c r="G35" s="37">
        <f t="shared" si="4"/>
        <v>7443.5555555555557</v>
      </c>
      <c r="H35" s="37">
        <f t="shared" si="4"/>
        <v>7894.6541666666662</v>
      </c>
      <c r="I35" s="37">
        <f t="shared" si="4"/>
        <v>8175.7569444444443</v>
      </c>
      <c r="J35" s="37">
        <f t="shared" si="4"/>
        <v>7570.8263888888878</v>
      </c>
      <c r="L35" s="37">
        <f>SUM(L18:L23)</f>
        <v>7447.7622222222208</v>
      </c>
      <c r="M35" s="37">
        <f>SUM(M18:M23)</f>
        <v>7569.342063492064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4416.0277777777774</v>
      </c>
      <c r="E36" s="37">
        <f t="shared" ref="E36:J36" si="5">SUM(E24:E26)</f>
        <v>4460.7152777777783</v>
      </c>
      <c r="F36" s="37">
        <f t="shared" si="5"/>
        <v>4486.4750000000004</v>
      </c>
      <c r="G36" s="37">
        <f t="shared" si="5"/>
        <v>4471.3138888888898</v>
      </c>
      <c r="H36" s="37">
        <f t="shared" si="5"/>
        <v>4280.4611111111108</v>
      </c>
      <c r="I36" s="37">
        <f t="shared" si="5"/>
        <v>3670.7083333333339</v>
      </c>
      <c r="J36" s="37">
        <f t="shared" si="5"/>
        <v>2858.7013888888887</v>
      </c>
      <c r="L36" s="37">
        <f>SUM(L24:L26)</f>
        <v>4422.998611111112</v>
      </c>
      <c r="M36" s="37">
        <f>SUM(M24:M26)</f>
        <v>4092.0575396825407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18959.868055555558</v>
      </c>
      <c r="E37" s="37">
        <f t="shared" ref="E37:J37" si="6">SUM(E8:E31)</f>
        <v>19303.722222222219</v>
      </c>
      <c r="F37" s="37">
        <f t="shared" si="6"/>
        <v>19507.516666666666</v>
      </c>
      <c r="G37" s="37">
        <f t="shared" si="6"/>
        <v>19833.68472222222</v>
      </c>
      <c r="H37" s="37">
        <f t="shared" si="6"/>
        <v>20092.469444444443</v>
      </c>
      <c r="I37" s="37">
        <f t="shared" si="6"/>
        <v>17981.909722222223</v>
      </c>
      <c r="J37" s="37">
        <f t="shared" si="6"/>
        <v>14885.805555555555</v>
      </c>
      <c r="L37" s="37">
        <f>SUM(L8:L31)</f>
        <v>19539.452222222222</v>
      </c>
      <c r="M37" s="37">
        <f>SUM(M8:M31)</f>
        <v>18652.139484126987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>
        <v>15197.133333333333</v>
      </c>
      <c r="D43" s="34">
        <v>15427.599999999999</v>
      </c>
      <c r="E43" s="34">
        <v>15386.916666666666</v>
      </c>
      <c r="F43" s="34">
        <v>15480.466666666667</v>
      </c>
      <c r="G43" s="34">
        <v>15770.95</v>
      </c>
      <c r="H43" s="34">
        <v>15638.400000000003</v>
      </c>
      <c r="I43" s="34">
        <v>15424.533333333333</v>
      </c>
      <c r="J43" s="34">
        <v>14746.669999999998</v>
      </c>
      <c r="K43" s="34">
        <v>15213.666666666668</v>
      </c>
      <c r="L43" s="34">
        <v>15163.75</v>
      </c>
      <c r="M43" s="34">
        <v>15108.550000000001</v>
      </c>
      <c r="N43" s="34">
        <v>14960.199999999999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>
        <v>19285.916666666664</v>
      </c>
      <c r="D44" s="34">
        <v>19587.533333333333</v>
      </c>
      <c r="E44" s="34">
        <v>19664.816666666669</v>
      </c>
      <c r="F44" s="34">
        <v>19892.466666666667</v>
      </c>
      <c r="G44" s="34">
        <v>20211.95</v>
      </c>
      <c r="H44" s="34">
        <v>20066</v>
      </c>
      <c r="I44" s="34">
        <v>19776.066666666666</v>
      </c>
      <c r="J44" s="34">
        <v>18953.593333333331</v>
      </c>
      <c r="K44" s="34">
        <v>19537.333333333332</v>
      </c>
      <c r="L44" s="34">
        <v>19394.533333333329</v>
      </c>
      <c r="M44" s="34">
        <v>19065.95</v>
      </c>
      <c r="N44" s="34">
        <v>19037.266666666663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>
        <v>13795.5</v>
      </c>
      <c r="D47" s="34">
        <v>14201.5</v>
      </c>
      <c r="E47" s="34">
        <v>14026.75</v>
      </c>
      <c r="F47" s="34">
        <v>14330</v>
      </c>
      <c r="G47" s="34">
        <v>14174.666666666666</v>
      </c>
      <c r="H47" s="34">
        <v>14334.666666666668</v>
      </c>
      <c r="I47" s="34">
        <v>13572</v>
      </c>
      <c r="J47" s="34">
        <v>13223.75</v>
      </c>
      <c r="K47" s="34">
        <v>14699.75</v>
      </c>
      <c r="L47" s="34">
        <v>14301.333333333334</v>
      </c>
      <c r="M47" s="34">
        <v>14253.666666666664</v>
      </c>
      <c r="N47" s="34">
        <v>13516.333333333332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>
        <v>17569</v>
      </c>
      <c r="D48" s="34">
        <v>18139.5</v>
      </c>
      <c r="E48" s="34">
        <v>17826</v>
      </c>
      <c r="F48" s="34">
        <v>18372</v>
      </c>
      <c r="G48" s="34">
        <v>18137.333333333332</v>
      </c>
      <c r="H48" s="34">
        <v>18383.666666666668</v>
      </c>
      <c r="I48" s="34">
        <v>17548</v>
      </c>
      <c r="J48" s="34">
        <v>17040</v>
      </c>
      <c r="K48" s="34">
        <v>18747.75</v>
      </c>
      <c r="L48" s="34">
        <v>18467.333333333336</v>
      </c>
      <c r="M48" s="34">
        <v>18031.999999999996</v>
      </c>
      <c r="N48" s="34">
        <v>17520.333333333336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>
        <v>11577.75</v>
      </c>
      <c r="D51" s="34">
        <v>12126.5</v>
      </c>
      <c r="E51" s="34">
        <v>11979</v>
      </c>
      <c r="F51" s="34">
        <v>11892</v>
      </c>
      <c r="G51" s="34">
        <v>11881.333333333332</v>
      </c>
      <c r="H51" s="34">
        <v>11803.5</v>
      </c>
      <c r="I51" s="34">
        <v>11800.666666666664</v>
      </c>
      <c r="J51" s="34">
        <v>10870.5</v>
      </c>
      <c r="K51" s="34">
        <v>12289.75</v>
      </c>
      <c r="L51" s="34">
        <v>11899.333333333332</v>
      </c>
      <c r="M51" s="34">
        <v>11423.5</v>
      </c>
      <c r="N51" s="34">
        <v>11368.333333333332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>
        <v>14400.75</v>
      </c>
      <c r="D52" s="34">
        <v>15142</v>
      </c>
      <c r="E52" s="34">
        <v>15035</v>
      </c>
      <c r="F52" s="34">
        <v>15358.5</v>
      </c>
      <c r="G52" s="34">
        <v>15202.666666666668</v>
      </c>
      <c r="H52" s="34">
        <v>15061</v>
      </c>
      <c r="I52" s="34">
        <v>15094.666666666664</v>
      </c>
      <c r="J52" s="34">
        <v>14048.25</v>
      </c>
      <c r="K52" s="34">
        <v>15476.5</v>
      </c>
      <c r="L52" s="34">
        <v>15044.666666666664</v>
      </c>
      <c r="M52" s="34">
        <v>14443</v>
      </c>
      <c r="N52" s="34">
        <v>14322.666666666668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013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140625" style="5" customWidth="1"/>
    <col min="3" max="12" width="7.28515625" style="5" customWidth="1"/>
    <col min="13" max="13" width="9.85546875" style="5" customWidth="1"/>
    <col min="14" max="14" width="7.28515625" style="5" customWidth="1"/>
    <col min="15" max="15" width="9.140625" style="5"/>
    <col min="16" max="27" width="5.7109375" style="5" customWidth="1"/>
    <col min="28" max="16384" width="9.140625" style="5"/>
  </cols>
  <sheetData>
    <row r="1" spans="1:27" ht="15" x14ac:dyDescent="0.25">
      <c r="A1" s="35" t="s">
        <v>93</v>
      </c>
      <c r="E1" s="6"/>
      <c r="F1" s="46" t="s">
        <v>59</v>
      </c>
      <c r="G1" s="47"/>
      <c r="H1" s="47"/>
      <c r="I1" s="47"/>
      <c r="J1" s="47"/>
      <c r="P1" s="7"/>
    </row>
    <row r="2" spans="1:27" ht="12.75" x14ac:dyDescent="0.2">
      <c r="E2" s="6"/>
      <c r="F2" s="46" t="s">
        <v>122</v>
      </c>
      <c r="G2" s="47"/>
      <c r="H2" s="47"/>
      <c r="I2" s="47"/>
      <c r="J2" s="47"/>
      <c r="P2" s="8"/>
    </row>
    <row r="3" spans="1:27" ht="12.75" x14ac:dyDescent="0.2">
      <c r="D3" s="48" t="s">
        <v>126</v>
      </c>
      <c r="E3" s="47"/>
      <c r="F3" s="47"/>
      <c r="G3" s="6"/>
      <c r="H3" s="49" t="s">
        <v>30</v>
      </c>
      <c r="I3" s="47"/>
      <c r="J3" s="47"/>
      <c r="K3" s="47"/>
      <c r="L3" s="47"/>
      <c r="M3" s="47"/>
      <c r="N3" s="47"/>
      <c r="P3" s="7"/>
      <c r="Q3" s="9"/>
      <c r="R3" s="10" t="s">
        <v>61</v>
      </c>
    </row>
    <row r="4" spans="1:27" ht="24" customHeight="1" x14ac:dyDescent="0.15">
      <c r="Q4" s="9"/>
    </row>
    <row r="5" spans="1:27" ht="9.4" customHeight="1" x14ac:dyDescent="0.15">
      <c r="A5" s="11"/>
      <c r="C5" s="11"/>
      <c r="D5" s="12"/>
      <c r="O5" s="13"/>
      <c r="P5" s="14" t="s">
        <v>62</v>
      </c>
      <c r="Q5" s="14" t="s">
        <v>63</v>
      </c>
      <c r="R5" s="14" t="s">
        <v>64</v>
      </c>
      <c r="S5" s="14" t="s">
        <v>65</v>
      </c>
      <c r="T5" s="14" t="s">
        <v>66</v>
      </c>
      <c r="U5" s="14" t="s">
        <v>67</v>
      </c>
      <c r="V5" s="14" t="s">
        <v>68</v>
      </c>
      <c r="W5" s="13"/>
      <c r="X5" s="13"/>
      <c r="Y5" s="13"/>
      <c r="Z5" s="13"/>
      <c r="AA5" s="13"/>
    </row>
    <row r="6" spans="1:27" ht="9.4" customHeight="1" x14ac:dyDescent="0.15">
      <c r="C6" s="9"/>
      <c r="D6" s="9"/>
      <c r="E6" s="9"/>
      <c r="F6" s="9"/>
      <c r="G6" s="9"/>
      <c r="H6" s="9"/>
      <c r="O6" s="15" t="s">
        <v>69</v>
      </c>
      <c r="P6" s="16">
        <v>46.798611111111114</v>
      </c>
      <c r="Q6" s="16">
        <v>43.722222222222221</v>
      </c>
      <c r="R6" s="16">
        <v>47.045833333333334</v>
      </c>
      <c r="S6" s="16">
        <v>41.798611111111121</v>
      </c>
      <c r="T6" s="16">
        <v>37.55972222222222</v>
      </c>
      <c r="U6" s="16">
        <v>62.375000000000007</v>
      </c>
      <c r="V6" s="16">
        <v>81.513888888888886</v>
      </c>
      <c r="W6" s="13"/>
      <c r="X6" s="13"/>
      <c r="Y6" s="13"/>
      <c r="Z6" s="13"/>
      <c r="AA6" s="13"/>
    </row>
    <row r="7" spans="1:27" ht="9.4" customHeight="1" x14ac:dyDescent="0.15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O7" s="15" t="s">
        <v>70</v>
      </c>
      <c r="P7" s="16">
        <v>57.263888888888886</v>
      </c>
      <c r="Q7" s="16">
        <v>54.215277777777786</v>
      </c>
      <c r="R7" s="16">
        <v>53.809722222222227</v>
      </c>
      <c r="S7" s="16">
        <v>54.172222222222231</v>
      </c>
      <c r="T7" s="16">
        <v>47.106944444444444</v>
      </c>
      <c r="U7" s="16">
        <v>74.8263888888889</v>
      </c>
      <c r="V7" s="16">
        <v>97.006944444444443</v>
      </c>
      <c r="W7" s="13"/>
      <c r="X7" s="13"/>
      <c r="Y7" s="13"/>
      <c r="Z7" s="13"/>
      <c r="AA7" s="13"/>
    </row>
    <row r="8" spans="1:27" ht="9.4" customHeight="1" x14ac:dyDescent="0.15">
      <c r="C8" s="18"/>
      <c r="O8" s="15" t="s">
        <v>71</v>
      </c>
      <c r="P8" s="16">
        <f>SUM(P6:P7)</f>
        <v>104.0625</v>
      </c>
      <c r="Q8" s="16">
        <f t="shared" ref="Q8:V8" si="0">SUM(Q6:Q7)</f>
        <v>97.9375</v>
      </c>
      <c r="R8" s="16">
        <f t="shared" si="0"/>
        <v>100.85555555555555</v>
      </c>
      <c r="S8" s="16">
        <f t="shared" si="0"/>
        <v>95.97083333333336</v>
      </c>
      <c r="T8" s="16">
        <f t="shared" si="0"/>
        <v>84.666666666666657</v>
      </c>
      <c r="U8" s="16">
        <f t="shared" si="0"/>
        <v>137.20138888888891</v>
      </c>
      <c r="V8" s="16">
        <f t="shared" si="0"/>
        <v>178.52083333333331</v>
      </c>
      <c r="W8" s="13"/>
      <c r="X8" s="13"/>
      <c r="Y8" s="13"/>
      <c r="Z8" s="13"/>
      <c r="AA8" s="13"/>
    </row>
    <row r="9" spans="1:27" ht="9.4" customHeight="1" x14ac:dyDescent="0.15">
      <c r="C9" s="18"/>
      <c r="O9" s="19"/>
      <c r="P9" s="14" t="s">
        <v>72</v>
      </c>
      <c r="Q9" s="14" t="s">
        <v>73</v>
      </c>
      <c r="R9" s="14" t="s">
        <v>74</v>
      </c>
      <c r="S9" s="14" t="s">
        <v>75</v>
      </c>
      <c r="T9" s="14" t="s">
        <v>76</v>
      </c>
      <c r="U9" s="14" t="s">
        <v>77</v>
      </c>
      <c r="V9" s="14" t="s">
        <v>78</v>
      </c>
      <c r="W9" s="14" t="s">
        <v>79</v>
      </c>
      <c r="X9" s="14" t="s">
        <v>80</v>
      </c>
      <c r="Y9" s="14" t="s">
        <v>81</v>
      </c>
      <c r="Z9" s="14" t="s">
        <v>82</v>
      </c>
      <c r="AA9" s="14" t="s">
        <v>83</v>
      </c>
    </row>
    <row r="10" spans="1:27" ht="9.4" customHeight="1" x14ac:dyDescent="0.15">
      <c r="C10" s="18"/>
      <c r="O10" s="15" t="s">
        <v>84</v>
      </c>
      <c r="P10" s="16">
        <v>18.683333333333334</v>
      </c>
      <c r="Q10" s="16">
        <v>23.666666666666668</v>
      </c>
      <c r="R10" s="16">
        <v>22.65</v>
      </c>
      <c r="S10" s="16">
        <v>45.333333333333329</v>
      </c>
      <c r="T10" s="16">
        <v>60.06666666666667</v>
      </c>
      <c r="U10" s="16">
        <v>70.333333333333329</v>
      </c>
      <c r="V10" s="16">
        <v>81.26666666666668</v>
      </c>
      <c r="W10" s="16">
        <v>65.286666666666676</v>
      </c>
      <c r="X10" s="16">
        <v>47.9</v>
      </c>
      <c r="Y10" s="16">
        <v>40.25</v>
      </c>
      <c r="Z10" s="16">
        <v>29.450000000000003</v>
      </c>
      <c r="AA10" s="16">
        <v>15.733333333333334</v>
      </c>
    </row>
    <row r="11" spans="1:27" ht="9.4" customHeight="1" x14ac:dyDescent="0.15">
      <c r="C11" s="18"/>
      <c r="O11" s="15" t="s">
        <v>85</v>
      </c>
      <c r="P11" s="16">
        <v>28.833333333333332</v>
      </c>
      <c r="Q11" s="16">
        <v>33.200000000000003</v>
      </c>
      <c r="R11" s="16">
        <v>30.17</v>
      </c>
      <c r="S11" s="16">
        <v>57.699999999999996</v>
      </c>
      <c r="T11" s="16">
        <v>74.8</v>
      </c>
      <c r="U11" s="16">
        <v>78.600000000000023</v>
      </c>
      <c r="V11" s="16">
        <v>82.933333333333351</v>
      </c>
      <c r="W11" s="16">
        <v>80.710000000000008</v>
      </c>
      <c r="X11" s="16">
        <v>56.150000000000006</v>
      </c>
      <c r="Y11" s="16">
        <v>51.100000000000009</v>
      </c>
      <c r="Z11" s="16">
        <v>40</v>
      </c>
      <c r="AA11" s="16">
        <v>25.566666666666666</v>
      </c>
    </row>
    <row r="12" spans="1:27" ht="9.4" customHeight="1" x14ac:dyDescent="0.15">
      <c r="C12" s="18"/>
      <c r="O12" s="15" t="s">
        <v>86</v>
      </c>
      <c r="P12" s="16">
        <f>SUM(P10:P11)</f>
        <v>47.516666666666666</v>
      </c>
      <c r="Q12" s="16">
        <f t="shared" ref="Q12:AA12" si="1">SUM(Q10:Q11)</f>
        <v>56.866666666666674</v>
      </c>
      <c r="R12" s="16">
        <f t="shared" si="1"/>
        <v>52.82</v>
      </c>
      <c r="S12" s="16">
        <f t="shared" si="1"/>
        <v>103.03333333333333</v>
      </c>
      <c r="T12" s="16">
        <f t="shared" si="1"/>
        <v>134.86666666666667</v>
      </c>
      <c r="U12" s="16">
        <f t="shared" si="1"/>
        <v>148.93333333333334</v>
      </c>
      <c r="V12" s="16">
        <f t="shared" si="1"/>
        <v>164.20000000000005</v>
      </c>
      <c r="W12" s="16">
        <f t="shared" si="1"/>
        <v>145.99666666666667</v>
      </c>
      <c r="X12" s="16">
        <f t="shared" si="1"/>
        <v>104.05000000000001</v>
      </c>
      <c r="Y12" s="16">
        <f t="shared" si="1"/>
        <v>91.350000000000009</v>
      </c>
      <c r="Z12" s="16">
        <f t="shared" si="1"/>
        <v>69.45</v>
      </c>
      <c r="AA12" s="16">
        <f t="shared" si="1"/>
        <v>41.3</v>
      </c>
    </row>
    <row r="13" spans="1:27" ht="9.4" customHeight="1" x14ac:dyDescent="0.15">
      <c r="C13" s="18"/>
      <c r="O13" s="19"/>
      <c r="P13" s="19">
        <f t="shared" ref="P13:W13" si="2">Q13-1</f>
        <v>2009</v>
      </c>
      <c r="Q13" s="19">
        <f t="shared" si="2"/>
        <v>2010</v>
      </c>
      <c r="R13" s="19">
        <f t="shared" si="2"/>
        <v>2011</v>
      </c>
      <c r="S13" s="19">
        <f t="shared" si="2"/>
        <v>2012</v>
      </c>
      <c r="T13" s="19">
        <f t="shared" si="2"/>
        <v>2013</v>
      </c>
      <c r="U13" s="19">
        <f t="shared" si="2"/>
        <v>2014</v>
      </c>
      <c r="V13" s="19">
        <f t="shared" si="2"/>
        <v>2015</v>
      </c>
      <c r="W13" s="19">
        <f t="shared" si="2"/>
        <v>2016</v>
      </c>
      <c r="X13" s="19">
        <f>Y13-1</f>
        <v>2017</v>
      </c>
      <c r="Y13" s="20">
        <v>2018</v>
      </c>
      <c r="Z13" s="19"/>
      <c r="AA13" s="13"/>
    </row>
    <row r="14" spans="1:27" ht="9.4" customHeight="1" x14ac:dyDescent="0.15">
      <c r="C14" s="18"/>
      <c r="O14" s="15" t="s">
        <v>87</v>
      </c>
      <c r="P14" s="21"/>
      <c r="Q14" s="21">
        <v>42.7</v>
      </c>
      <c r="R14" s="21">
        <v>47.402222222222228</v>
      </c>
      <c r="S14" s="21">
        <v>39.225000000000001</v>
      </c>
      <c r="T14" s="22">
        <v>46.562857142857133</v>
      </c>
      <c r="U14" s="22">
        <v>38.033703703703694</v>
      </c>
      <c r="V14" s="22">
        <v>38.557575757575755</v>
      </c>
      <c r="W14" s="22">
        <v>40.393611111111099</v>
      </c>
      <c r="X14" s="22">
        <v>37.853611111111121</v>
      </c>
      <c r="Y14" s="16">
        <v>43.385000000000005</v>
      </c>
      <c r="Z14" s="13"/>
      <c r="AA14" s="13"/>
    </row>
    <row r="15" spans="1:27" ht="9.4" customHeight="1" x14ac:dyDescent="0.15">
      <c r="C15" s="18"/>
      <c r="O15" s="15" t="s">
        <v>88</v>
      </c>
      <c r="P15" s="23"/>
      <c r="Q15" s="23">
        <v>29</v>
      </c>
      <c r="R15" s="22">
        <v>41.292499999999997</v>
      </c>
      <c r="S15" s="22">
        <v>26.5283333333333</v>
      </c>
      <c r="T15" s="22">
        <v>60.470952380952369</v>
      </c>
      <c r="U15" s="22">
        <v>50.535621693121684</v>
      </c>
      <c r="V15" s="22">
        <v>50.871818181818199</v>
      </c>
      <c r="W15" s="22">
        <v>51.956944444444439</v>
      </c>
      <c r="X15" s="22">
        <v>47.086111111111116</v>
      </c>
      <c r="Y15" s="16">
        <v>53.313611111111101</v>
      </c>
      <c r="Z15" s="13"/>
      <c r="AA15" s="13"/>
    </row>
    <row r="16" spans="1:27" ht="9.4" customHeight="1" x14ac:dyDescent="0.15">
      <c r="C16" s="18"/>
      <c r="O16" s="15" t="s">
        <v>89</v>
      </c>
      <c r="P16" s="13"/>
      <c r="Q16" s="16">
        <f t="shared" ref="Q16:X16" si="3">SUM(Q14:Q15)</f>
        <v>71.7</v>
      </c>
      <c r="R16" s="16">
        <f t="shared" si="3"/>
        <v>88.694722222222225</v>
      </c>
      <c r="S16" s="16">
        <f t="shared" si="3"/>
        <v>65.753333333333302</v>
      </c>
      <c r="T16" s="16">
        <f t="shared" si="3"/>
        <v>107.03380952380951</v>
      </c>
      <c r="U16" s="16">
        <f t="shared" si="3"/>
        <v>88.569325396825377</v>
      </c>
      <c r="V16" s="16">
        <f t="shared" si="3"/>
        <v>89.429393939393947</v>
      </c>
      <c r="W16" s="16">
        <f t="shared" si="3"/>
        <v>92.35055555555553</v>
      </c>
      <c r="X16" s="16">
        <f t="shared" si="3"/>
        <v>84.93972222222223</v>
      </c>
      <c r="Y16" s="16">
        <f>SUM(Y14:Y15)</f>
        <v>96.698611111111106</v>
      </c>
      <c r="Z16" s="13"/>
      <c r="AA16" s="13"/>
    </row>
    <row r="17" spans="3:21" ht="9.4" customHeight="1" x14ac:dyDescent="0.15">
      <c r="C17" s="18"/>
    </row>
    <row r="18" spans="3:21" ht="9.4" customHeight="1" x14ac:dyDescent="0.15">
      <c r="C18" s="18"/>
      <c r="P18" s="25"/>
      <c r="Q18" s="26"/>
    </row>
    <row r="19" spans="3:21" ht="9.4" customHeight="1" x14ac:dyDescent="0.15">
      <c r="C19" s="18"/>
      <c r="P19" s="25"/>
      <c r="Q19" s="26"/>
    </row>
    <row r="20" spans="3:21" ht="9.4" customHeight="1" x14ac:dyDescent="0.15">
      <c r="C20" s="18"/>
      <c r="P20" s="25"/>
      <c r="Q20" s="26"/>
    </row>
    <row r="21" spans="3:21" ht="9.4" customHeight="1" x14ac:dyDescent="0.15">
      <c r="C21" s="18"/>
      <c r="P21" s="25"/>
      <c r="Q21" s="26"/>
      <c r="T21" s="25"/>
      <c r="U21" s="27"/>
    </row>
    <row r="22" spans="3:21" ht="9.4" customHeight="1" x14ac:dyDescent="0.15">
      <c r="C22" s="18"/>
      <c r="P22" s="25"/>
      <c r="Q22" s="26"/>
      <c r="T22" s="25"/>
      <c r="U22" s="27"/>
    </row>
    <row r="23" spans="3:21" ht="9.4" customHeight="1" x14ac:dyDescent="0.15">
      <c r="C23" s="18"/>
      <c r="P23" s="28"/>
      <c r="Q23" s="26"/>
      <c r="T23" s="28"/>
      <c r="U23" s="29"/>
    </row>
    <row r="24" spans="3:21" ht="9.4" customHeight="1" x14ac:dyDescent="0.15">
      <c r="C24" s="18"/>
      <c r="P24" s="25"/>
      <c r="Q24" s="26"/>
      <c r="T24" s="25"/>
      <c r="U24" s="27"/>
    </row>
    <row r="25" spans="3:21" ht="9.4" customHeight="1" x14ac:dyDescent="0.15">
      <c r="C25" s="18"/>
      <c r="P25" s="25"/>
      <c r="Q25" s="26"/>
      <c r="T25" s="25"/>
      <c r="U25" s="27"/>
    </row>
    <row r="26" spans="3:21" ht="9.4" customHeight="1" x14ac:dyDescent="0.15">
      <c r="C26" s="18"/>
      <c r="P26" s="28"/>
    </row>
    <row r="27" spans="3:21" ht="9.4" customHeight="1" x14ac:dyDescent="0.15">
      <c r="C27" s="18"/>
      <c r="P27" s="25"/>
      <c r="Q27" s="30"/>
    </row>
    <row r="28" spans="3:21" ht="9.4" customHeight="1" x14ac:dyDescent="0.15">
      <c r="C28" s="18"/>
      <c r="P28" s="25"/>
      <c r="Q28" s="30"/>
    </row>
    <row r="29" spans="3:21" ht="19.149999999999999" customHeight="1" x14ac:dyDescent="0.15">
      <c r="C29" s="18"/>
    </row>
    <row r="30" spans="3:21" ht="9.4" customHeight="1" x14ac:dyDescent="0.15">
      <c r="C30" s="18"/>
      <c r="P30" s="31"/>
      <c r="S30" s="30"/>
    </row>
    <row r="31" spans="3:21" ht="9.4" customHeight="1" x14ac:dyDescent="0.15">
      <c r="C31" s="18"/>
      <c r="P31" s="31"/>
      <c r="S31" s="30"/>
    </row>
    <row r="32" spans="3:21" ht="9.4" customHeight="1" x14ac:dyDescent="0.15">
      <c r="C32" s="32"/>
    </row>
    <row r="33" spans="2:20" ht="9.4" customHeight="1" x14ac:dyDescent="0.15">
      <c r="C33" s="36"/>
    </row>
    <row r="34" spans="2:20" ht="9.4" customHeight="1" x14ac:dyDescent="0.15">
      <c r="C34" s="36"/>
    </row>
    <row r="35" spans="2:20" ht="9.4" customHeight="1" x14ac:dyDescent="0.15">
      <c r="C35" s="36"/>
    </row>
    <row r="36" spans="2:20" ht="9.4" customHeight="1" x14ac:dyDescent="0.15">
      <c r="C36" s="36"/>
      <c r="T36" s="10"/>
    </row>
    <row r="37" spans="2:20" ht="9.4" customHeight="1" x14ac:dyDescent="0.15">
      <c r="C37" s="36"/>
    </row>
    <row r="38" spans="2:20" ht="9.4" customHeight="1" x14ac:dyDescent="0.15">
      <c r="C38" s="9"/>
    </row>
    <row r="39" spans="2:20" ht="9.4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" customHeight="1" x14ac:dyDescent="0.15">
      <c r="B40" s="36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" customHeight="1" x14ac:dyDescent="0.15">
      <c r="B41" s="36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" customHeight="1" x14ac:dyDescent="0.15">
      <c r="B42" s="36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" customHeight="1" x14ac:dyDescent="0.15">
      <c r="B43" s="36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" customHeight="1" x14ac:dyDescent="0.15">
      <c r="B44" s="28"/>
    </row>
    <row r="45" spans="2:20" ht="9.4" customHeight="1" x14ac:dyDescent="0.15">
      <c r="B45" s="28"/>
      <c r="C45" s="9"/>
    </row>
    <row r="46" spans="2:20" ht="9.4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" customHeight="1" x14ac:dyDescent="0.15">
      <c r="B47" s="36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8"/>
      <c r="F83" s="33"/>
      <c r="G83" s="33"/>
      <c r="I83" s="33" t="s">
        <v>90</v>
      </c>
      <c r="K83" s="33"/>
    </row>
    <row r="84" spans="4:13" ht="9.4" customHeight="1" x14ac:dyDescent="0.15"/>
    <row r="85" spans="4:13" ht="9.4" customHeight="1" x14ac:dyDescent="0.15">
      <c r="M85" s="5" t="s">
        <v>91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CC2210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122</v>
      </c>
      <c r="G2" s="47"/>
      <c r="H2" s="47"/>
      <c r="I2" s="47"/>
      <c r="J2" s="47"/>
    </row>
    <row r="3" spans="1:15" ht="12.75" x14ac:dyDescent="0.2">
      <c r="D3" s="48" t="s">
        <v>126</v>
      </c>
      <c r="E3" s="47"/>
      <c r="F3" s="47"/>
      <c r="G3" s="6"/>
      <c r="H3" s="54" t="s">
        <v>30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34</v>
      </c>
      <c r="C5" s="52"/>
      <c r="D5" s="12"/>
      <c r="O5" s="28"/>
    </row>
    <row r="6" spans="1:15" ht="9.4" customHeight="1" x14ac:dyDescent="0.2">
      <c r="C6" s="50" t="s">
        <v>124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36" t="s">
        <v>62</v>
      </c>
      <c r="E7" s="36" t="s">
        <v>63</v>
      </c>
      <c r="F7" s="36" t="s">
        <v>64</v>
      </c>
      <c r="G7" s="36" t="s">
        <v>65</v>
      </c>
      <c r="H7" s="36" t="s">
        <v>66</v>
      </c>
      <c r="I7" s="36" t="s">
        <v>67</v>
      </c>
      <c r="J7" s="36" t="s">
        <v>68</v>
      </c>
      <c r="K7" s="36"/>
      <c r="L7" s="36" t="s">
        <v>97</v>
      </c>
      <c r="M7" s="36" t="s">
        <v>98</v>
      </c>
      <c r="O7" s="28"/>
    </row>
    <row r="8" spans="1:15" ht="9.4" customHeight="1" x14ac:dyDescent="0.15">
      <c r="C8" s="18">
        <v>0</v>
      </c>
      <c r="D8" s="37">
        <v>2.7777777777777776E-2</v>
      </c>
      <c r="E8" s="37">
        <v>4.8611111111111105E-2</v>
      </c>
      <c r="F8" s="37">
        <v>0</v>
      </c>
      <c r="G8" s="37">
        <v>0.16527777777777777</v>
      </c>
      <c r="H8" s="37">
        <v>1.6666666666666666E-2</v>
      </c>
      <c r="I8" s="37">
        <v>0.15277777777777776</v>
      </c>
      <c r="J8" s="37">
        <v>6.9444444444444434E-2</v>
      </c>
      <c r="L8" s="37">
        <f>AVERAGE(D8:H8)</f>
        <v>5.1666666666666659E-2</v>
      </c>
      <c r="M8" s="37">
        <f>AVERAGE(D8:J8)</f>
        <v>6.8650793650793643E-2</v>
      </c>
      <c r="O8" s="28"/>
    </row>
    <row r="9" spans="1:15" ht="9.4" customHeight="1" x14ac:dyDescent="0.15">
      <c r="C9" s="18">
        <v>1</v>
      </c>
      <c r="D9" s="37">
        <v>2.0833333333333332E-2</v>
      </c>
      <c r="E9" s="37">
        <v>2.7777777777777776E-2</v>
      </c>
      <c r="F9" s="37">
        <v>0</v>
      </c>
      <c r="G9" s="37">
        <v>0</v>
      </c>
      <c r="H9" s="37">
        <v>2.0833333333333332E-2</v>
      </c>
      <c r="I9" s="37">
        <v>4.8611111111111105E-2</v>
      </c>
      <c r="J9" s="37">
        <v>4.8611111111111105E-2</v>
      </c>
      <c r="L9" s="37">
        <f t="shared" ref="L9:L31" si="0">AVERAGE(D9:H9)</f>
        <v>1.3888888888888886E-2</v>
      </c>
      <c r="M9" s="37">
        <f t="shared" ref="M9:M31" si="1">AVERAGE(D9:J9)</f>
        <v>2.3809523809523805E-2</v>
      </c>
      <c r="O9" s="28"/>
    </row>
    <row r="10" spans="1:15" ht="9.4" customHeight="1" x14ac:dyDescent="0.15">
      <c r="C10" s="18">
        <v>2</v>
      </c>
      <c r="D10" s="37">
        <v>0</v>
      </c>
      <c r="E10" s="37">
        <v>0</v>
      </c>
      <c r="F10" s="37">
        <v>0</v>
      </c>
      <c r="G10" s="37">
        <v>4.8611111111111105E-2</v>
      </c>
      <c r="H10" s="37">
        <v>0</v>
      </c>
      <c r="I10" s="37">
        <v>4.8611111111111105E-2</v>
      </c>
      <c r="J10" s="37">
        <v>2.7777777777777776E-2</v>
      </c>
      <c r="L10" s="37">
        <f t="shared" si="0"/>
        <v>9.7222222222222206E-3</v>
      </c>
      <c r="M10" s="37">
        <f t="shared" si="1"/>
        <v>1.7857142857142856E-2</v>
      </c>
      <c r="O10" s="28"/>
    </row>
    <row r="11" spans="1:15" ht="9.4" customHeight="1" x14ac:dyDescent="0.15">
      <c r="C11" s="18">
        <v>3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2.0833333333333332E-2</v>
      </c>
      <c r="J11" s="37">
        <v>2.0833333333333332E-2</v>
      </c>
      <c r="L11" s="37">
        <f t="shared" si="0"/>
        <v>0</v>
      </c>
      <c r="M11" s="37">
        <f t="shared" si="1"/>
        <v>5.9523809523809521E-3</v>
      </c>
      <c r="O11" s="28"/>
    </row>
    <row r="12" spans="1:15" ht="9.4" customHeight="1" x14ac:dyDescent="0.15">
      <c r="C12" s="18">
        <v>4</v>
      </c>
      <c r="D12" s="37">
        <v>0</v>
      </c>
      <c r="E12" s="37">
        <v>2.0833333333333332E-2</v>
      </c>
      <c r="F12" s="37">
        <v>0</v>
      </c>
      <c r="G12" s="37">
        <v>0</v>
      </c>
      <c r="H12" s="37">
        <v>0</v>
      </c>
      <c r="I12" s="37">
        <v>0</v>
      </c>
      <c r="J12" s="37">
        <v>2.7777777777777776E-2</v>
      </c>
      <c r="L12" s="37">
        <f t="shared" si="0"/>
        <v>4.1666666666666666E-3</v>
      </c>
      <c r="M12" s="37">
        <f t="shared" si="1"/>
        <v>6.9444444444444432E-3</v>
      </c>
    </row>
    <row r="13" spans="1:15" ht="9.4" customHeight="1" x14ac:dyDescent="0.15">
      <c r="C13" s="18">
        <v>5</v>
      </c>
      <c r="D13" s="37">
        <v>0.14583333333333334</v>
      </c>
      <c r="E13" s="37">
        <v>0.18055555555555552</v>
      </c>
      <c r="F13" s="37">
        <v>0.23055555555555554</v>
      </c>
      <c r="G13" s="37">
        <v>3.3333333333333333E-2</v>
      </c>
      <c r="H13" s="37">
        <v>0.19722222222222222</v>
      </c>
      <c r="I13" s="37">
        <v>2.7777777777777776E-2</v>
      </c>
      <c r="J13" s="37">
        <v>7.6388888888888881E-2</v>
      </c>
      <c r="L13" s="37">
        <f t="shared" si="0"/>
        <v>0.15749999999999997</v>
      </c>
      <c r="M13" s="37">
        <f t="shared" si="1"/>
        <v>0.12738095238095234</v>
      </c>
    </row>
    <row r="14" spans="1:15" ht="9.4" customHeight="1" x14ac:dyDescent="0.15">
      <c r="C14" s="18">
        <v>6</v>
      </c>
      <c r="D14" s="37">
        <v>2.7430555555555554</v>
      </c>
      <c r="E14" s="37">
        <v>3.1180555555555554</v>
      </c>
      <c r="F14" s="37">
        <v>4.0486111111111107</v>
      </c>
      <c r="G14" s="37">
        <v>2.7791666666666668</v>
      </c>
      <c r="H14" s="37">
        <v>3.5541666666666663</v>
      </c>
      <c r="I14" s="37">
        <v>1.2777777777777777</v>
      </c>
      <c r="J14" s="37">
        <v>0.8125</v>
      </c>
      <c r="L14" s="37">
        <f t="shared" si="0"/>
        <v>3.2486111111111109</v>
      </c>
      <c r="M14" s="37">
        <f t="shared" si="1"/>
        <v>2.6190476190476191</v>
      </c>
    </row>
    <row r="15" spans="1:15" ht="9.4" customHeight="1" x14ac:dyDescent="0.15">
      <c r="C15" s="18">
        <v>7</v>
      </c>
      <c r="D15" s="37">
        <v>5.7986111111111107</v>
      </c>
      <c r="E15" s="37">
        <v>6.7430555555555562</v>
      </c>
      <c r="F15" s="37">
        <v>6.3875000000000002</v>
      </c>
      <c r="G15" s="37">
        <v>6.5583333333333336</v>
      </c>
      <c r="H15" s="37">
        <v>5.4749999999999996</v>
      </c>
      <c r="I15" s="37">
        <v>3.041666666666667</v>
      </c>
      <c r="J15" s="37">
        <v>2.8472222222222223</v>
      </c>
      <c r="L15" s="37">
        <f t="shared" si="0"/>
        <v>6.1924999999999999</v>
      </c>
      <c r="M15" s="37">
        <f t="shared" si="1"/>
        <v>5.2644841269841267</v>
      </c>
    </row>
    <row r="16" spans="1:15" ht="9.4" customHeight="1" x14ac:dyDescent="0.15">
      <c r="C16" s="18">
        <v>8</v>
      </c>
      <c r="D16" s="37">
        <v>7.9583333333333339</v>
      </c>
      <c r="E16" s="37">
        <v>7.2222222222222232</v>
      </c>
      <c r="F16" s="37">
        <v>7.4791666666666661</v>
      </c>
      <c r="G16" s="37">
        <v>7.5569444444444454</v>
      </c>
      <c r="H16" s="37">
        <v>6.6375000000000002</v>
      </c>
      <c r="I16" s="37">
        <v>4.6666666666666661</v>
      </c>
      <c r="J16" s="37">
        <v>6</v>
      </c>
      <c r="L16" s="37">
        <f t="shared" si="0"/>
        <v>7.3708333333333345</v>
      </c>
      <c r="M16" s="37">
        <f t="shared" si="1"/>
        <v>6.7886904761904763</v>
      </c>
    </row>
    <row r="17" spans="3:13" ht="9.4" customHeight="1" x14ac:dyDescent="0.15">
      <c r="C17" s="18">
        <v>9</v>
      </c>
      <c r="D17" s="37">
        <v>4.4305555555555554</v>
      </c>
      <c r="E17" s="37">
        <v>5.3819444444444446</v>
      </c>
      <c r="F17" s="37">
        <v>4.583333333333333</v>
      </c>
      <c r="G17" s="37">
        <v>4.7444444444444436</v>
      </c>
      <c r="H17" s="37">
        <v>4.1749999999999998</v>
      </c>
      <c r="I17" s="37">
        <v>7.8472222222222232</v>
      </c>
      <c r="J17" s="37">
        <v>13.854166666666666</v>
      </c>
      <c r="L17" s="37">
        <f t="shared" si="0"/>
        <v>4.6630555555555553</v>
      </c>
      <c r="M17" s="37">
        <f t="shared" si="1"/>
        <v>6.4309523809523812</v>
      </c>
    </row>
    <row r="18" spans="3:13" ht="9.4" customHeight="1" x14ac:dyDescent="0.15">
      <c r="C18" s="18">
        <v>10</v>
      </c>
      <c r="D18" s="37">
        <v>7.9305555555555562</v>
      </c>
      <c r="E18" s="37">
        <v>5.7986111111111116</v>
      </c>
      <c r="F18" s="37">
        <v>7.0083333333333329</v>
      </c>
      <c r="G18" s="37">
        <v>6.1652777777777779</v>
      </c>
      <c r="H18" s="37">
        <v>6.5069444444444446</v>
      </c>
      <c r="I18" s="37">
        <v>11.840277777777779</v>
      </c>
      <c r="J18" s="37">
        <v>20.19444444444445</v>
      </c>
      <c r="L18" s="37">
        <f t="shared" si="0"/>
        <v>6.6819444444444445</v>
      </c>
      <c r="M18" s="37">
        <f t="shared" si="1"/>
        <v>9.3492063492063515</v>
      </c>
    </row>
    <row r="19" spans="3:13" ht="9.4" customHeight="1" x14ac:dyDescent="0.15">
      <c r="C19" s="18">
        <v>11</v>
      </c>
      <c r="D19" s="37">
        <v>7.6319444444444446</v>
      </c>
      <c r="E19" s="37">
        <v>7.0694444444444446</v>
      </c>
      <c r="F19" s="37">
        <v>6.395833333333333</v>
      </c>
      <c r="G19" s="37">
        <v>6.8375000000000004</v>
      </c>
      <c r="H19" s="37">
        <v>7.7388888888888889</v>
      </c>
      <c r="I19" s="37">
        <v>14.569444444444445</v>
      </c>
      <c r="J19" s="37">
        <v>21.6875</v>
      </c>
      <c r="L19" s="37">
        <f t="shared" si="0"/>
        <v>7.1347222222222211</v>
      </c>
      <c r="M19" s="37">
        <f t="shared" si="1"/>
        <v>10.275793650793648</v>
      </c>
    </row>
    <row r="20" spans="3:13" ht="9.4" customHeight="1" x14ac:dyDescent="0.15">
      <c r="C20" s="18">
        <v>12</v>
      </c>
      <c r="D20" s="37">
        <v>7.0902777777777777</v>
      </c>
      <c r="E20" s="37">
        <v>5.3472222222222223</v>
      </c>
      <c r="F20" s="37">
        <v>4.2986111111111107</v>
      </c>
      <c r="G20" s="37">
        <v>5.895833333333333</v>
      </c>
      <c r="H20" s="37">
        <v>6.3652777777777771</v>
      </c>
      <c r="I20" s="37">
        <v>13.527777777777777</v>
      </c>
      <c r="J20" s="37">
        <v>20.152777777777779</v>
      </c>
      <c r="L20" s="37">
        <f t="shared" si="0"/>
        <v>5.7994444444444442</v>
      </c>
      <c r="M20" s="37">
        <f t="shared" si="1"/>
        <v>8.9539682539682541</v>
      </c>
    </row>
    <row r="21" spans="3:13" ht="9.4" customHeight="1" x14ac:dyDescent="0.15">
      <c r="C21" s="18">
        <v>13</v>
      </c>
      <c r="D21" s="37">
        <v>6.9444444444444429</v>
      </c>
      <c r="E21" s="37">
        <v>5.9513888888888893</v>
      </c>
      <c r="F21" s="37">
        <v>5.4875000000000007</v>
      </c>
      <c r="G21" s="37">
        <v>5.0388888888888888</v>
      </c>
      <c r="H21" s="37">
        <v>6.905555555555555</v>
      </c>
      <c r="I21" s="37">
        <v>15.368055555555554</v>
      </c>
      <c r="J21" s="37">
        <v>20.375</v>
      </c>
      <c r="L21" s="37">
        <f t="shared" si="0"/>
        <v>6.0655555555555551</v>
      </c>
      <c r="M21" s="37">
        <f t="shared" si="1"/>
        <v>9.4386904761904749</v>
      </c>
    </row>
    <row r="22" spans="3:13" ht="9.4" customHeight="1" x14ac:dyDescent="0.15">
      <c r="C22" s="18">
        <v>14</v>
      </c>
      <c r="D22" s="37">
        <v>8.5555555555555536</v>
      </c>
      <c r="E22" s="37">
        <v>7.2638888888888893</v>
      </c>
      <c r="F22" s="37">
        <v>7.1722222222222225</v>
      </c>
      <c r="G22" s="37">
        <v>5.9611111111111104</v>
      </c>
      <c r="H22" s="37">
        <v>6.5055555555555564</v>
      </c>
      <c r="I22" s="37">
        <v>15.444444444444445</v>
      </c>
      <c r="J22" s="37">
        <v>20.895833333333332</v>
      </c>
      <c r="L22" s="37">
        <f t="shared" si="0"/>
        <v>7.0916666666666659</v>
      </c>
      <c r="M22" s="37">
        <f t="shared" si="1"/>
        <v>10.256944444444443</v>
      </c>
    </row>
    <row r="23" spans="3:13" ht="9.4" customHeight="1" x14ac:dyDescent="0.15">
      <c r="C23" s="18">
        <v>15</v>
      </c>
      <c r="D23" s="37">
        <v>10.4375</v>
      </c>
      <c r="E23" s="37">
        <v>9.3125</v>
      </c>
      <c r="F23" s="37">
        <v>9.1652777777777779</v>
      </c>
      <c r="G23" s="37">
        <v>8.9888888888888872</v>
      </c>
      <c r="H23" s="37">
        <v>8.1097222222222225</v>
      </c>
      <c r="I23" s="37">
        <v>16.159722222222221</v>
      </c>
      <c r="J23" s="37">
        <v>17.729166666666664</v>
      </c>
      <c r="L23" s="37">
        <f t="shared" si="0"/>
        <v>9.2027777777777793</v>
      </c>
      <c r="M23" s="37">
        <f t="shared" si="1"/>
        <v>11.41468253968254</v>
      </c>
    </row>
    <row r="24" spans="3:13" ht="9.4" customHeight="1" x14ac:dyDescent="0.15">
      <c r="C24" s="18">
        <v>16</v>
      </c>
      <c r="D24" s="37">
        <v>7.0763888888888884</v>
      </c>
      <c r="E24" s="37">
        <v>6.3819444444444446</v>
      </c>
      <c r="F24" s="37">
        <v>8.0583333333333336</v>
      </c>
      <c r="G24" s="37">
        <v>6.0444444444444443</v>
      </c>
      <c r="H24" s="37">
        <v>5.7430555555555554</v>
      </c>
      <c r="I24" s="37">
        <v>12.958333333333334</v>
      </c>
      <c r="J24" s="37">
        <v>14.243055555555557</v>
      </c>
      <c r="L24" s="37">
        <f t="shared" si="0"/>
        <v>6.6608333333333336</v>
      </c>
      <c r="M24" s="37">
        <f t="shared" si="1"/>
        <v>8.643650793650794</v>
      </c>
    </row>
    <row r="25" spans="3:13" ht="9.4" customHeight="1" x14ac:dyDescent="0.15">
      <c r="C25" s="18">
        <v>17</v>
      </c>
      <c r="D25" s="37">
        <v>8.3125</v>
      </c>
      <c r="E25" s="37">
        <v>9.4444444444444446</v>
      </c>
      <c r="F25" s="37">
        <v>9.1722222222222243</v>
      </c>
      <c r="G25" s="37">
        <v>7.9402777777777782</v>
      </c>
      <c r="H25" s="37">
        <v>6.4111111111111114</v>
      </c>
      <c r="I25" s="37">
        <v>9.4236111111111107</v>
      </c>
      <c r="J25" s="37">
        <v>8.3333333333333339</v>
      </c>
      <c r="L25" s="37">
        <f t="shared" si="0"/>
        <v>8.2561111111111121</v>
      </c>
      <c r="M25" s="37">
        <f t="shared" si="1"/>
        <v>8.4339285714285719</v>
      </c>
    </row>
    <row r="26" spans="3:13" ht="9.4" customHeight="1" x14ac:dyDescent="0.15">
      <c r="C26" s="18">
        <v>18</v>
      </c>
      <c r="D26" s="37">
        <v>8.2152777777777786</v>
      </c>
      <c r="E26" s="37">
        <v>7.9305555555555554</v>
      </c>
      <c r="F26" s="37">
        <v>8.3833333333333329</v>
      </c>
      <c r="G26" s="37">
        <v>8.8680555555555536</v>
      </c>
      <c r="H26" s="37">
        <v>4.1125000000000007</v>
      </c>
      <c r="I26" s="37">
        <v>4.4305555555555554</v>
      </c>
      <c r="J26" s="37">
        <v>4.7222222222222223</v>
      </c>
      <c r="L26" s="37">
        <f t="shared" si="0"/>
        <v>7.5019444444444447</v>
      </c>
      <c r="M26" s="37">
        <f t="shared" si="1"/>
        <v>6.6660714285714286</v>
      </c>
    </row>
    <row r="27" spans="3:13" ht="9.4" customHeight="1" x14ac:dyDescent="0.15">
      <c r="C27" s="18">
        <v>19</v>
      </c>
      <c r="D27" s="37">
        <v>5.0972222222222223</v>
      </c>
      <c r="E27" s="37">
        <v>4.9861111111111116</v>
      </c>
      <c r="F27" s="37">
        <v>6.4277777777777771</v>
      </c>
      <c r="G27" s="37">
        <v>6.1291666666666664</v>
      </c>
      <c r="H27" s="37">
        <v>2.6472222222222221</v>
      </c>
      <c r="I27" s="37">
        <v>3.4375</v>
      </c>
      <c r="J27" s="37">
        <v>3.5347222222222219</v>
      </c>
      <c r="L27" s="37">
        <f t="shared" si="0"/>
        <v>5.0575000000000001</v>
      </c>
      <c r="M27" s="37">
        <f t="shared" si="1"/>
        <v>4.6085317460317459</v>
      </c>
    </row>
    <row r="28" spans="3:13" ht="9.4" customHeight="1" x14ac:dyDescent="0.15">
      <c r="C28" s="18">
        <v>20</v>
      </c>
      <c r="D28" s="37">
        <v>2.9652777777777777</v>
      </c>
      <c r="E28" s="37">
        <v>3.6319444444444446</v>
      </c>
      <c r="F28" s="37">
        <v>3.8916666666666666</v>
      </c>
      <c r="G28" s="37">
        <v>3.7486111111111109</v>
      </c>
      <c r="H28" s="37">
        <v>1.7166666666666666</v>
      </c>
      <c r="I28" s="37">
        <v>1.7013888888888888</v>
      </c>
      <c r="J28" s="37">
        <v>1.6458333333333335</v>
      </c>
      <c r="L28" s="37">
        <f t="shared" si="0"/>
        <v>3.1908333333333334</v>
      </c>
      <c r="M28" s="37">
        <f t="shared" si="1"/>
        <v>2.7573412698412696</v>
      </c>
    </row>
    <row r="29" spans="3:13" ht="9.4" customHeight="1" x14ac:dyDescent="0.15">
      <c r="C29" s="18">
        <v>21</v>
      </c>
      <c r="D29" s="37">
        <v>1.8055555555555556</v>
      </c>
      <c r="E29" s="37">
        <v>1.3611111111111109</v>
      </c>
      <c r="F29" s="37">
        <v>2.1944444444444446</v>
      </c>
      <c r="G29" s="37">
        <v>1.9083333333333332</v>
      </c>
      <c r="H29" s="37">
        <v>1.1416666666666666</v>
      </c>
      <c r="I29" s="37">
        <v>0.86805555555555558</v>
      </c>
      <c r="J29" s="37">
        <v>0.90972222222222221</v>
      </c>
      <c r="L29" s="37">
        <f t="shared" si="0"/>
        <v>1.6822222222222223</v>
      </c>
      <c r="M29" s="37">
        <f t="shared" si="1"/>
        <v>1.4555555555555555</v>
      </c>
    </row>
    <row r="30" spans="3:13" ht="9.4" customHeight="1" x14ac:dyDescent="0.15">
      <c r="C30" s="18">
        <v>22</v>
      </c>
      <c r="D30" s="37">
        <v>0.75694444444444442</v>
      </c>
      <c r="E30" s="37">
        <v>0.5972222222222221</v>
      </c>
      <c r="F30" s="37">
        <v>0.44305555555555554</v>
      </c>
      <c r="G30" s="37">
        <v>0.44444444444444442</v>
      </c>
      <c r="H30" s="37">
        <v>0.60277777777777775</v>
      </c>
      <c r="I30" s="37">
        <v>0.31944444444444448</v>
      </c>
      <c r="J30" s="37">
        <v>0.20138888888888892</v>
      </c>
      <c r="L30" s="37">
        <f t="shared" si="0"/>
        <v>0.56888888888888878</v>
      </c>
      <c r="M30" s="37">
        <f t="shared" si="1"/>
        <v>0.48075396825396821</v>
      </c>
    </row>
    <row r="31" spans="3:13" ht="9.4" customHeight="1" x14ac:dyDescent="0.15">
      <c r="C31" s="18">
        <v>23</v>
      </c>
      <c r="D31" s="37">
        <v>0.11805555555555554</v>
      </c>
      <c r="E31" s="37">
        <v>0.11805555555555554</v>
      </c>
      <c r="F31" s="37">
        <v>2.7777777777777776E-2</v>
      </c>
      <c r="G31" s="37">
        <v>0.11388888888888889</v>
      </c>
      <c r="H31" s="37">
        <v>8.3333333333333329E-2</v>
      </c>
      <c r="I31" s="37">
        <v>2.0833333333333332E-2</v>
      </c>
      <c r="J31" s="37">
        <v>0.1111111111111111</v>
      </c>
      <c r="L31" s="37">
        <f t="shared" si="0"/>
        <v>9.2222222222222205E-2</v>
      </c>
      <c r="M31" s="37">
        <f t="shared" si="1"/>
        <v>8.4722222222222213E-2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90.381944444444429</v>
      </c>
      <c r="E33" s="37">
        <f t="shared" ref="E33:J33" si="2">SUM(E15:E26)</f>
        <v>83.847222222222214</v>
      </c>
      <c r="F33" s="37">
        <f t="shared" si="2"/>
        <v>83.591666666666669</v>
      </c>
      <c r="G33" s="37">
        <f t="shared" si="2"/>
        <v>80.600000000000009</v>
      </c>
      <c r="H33" s="37">
        <f t="shared" si="2"/>
        <v>74.686111111111103</v>
      </c>
      <c r="I33" s="37">
        <f t="shared" si="2"/>
        <v>129.27777777777777</v>
      </c>
      <c r="J33" s="37">
        <f t="shared" si="2"/>
        <v>171.03472222222226</v>
      </c>
      <c r="L33" s="37">
        <f>SUM(L15:L26)</f>
        <v>82.621388888888887</v>
      </c>
      <c r="M33" s="37">
        <f>SUM(M15:M26)</f>
        <v>101.91706349206349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18.1875</v>
      </c>
      <c r="E34" s="37">
        <f t="shared" ref="E34:J34" si="3">SUM(E15:E17)</f>
        <v>19.347222222222221</v>
      </c>
      <c r="F34" s="37">
        <f t="shared" si="3"/>
        <v>18.45</v>
      </c>
      <c r="G34" s="37">
        <f t="shared" si="3"/>
        <v>18.859722222222224</v>
      </c>
      <c r="H34" s="37">
        <f t="shared" si="3"/>
        <v>16.287500000000001</v>
      </c>
      <c r="I34" s="37">
        <f t="shared" si="3"/>
        <v>15.555555555555557</v>
      </c>
      <c r="J34" s="37">
        <f t="shared" si="3"/>
        <v>22.701388888888886</v>
      </c>
      <c r="L34" s="37">
        <f>SUM(L15:L17)</f>
        <v>18.226388888888891</v>
      </c>
      <c r="M34" s="37">
        <f>SUM(M15:M17)</f>
        <v>18.484126984126984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48.590277777777771</v>
      </c>
      <c r="E35" s="37">
        <f t="shared" ref="E35:J35" si="4">SUM(E18:E23)</f>
        <v>40.743055555555557</v>
      </c>
      <c r="F35" s="37">
        <f t="shared" si="4"/>
        <v>39.527777777777771</v>
      </c>
      <c r="G35" s="37">
        <f t="shared" si="4"/>
        <v>38.887499999999996</v>
      </c>
      <c r="H35" s="37">
        <f t="shared" si="4"/>
        <v>42.13194444444445</v>
      </c>
      <c r="I35" s="37">
        <f t="shared" si="4"/>
        <v>86.909722222222229</v>
      </c>
      <c r="J35" s="37">
        <f t="shared" si="4"/>
        <v>121.03472222222223</v>
      </c>
      <c r="L35" s="37">
        <f>SUM(L18:L23)</f>
        <v>41.976111111111109</v>
      </c>
      <c r="M35" s="37">
        <f>SUM(M18:M23)</f>
        <v>59.68928571428571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23.604166666666668</v>
      </c>
      <c r="E36" s="37">
        <f t="shared" ref="E36:J36" si="5">SUM(E24:E26)</f>
        <v>23.756944444444443</v>
      </c>
      <c r="F36" s="37">
        <f t="shared" si="5"/>
        <v>25.613888888888891</v>
      </c>
      <c r="G36" s="37">
        <f t="shared" si="5"/>
        <v>22.852777777777774</v>
      </c>
      <c r="H36" s="37">
        <f t="shared" si="5"/>
        <v>16.266666666666666</v>
      </c>
      <c r="I36" s="37">
        <f t="shared" si="5"/>
        <v>26.8125</v>
      </c>
      <c r="J36" s="37">
        <f t="shared" si="5"/>
        <v>27.298611111111114</v>
      </c>
      <c r="L36" s="37">
        <f>SUM(L24:L26)</f>
        <v>22.41888888888889</v>
      </c>
      <c r="M36" s="37">
        <f>SUM(M24:M26)</f>
        <v>23.743650793650794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104.06249999999999</v>
      </c>
      <c r="E37" s="37">
        <f t="shared" ref="E37:J37" si="6">SUM(E8:E31)</f>
        <v>97.937500000000014</v>
      </c>
      <c r="F37" s="37">
        <f t="shared" si="6"/>
        <v>100.85555555555555</v>
      </c>
      <c r="G37" s="37">
        <f t="shared" si="6"/>
        <v>95.970833333333346</v>
      </c>
      <c r="H37" s="37">
        <f t="shared" si="6"/>
        <v>84.666666666666657</v>
      </c>
      <c r="I37" s="37">
        <f t="shared" si="6"/>
        <v>137.20138888888889</v>
      </c>
      <c r="J37" s="37">
        <f t="shared" si="6"/>
        <v>178.52083333333337</v>
      </c>
      <c r="L37" s="37">
        <f>SUM(L8:L31)</f>
        <v>96.69861111111112</v>
      </c>
      <c r="M37" s="37">
        <f>SUM(M8:M31)</f>
        <v>114.1736111111111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cycle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36" t="s">
        <v>106</v>
      </c>
      <c r="C43" s="34">
        <v>44.816666666666663</v>
      </c>
      <c r="D43" s="34">
        <v>52.733333333333341</v>
      </c>
      <c r="E43" s="34">
        <v>48.03</v>
      </c>
      <c r="F43" s="34">
        <v>87.266666666666666</v>
      </c>
      <c r="G43" s="34">
        <v>111.76666666666665</v>
      </c>
      <c r="H43" s="34">
        <v>115.13333333333334</v>
      </c>
      <c r="I43" s="34">
        <v>132.06666666666666</v>
      </c>
      <c r="J43" s="34">
        <v>124.64333333333335</v>
      </c>
      <c r="K43" s="34">
        <v>89.7</v>
      </c>
      <c r="L43" s="34">
        <v>83.55</v>
      </c>
      <c r="M43" s="34">
        <v>64.75</v>
      </c>
      <c r="N43" s="34">
        <v>37.000000000000007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36" t="s">
        <v>107</v>
      </c>
      <c r="C44" s="34">
        <v>47.516666666666666</v>
      </c>
      <c r="D44" s="34">
        <v>56.866666666666674</v>
      </c>
      <c r="E44" s="34">
        <v>52.82</v>
      </c>
      <c r="F44" s="34">
        <v>103.03333333333333</v>
      </c>
      <c r="G44" s="34">
        <v>134.86666666666667</v>
      </c>
      <c r="H44" s="34">
        <v>148.93333333333334</v>
      </c>
      <c r="I44" s="34">
        <v>164.20000000000005</v>
      </c>
      <c r="J44" s="34">
        <v>145.99666666666667</v>
      </c>
      <c r="K44" s="34">
        <v>104.05000000000001</v>
      </c>
      <c r="L44" s="34">
        <v>91.350000000000009</v>
      </c>
      <c r="M44" s="34">
        <v>69.45</v>
      </c>
      <c r="N44" s="34">
        <v>41.3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36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36" t="s">
        <v>106</v>
      </c>
      <c r="C47" s="34">
        <v>54.25</v>
      </c>
      <c r="D47" s="34">
        <v>66</v>
      </c>
      <c r="E47" s="34">
        <v>44.5</v>
      </c>
      <c r="F47" s="34">
        <v>214</v>
      </c>
      <c r="G47" s="34">
        <v>234.99999999999997</v>
      </c>
      <c r="H47" s="34">
        <v>174</v>
      </c>
      <c r="I47" s="34">
        <v>175</v>
      </c>
      <c r="J47" s="34">
        <v>198</v>
      </c>
      <c r="K47" s="34">
        <v>117.25</v>
      </c>
      <c r="L47" s="34">
        <v>108.66666666666666</v>
      </c>
      <c r="M47" s="34">
        <v>127.66666666666667</v>
      </c>
      <c r="N47" s="34">
        <v>36.999999999999993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36" t="s">
        <v>107</v>
      </c>
      <c r="C48" s="34">
        <v>54.25</v>
      </c>
      <c r="D48" s="34">
        <v>67</v>
      </c>
      <c r="E48" s="34">
        <v>45.5</v>
      </c>
      <c r="F48" s="34">
        <v>232</v>
      </c>
      <c r="G48" s="34">
        <v>247.33333333333331</v>
      </c>
      <c r="H48" s="34">
        <v>190.66666666666669</v>
      </c>
      <c r="I48" s="34">
        <v>197</v>
      </c>
      <c r="J48" s="34">
        <v>213.5</v>
      </c>
      <c r="K48" s="34">
        <v>121.5</v>
      </c>
      <c r="L48" s="34">
        <v>110</v>
      </c>
      <c r="M48" s="34">
        <v>129.33333333333334</v>
      </c>
      <c r="N48" s="34">
        <v>38.333333333333329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36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36" t="s">
        <v>106</v>
      </c>
      <c r="C51" s="34">
        <v>100</v>
      </c>
      <c r="D51" s="34">
        <v>133</v>
      </c>
      <c r="E51" s="34">
        <v>66.666666666666657</v>
      </c>
      <c r="F51" s="34">
        <v>155.5</v>
      </c>
      <c r="G51" s="34">
        <v>381.33333333333331</v>
      </c>
      <c r="H51" s="34">
        <v>252</v>
      </c>
      <c r="I51" s="34">
        <v>278.33333333333337</v>
      </c>
      <c r="J51" s="34">
        <v>161.5</v>
      </c>
      <c r="K51" s="34">
        <v>164.75</v>
      </c>
      <c r="L51" s="34">
        <v>152.66666666666669</v>
      </c>
      <c r="M51" s="34">
        <v>133</v>
      </c>
      <c r="N51" s="34">
        <v>73.666666666666671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36" t="s">
        <v>107</v>
      </c>
      <c r="C52" s="34">
        <v>100.5</v>
      </c>
      <c r="D52" s="34">
        <v>135.5</v>
      </c>
      <c r="E52" s="34">
        <v>68</v>
      </c>
      <c r="F52" s="34">
        <v>163.5</v>
      </c>
      <c r="G52" s="34">
        <v>400.66666666666663</v>
      </c>
      <c r="H52" s="34">
        <v>266.5</v>
      </c>
      <c r="I52" s="34">
        <v>300</v>
      </c>
      <c r="J52" s="34">
        <v>173.5</v>
      </c>
      <c r="K52" s="34">
        <v>169.75</v>
      </c>
      <c r="L52" s="34">
        <v>156.33333333333331</v>
      </c>
      <c r="M52" s="34">
        <v>133.66666666666666</v>
      </c>
      <c r="N52" s="34">
        <v>74.333333333333343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CC2210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140625" style="5" customWidth="1"/>
    <col min="3" max="12" width="7.28515625" style="5" customWidth="1"/>
    <col min="13" max="13" width="9.85546875" style="5" customWidth="1"/>
    <col min="14" max="14" width="7.28515625" style="5" customWidth="1"/>
    <col min="15" max="15" width="9.140625" style="5"/>
    <col min="16" max="27" width="5.7109375" style="5" customWidth="1"/>
    <col min="28" max="16384" width="9.140625" style="5"/>
  </cols>
  <sheetData>
    <row r="1" spans="1:27" ht="15" x14ac:dyDescent="0.25">
      <c r="A1" s="35" t="s">
        <v>93</v>
      </c>
      <c r="E1" s="6"/>
      <c r="F1" s="46" t="s">
        <v>59</v>
      </c>
      <c r="G1" s="47"/>
      <c r="H1" s="47"/>
      <c r="I1" s="47"/>
      <c r="J1" s="47"/>
      <c r="P1" s="7"/>
    </row>
    <row r="2" spans="1:27" ht="12.75" x14ac:dyDescent="0.2">
      <c r="E2" s="6"/>
      <c r="F2" s="46" t="s">
        <v>122</v>
      </c>
      <c r="G2" s="47"/>
      <c r="H2" s="47"/>
      <c r="I2" s="47"/>
      <c r="J2" s="47"/>
      <c r="P2" s="8"/>
    </row>
    <row r="3" spans="1:27" ht="12.75" x14ac:dyDescent="0.2">
      <c r="D3" s="48" t="s">
        <v>127</v>
      </c>
      <c r="E3" s="47"/>
      <c r="F3" s="47"/>
      <c r="G3" s="6"/>
      <c r="H3" s="49" t="s">
        <v>20</v>
      </c>
      <c r="I3" s="47"/>
      <c r="J3" s="47"/>
      <c r="K3" s="47"/>
      <c r="L3" s="47"/>
      <c r="M3" s="47"/>
      <c r="N3" s="47"/>
      <c r="P3" s="7"/>
      <c r="Q3" s="9"/>
      <c r="R3" s="10" t="s">
        <v>61</v>
      </c>
    </row>
    <row r="4" spans="1:27" ht="24" customHeight="1" x14ac:dyDescent="0.15">
      <c r="Q4" s="9"/>
    </row>
    <row r="5" spans="1:27" ht="9.4" customHeight="1" x14ac:dyDescent="0.15">
      <c r="A5" s="11"/>
      <c r="C5" s="11"/>
      <c r="D5" s="12"/>
      <c r="O5" s="39"/>
      <c r="P5" s="40" t="s">
        <v>62</v>
      </c>
      <c r="Q5" s="40" t="s">
        <v>63</v>
      </c>
      <c r="R5" s="40" t="s">
        <v>64</v>
      </c>
      <c r="S5" s="40" t="s">
        <v>65</v>
      </c>
      <c r="T5" s="40" t="s">
        <v>66</v>
      </c>
      <c r="U5" s="40" t="s">
        <v>67</v>
      </c>
      <c r="V5" s="40" t="s">
        <v>68</v>
      </c>
      <c r="W5" s="39"/>
      <c r="X5" s="39"/>
      <c r="Y5" s="39"/>
      <c r="Z5" s="39"/>
      <c r="AA5" s="39"/>
    </row>
    <row r="6" spans="1:27" ht="9.4" customHeight="1" x14ac:dyDescent="0.15">
      <c r="C6" s="9"/>
      <c r="D6" s="9"/>
      <c r="E6" s="9"/>
      <c r="F6" s="9"/>
      <c r="G6" s="9"/>
      <c r="H6" s="9"/>
      <c r="O6" s="41" t="s">
        <v>69</v>
      </c>
      <c r="P6" s="42">
        <v>15.416666666666668</v>
      </c>
      <c r="Q6" s="42">
        <v>12.374999999999996</v>
      </c>
      <c r="R6" s="42">
        <v>12.347222222222223</v>
      </c>
      <c r="S6" s="42">
        <v>16.058333333333337</v>
      </c>
      <c r="T6" s="42">
        <v>15.569444444444445</v>
      </c>
      <c r="U6" s="42">
        <v>12.624999999999998</v>
      </c>
      <c r="V6" s="42">
        <v>8.25</v>
      </c>
      <c r="W6" s="39"/>
      <c r="X6" s="39"/>
      <c r="Y6" s="39"/>
      <c r="Z6" s="39"/>
      <c r="AA6" s="39"/>
    </row>
    <row r="7" spans="1:27" ht="9.4" customHeight="1" x14ac:dyDescent="0.15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O7" s="41" t="s">
        <v>70</v>
      </c>
      <c r="P7" s="42"/>
      <c r="Q7" s="42"/>
      <c r="R7" s="42"/>
      <c r="S7" s="42"/>
      <c r="T7" s="42"/>
      <c r="U7" s="42"/>
      <c r="V7" s="42"/>
      <c r="W7" s="39"/>
      <c r="X7" s="39"/>
      <c r="Y7" s="39"/>
      <c r="Z7" s="39"/>
      <c r="AA7" s="39"/>
    </row>
    <row r="8" spans="1:27" ht="9.4" customHeight="1" x14ac:dyDescent="0.15">
      <c r="C8" s="18"/>
      <c r="O8" s="41" t="s">
        <v>71</v>
      </c>
      <c r="P8" s="42">
        <f>SUM(P6:P7)</f>
        <v>15.416666666666668</v>
      </c>
      <c r="Q8" s="42">
        <f t="shared" ref="Q8:V8" si="0">SUM(Q6:Q7)</f>
        <v>12.374999999999996</v>
      </c>
      <c r="R8" s="42">
        <f t="shared" si="0"/>
        <v>12.347222222222223</v>
      </c>
      <c r="S8" s="42">
        <f t="shared" si="0"/>
        <v>16.058333333333337</v>
      </c>
      <c r="T8" s="42">
        <f t="shared" si="0"/>
        <v>15.569444444444445</v>
      </c>
      <c r="U8" s="42">
        <f t="shared" si="0"/>
        <v>12.624999999999998</v>
      </c>
      <c r="V8" s="42">
        <f t="shared" si="0"/>
        <v>8.25</v>
      </c>
      <c r="W8" s="39"/>
      <c r="X8" s="39"/>
      <c r="Y8" s="39"/>
      <c r="Z8" s="39"/>
      <c r="AA8" s="39"/>
    </row>
    <row r="9" spans="1:27" ht="9.4" customHeight="1" x14ac:dyDescent="0.15">
      <c r="C9" s="18"/>
      <c r="O9" s="43"/>
      <c r="P9" s="40" t="s">
        <v>72</v>
      </c>
      <c r="Q9" s="40" t="s">
        <v>73</v>
      </c>
      <c r="R9" s="40" t="s">
        <v>74</v>
      </c>
      <c r="S9" s="40" t="s">
        <v>75</v>
      </c>
      <c r="T9" s="40" t="s">
        <v>76</v>
      </c>
      <c r="U9" s="40" t="s">
        <v>77</v>
      </c>
      <c r="V9" s="40" t="s">
        <v>78</v>
      </c>
      <c r="W9" s="40" t="s">
        <v>79</v>
      </c>
      <c r="X9" s="40" t="s">
        <v>80</v>
      </c>
      <c r="Y9" s="40" t="s">
        <v>81</v>
      </c>
      <c r="Z9" s="40" t="s">
        <v>82</v>
      </c>
      <c r="AA9" s="40" t="s">
        <v>83</v>
      </c>
    </row>
    <row r="10" spans="1:27" ht="9.4" customHeight="1" x14ac:dyDescent="0.15">
      <c r="C10" s="18"/>
      <c r="O10" s="41" t="s">
        <v>84</v>
      </c>
      <c r="P10" s="42">
        <v>11.666666666666666</v>
      </c>
      <c r="Q10" s="42">
        <v>13.999999999999998</v>
      </c>
      <c r="R10" s="42">
        <v>11.47</v>
      </c>
      <c r="S10" s="42">
        <v>13.333333333333332</v>
      </c>
      <c r="T10" s="42">
        <v>17.049999999999997</v>
      </c>
      <c r="U10" s="42">
        <v>18.600000000000001</v>
      </c>
      <c r="V10" s="42"/>
      <c r="W10" s="42"/>
      <c r="X10" s="42"/>
      <c r="Y10" s="42"/>
      <c r="Z10" s="42"/>
      <c r="AA10" s="42"/>
    </row>
    <row r="11" spans="1:27" ht="9.4" customHeight="1" x14ac:dyDescent="0.15">
      <c r="C11" s="18"/>
      <c r="O11" s="41" t="s">
        <v>85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</row>
    <row r="12" spans="1:27" ht="9.4" customHeight="1" x14ac:dyDescent="0.15">
      <c r="C12" s="18"/>
      <c r="O12" s="41" t="s">
        <v>86</v>
      </c>
      <c r="P12" s="42">
        <f t="shared" ref="P12:U12" si="1">SUM(P10:P11)</f>
        <v>11.666666666666666</v>
      </c>
      <c r="Q12" s="42">
        <f t="shared" si="1"/>
        <v>13.999999999999998</v>
      </c>
      <c r="R12" s="42">
        <f t="shared" si="1"/>
        <v>11.47</v>
      </c>
      <c r="S12" s="42">
        <f t="shared" si="1"/>
        <v>13.333333333333332</v>
      </c>
      <c r="T12" s="42">
        <f t="shared" si="1"/>
        <v>17.049999999999997</v>
      </c>
      <c r="U12" s="42">
        <f t="shared" si="1"/>
        <v>18.600000000000001</v>
      </c>
      <c r="V12" s="42"/>
      <c r="W12" s="42"/>
      <c r="X12" s="42"/>
      <c r="Y12" s="42"/>
      <c r="Z12" s="42"/>
      <c r="AA12" s="42"/>
    </row>
    <row r="13" spans="1:27" ht="9.4" customHeight="1" x14ac:dyDescent="0.15">
      <c r="C13" s="18"/>
      <c r="O13" s="43"/>
      <c r="P13" s="43">
        <f t="shared" ref="P13:W13" si="2">Q13-1</f>
        <v>2009</v>
      </c>
      <c r="Q13" s="43">
        <f t="shared" si="2"/>
        <v>2010</v>
      </c>
      <c r="R13" s="43">
        <f t="shared" si="2"/>
        <v>2011</v>
      </c>
      <c r="S13" s="43">
        <f t="shared" si="2"/>
        <v>2012</v>
      </c>
      <c r="T13" s="43">
        <f t="shared" si="2"/>
        <v>2013</v>
      </c>
      <c r="U13" s="43">
        <f t="shared" si="2"/>
        <v>2014</v>
      </c>
      <c r="V13" s="43">
        <f t="shared" si="2"/>
        <v>2015</v>
      </c>
      <c r="W13" s="43">
        <f t="shared" si="2"/>
        <v>2016</v>
      </c>
      <c r="X13" s="43">
        <f>Y13-1</f>
        <v>2017</v>
      </c>
      <c r="Y13" s="43">
        <v>2018</v>
      </c>
      <c r="Z13" s="43"/>
      <c r="AA13" s="39"/>
    </row>
    <row r="14" spans="1:27" ht="9.4" customHeight="1" x14ac:dyDescent="0.15">
      <c r="C14" s="18"/>
      <c r="O14" s="41" t="s">
        <v>87</v>
      </c>
      <c r="P14" s="44"/>
      <c r="Q14" s="44">
        <v>55</v>
      </c>
      <c r="R14" s="44">
        <v>46.427499999999995</v>
      </c>
      <c r="S14" s="44">
        <v>44.894285714285715</v>
      </c>
      <c r="T14" s="42">
        <v>40.926190476190477</v>
      </c>
      <c r="U14" s="42">
        <v>43.269444444444446</v>
      </c>
      <c r="V14" s="42">
        <v>41.522222222222219</v>
      </c>
      <c r="W14" s="42">
        <v>43.527777777777779</v>
      </c>
      <c r="X14" s="42">
        <v>37.916666666666679</v>
      </c>
      <c r="Y14" s="42">
        <v>14.353333333333333</v>
      </c>
      <c r="Z14" s="39"/>
      <c r="AA14" s="39"/>
    </row>
    <row r="15" spans="1:27" ht="9.4" customHeight="1" x14ac:dyDescent="0.15">
      <c r="C15" s="18"/>
      <c r="O15" s="41" t="s">
        <v>88</v>
      </c>
      <c r="P15" s="45"/>
      <c r="Q15" s="45"/>
      <c r="R15" s="39"/>
      <c r="S15" s="39"/>
      <c r="T15" s="39"/>
      <c r="U15" s="39"/>
      <c r="V15" s="39"/>
      <c r="W15" s="39"/>
      <c r="X15" s="39"/>
      <c r="Y15" s="42"/>
      <c r="Z15" s="39"/>
      <c r="AA15" s="39"/>
    </row>
    <row r="16" spans="1:27" ht="9.4" customHeight="1" x14ac:dyDescent="0.15">
      <c r="C16" s="18"/>
      <c r="O16" s="41" t="s">
        <v>89</v>
      </c>
      <c r="P16" s="42"/>
      <c r="Q16" s="42">
        <f t="shared" ref="Q16:X16" si="3">SUM(Q14:Q15)</f>
        <v>55</v>
      </c>
      <c r="R16" s="42">
        <f t="shared" si="3"/>
        <v>46.427499999999995</v>
      </c>
      <c r="S16" s="42">
        <f t="shared" si="3"/>
        <v>44.894285714285715</v>
      </c>
      <c r="T16" s="42">
        <f t="shared" si="3"/>
        <v>40.926190476190477</v>
      </c>
      <c r="U16" s="42">
        <f t="shared" si="3"/>
        <v>43.269444444444446</v>
      </c>
      <c r="V16" s="42">
        <f t="shared" si="3"/>
        <v>41.522222222222219</v>
      </c>
      <c r="W16" s="42">
        <f t="shared" si="3"/>
        <v>43.527777777777779</v>
      </c>
      <c r="X16" s="42">
        <f t="shared" si="3"/>
        <v>37.916666666666679</v>
      </c>
      <c r="Y16" s="42">
        <f>SUM(Y14:Y15)</f>
        <v>14.353333333333333</v>
      </c>
      <c r="Z16" s="39"/>
      <c r="AA16" s="39"/>
    </row>
    <row r="17" spans="3:21" ht="9.4" customHeight="1" x14ac:dyDescent="0.15">
      <c r="C17" s="18"/>
    </row>
    <row r="18" spans="3:21" ht="9.4" customHeight="1" x14ac:dyDescent="0.15">
      <c r="C18" s="18"/>
      <c r="P18" s="25"/>
      <c r="Q18" s="26"/>
    </row>
    <row r="19" spans="3:21" ht="9.4" customHeight="1" x14ac:dyDescent="0.15">
      <c r="C19" s="18"/>
      <c r="P19" s="25"/>
      <c r="Q19" s="26"/>
    </row>
    <row r="20" spans="3:21" ht="9.4" customHeight="1" x14ac:dyDescent="0.15">
      <c r="C20" s="18"/>
      <c r="P20" s="25"/>
      <c r="Q20" s="26"/>
    </row>
    <row r="21" spans="3:21" ht="9.4" customHeight="1" x14ac:dyDescent="0.15">
      <c r="C21" s="18"/>
      <c r="P21" s="25"/>
      <c r="Q21" s="26"/>
      <c r="T21" s="25"/>
      <c r="U21" s="27"/>
    </row>
    <row r="22" spans="3:21" ht="9.4" customHeight="1" x14ac:dyDescent="0.15">
      <c r="C22" s="18"/>
      <c r="P22" s="25"/>
      <c r="Q22" s="26"/>
      <c r="T22" s="25"/>
      <c r="U22" s="27"/>
    </row>
    <row r="23" spans="3:21" ht="9.4" customHeight="1" x14ac:dyDescent="0.15">
      <c r="C23" s="18"/>
      <c r="P23" s="28"/>
      <c r="Q23" s="26"/>
      <c r="T23" s="28"/>
      <c r="U23" s="29"/>
    </row>
    <row r="24" spans="3:21" ht="9.4" customHeight="1" x14ac:dyDescent="0.15">
      <c r="C24" s="18"/>
      <c r="P24" s="25"/>
      <c r="Q24" s="26"/>
      <c r="T24" s="25"/>
      <c r="U24" s="27"/>
    </row>
    <row r="25" spans="3:21" ht="9.4" customHeight="1" x14ac:dyDescent="0.15">
      <c r="C25" s="18"/>
      <c r="P25" s="25"/>
      <c r="Q25" s="26"/>
      <c r="T25" s="25"/>
      <c r="U25" s="27"/>
    </row>
    <row r="26" spans="3:21" ht="9.4" customHeight="1" x14ac:dyDescent="0.15">
      <c r="C26" s="18"/>
      <c r="P26" s="28"/>
    </row>
    <row r="27" spans="3:21" ht="9.4" customHeight="1" x14ac:dyDescent="0.15">
      <c r="C27" s="18"/>
      <c r="P27" s="25"/>
      <c r="Q27" s="30"/>
    </row>
    <row r="28" spans="3:21" ht="9.4" customHeight="1" x14ac:dyDescent="0.15">
      <c r="C28" s="18"/>
      <c r="P28" s="25"/>
      <c r="Q28" s="30"/>
    </row>
    <row r="29" spans="3:21" ht="19.149999999999999" customHeight="1" x14ac:dyDescent="0.15">
      <c r="C29" s="18"/>
    </row>
    <row r="30" spans="3:21" ht="9.4" customHeight="1" x14ac:dyDescent="0.15">
      <c r="C30" s="18"/>
      <c r="P30" s="31"/>
      <c r="S30" s="30"/>
    </row>
    <row r="31" spans="3:21" ht="9.4" customHeight="1" x14ac:dyDescent="0.15">
      <c r="C31" s="18"/>
      <c r="P31" s="31"/>
      <c r="S31" s="30"/>
    </row>
    <row r="32" spans="3:21" ht="9.4" customHeight="1" x14ac:dyDescent="0.15">
      <c r="C32" s="32"/>
    </row>
    <row r="33" spans="2:20" ht="9.4" customHeight="1" x14ac:dyDescent="0.15">
      <c r="C33" s="36"/>
    </row>
    <row r="34" spans="2:20" ht="9.4" customHeight="1" x14ac:dyDescent="0.15">
      <c r="C34" s="36"/>
    </row>
    <row r="35" spans="2:20" ht="9.4" customHeight="1" x14ac:dyDescent="0.15">
      <c r="C35" s="36"/>
    </row>
    <row r="36" spans="2:20" ht="9.4" customHeight="1" x14ac:dyDescent="0.15">
      <c r="C36" s="36"/>
      <c r="T36" s="10"/>
    </row>
    <row r="37" spans="2:20" ht="9.4" customHeight="1" x14ac:dyDescent="0.15">
      <c r="C37" s="36"/>
    </row>
    <row r="38" spans="2:20" ht="9.4" customHeight="1" x14ac:dyDescent="0.15">
      <c r="C38" s="9"/>
    </row>
    <row r="39" spans="2:20" ht="9.4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" customHeight="1" x14ac:dyDescent="0.15">
      <c r="B40" s="36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" customHeight="1" x14ac:dyDescent="0.15">
      <c r="B41" s="36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" customHeight="1" x14ac:dyDescent="0.15">
      <c r="B42" s="36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" customHeight="1" x14ac:dyDescent="0.15">
      <c r="B43" s="36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" customHeight="1" x14ac:dyDescent="0.15">
      <c r="B44" s="28"/>
    </row>
    <row r="45" spans="2:20" ht="9.4" customHeight="1" x14ac:dyDescent="0.15">
      <c r="B45" s="28"/>
      <c r="C45" s="9"/>
    </row>
    <row r="46" spans="2:20" ht="9.4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" customHeight="1" x14ac:dyDescent="0.15">
      <c r="B47" s="36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8"/>
      <c r="F83" s="33"/>
      <c r="G83" s="33"/>
      <c r="I83" s="33" t="s">
        <v>7</v>
      </c>
      <c r="K83" s="33"/>
    </row>
    <row r="84" spans="4:13" ht="9.4" customHeight="1" x14ac:dyDescent="0.15"/>
    <row r="85" spans="4:13" ht="9.4" customHeight="1" x14ac:dyDescent="0.15">
      <c r="M85" s="5" t="s">
        <v>91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CC2255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122</v>
      </c>
      <c r="G2" s="47"/>
      <c r="H2" s="47"/>
      <c r="I2" s="47"/>
      <c r="J2" s="47"/>
    </row>
    <row r="3" spans="1:15" ht="12.75" x14ac:dyDescent="0.2">
      <c r="D3" s="48" t="s">
        <v>127</v>
      </c>
      <c r="E3" s="47"/>
      <c r="F3" s="47"/>
      <c r="G3" s="6"/>
      <c r="H3" s="54" t="s">
        <v>20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7</v>
      </c>
      <c r="C5" s="52"/>
      <c r="D5" s="12"/>
      <c r="O5" s="28"/>
    </row>
    <row r="6" spans="1:15" ht="9.4" customHeight="1" x14ac:dyDescent="0.2">
      <c r="C6" s="50" t="s">
        <v>124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36" t="s">
        <v>62</v>
      </c>
      <c r="E7" s="36" t="s">
        <v>63</v>
      </c>
      <c r="F7" s="36" t="s">
        <v>64</v>
      </c>
      <c r="G7" s="36" t="s">
        <v>65</v>
      </c>
      <c r="H7" s="36" t="s">
        <v>66</v>
      </c>
      <c r="I7" s="36" t="s">
        <v>67</v>
      </c>
      <c r="J7" s="36" t="s">
        <v>68</v>
      </c>
      <c r="K7" s="36"/>
      <c r="L7" s="36" t="s">
        <v>97</v>
      </c>
      <c r="M7" s="36" t="s">
        <v>98</v>
      </c>
      <c r="O7" s="28"/>
    </row>
    <row r="8" spans="1:15" ht="9.4" customHeight="1" x14ac:dyDescent="0.15">
      <c r="C8" s="18">
        <v>0</v>
      </c>
      <c r="D8" s="37">
        <v>8.3333333333333329E-2</v>
      </c>
      <c r="E8" s="37">
        <v>0.125</v>
      </c>
      <c r="F8" s="37">
        <v>5.5555555555555552E-2</v>
      </c>
      <c r="G8" s="37">
        <v>5.5555555555555552E-2</v>
      </c>
      <c r="H8" s="37">
        <v>9.722222222222221E-2</v>
      </c>
      <c r="I8" s="37">
        <v>0.16666666666666666</v>
      </c>
      <c r="J8" s="37">
        <v>0.16666666666666666</v>
      </c>
      <c r="L8" s="37">
        <f>AVERAGE(D8:H8)</f>
        <v>8.3333333333333329E-2</v>
      </c>
      <c r="M8" s="37">
        <f>AVERAGE(D8:J8)</f>
        <v>0.10714285714285712</v>
      </c>
      <c r="O8" s="28"/>
    </row>
    <row r="9" spans="1:15" ht="9.4" customHeight="1" x14ac:dyDescent="0.15">
      <c r="C9" s="18">
        <v>1</v>
      </c>
      <c r="D9" s="37">
        <v>0</v>
      </c>
      <c r="E9" s="37">
        <v>8.3333333333333329E-2</v>
      </c>
      <c r="F9" s="37">
        <v>5.5555555555555552E-2</v>
      </c>
      <c r="G9" s="37">
        <v>0.13055555555555556</v>
      </c>
      <c r="H9" s="37">
        <v>8.3333333333333329E-2</v>
      </c>
      <c r="I9" s="37">
        <v>0.22222222222222221</v>
      </c>
      <c r="J9" s="37">
        <v>5.5555555555555552E-2</v>
      </c>
      <c r="L9" s="37">
        <f t="shared" ref="L9:L31" si="0">AVERAGE(D9:H9)</f>
        <v>7.0555555555555566E-2</v>
      </c>
      <c r="M9" s="37">
        <f t="shared" ref="M9:M31" si="1">AVERAGE(D9:J9)</f>
        <v>9.0079365079365079E-2</v>
      </c>
      <c r="O9" s="28"/>
    </row>
    <row r="10" spans="1:15" ht="9.4" customHeight="1" x14ac:dyDescent="0.15">
      <c r="C10" s="18">
        <v>2</v>
      </c>
      <c r="D10" s="37">
        <v>5.5555555555555552E-2</v>
      </c>
      <c r="E10" s="37">
        <v>0</v>
      </c>
      <c r="F10" s="37">
        <v>0</v>
      </c>
      <c r="G10" s="37">
        <v>0</v>
      </c>
      <c r="H10" s="37">
        <v>0</v>
      </c>
      <c r="I10" s="37">
        <v>8.3333333333333329E-2</v>
      </c>
      <c r="J10" s="37">
        <v>0</v>
      </c>
      <c r="L10" s="37">
        <f t="shared" si="0"/>
        <v>1.111111111111111E-2</v>
      </c>
      <c r="M10" s="37">
        <f t="shared" si="1"/>
        <v>1.9841269841269844E-2</v>
      </c>
      <c r="O10" s="28"/>
    </row>
    <row r="11" spans="1:15" ht="9.4" customHeight="1" x14ac:dyDescent="0.15">
      <c r="C11" s="18">
        <v>3</v>
      </c>
      <c r="D11" s="37">
        <v>8.3333333333333329E-2</v>
      </c>
      <c r="E11" s="37">
        <v>0</v>
      </c>
      <c r="F11" s="37">
        <v>0</v>
      </c>
      <c r="G11" s="37">
        <v>4.1666666666666664E-2</v>
      </c>
      <c r="H11" s="37">
        <v>0</v>
      </c>
      <c r="I11" s="37">
        <v>8.3333333333333329E-2</v>
      </c>
      <c r="J11" s="37">
        <v>0</v>
      </c>
      <c r="L11" s="37">
        <f t="shared" si="0"/>
        <v>2.5000000000000001E-2</v>
      </c>
      <c r="M11" s="37">
        <f t="shared" si="1"/>
        <v>2.976190476190476E-2</v>
      </c>
      <c r="O11" s="28"/>
    </row>
    <row r="12" spans="1:15" ht="9.4" customHeight="1" x14ac:dyDescent="0.15">
      <c r="C12" s="18">
        <v>4</v>
      </c>
      <c r="D12" s="37">
        <v>0</v>
      </c>
      <c r="E12" s="37">
        <v>0</v>
      </c>
      <c r="F12" s="37">
        <v>5.5555555555555552E-2</v>
      </c>
      <c r="G12" s="37">
        <v>6.6666666666666666E-2</v>
      </c>
      <c r="H12" s="37">
        <v>8.3333333333333329E-2</v>
      </c>
      <c r="I12" s="37">
        <v>8.3333333333333329E-2</v>
      </c>
      <c r="J12" s="37">
        <v>0</v>
      </c>
      <c r="L12" s="37">
        <f t="shared" si="0"/>
        <v>4.1111111111111112E-2</v>
      </c>
      <c r="M12" s="37">
        <f t="shared" si="1"/>
        <v>4.1269841269841269E-2</v>
      </c>
    </row>
    <row r="13" spans="1:15" ht="9.4" customHeight="1" x14ac:dyDescent="0.15">
      <c r="C13" s="18">
        <v>5</v>
      </c>
      <c r="D13" s="37">
        <v>5.5555555555555552E-2</v>
      </c>
      <c r="E13" s="37">
        <v>9.722222222222221E-2</v>
      </c>
      <c r="F13" s="37">
        <v>0</v>
      </c>
      <c r="G13" s="37">
        <v>6.6666666666666666E-2</v>
      </c>
      <c r="H13" s="37">
        <v>8.3333333333333329E-2</v>
      </c>
      <c r="I13" s="37">
        <v>4.1666666666666664E-2</v>
      </c>
      <c r="J13" s="37">
        <v>0</v>
      </c>
      <c r="L13" s="37">
        <f t="shared" si="0"/>
        <v>6.055555555555555E-2</v>
      </c>
      <c r="M13" s="37">
        <f t="shared" si="1"/>
        <v>4.9206349206349205E-2</v>
      </c>
    </row>
    <row r="14" spans="1:15" ht="9.4" customHeight="1" x14ac:dyDescent="0.15">
      <c r="C14" s="18">
        <v>6</v>
      </c>
      <c r="D14" s="37">
        <v>0</v>
      </c>
      <c r="E14" s="37">
        <v>0.18055555555555555</v>
      </c>
      <c r="F14" s="37">
        <v>0</v>
      </c>
      <c r="G14" s="37">
        <v>0.15833333333333333</v>
      </c>
      <c r="H14" s="37">
        <v>0.18055555555555555</v>
      </c>
      <c r="I14" s="37">
        <v>5.5555555555555552E-2</v>
      </c>
      <c r="J14" s="37">
        <v>0</v>
      </c>
      <c r="L14" s="37">
        <f t="shared" si="0"/>
        <v>0.10388888888888889</v>
      </c>
      <c r="M14" s="37">
        <f t="shared" si="1"/>
        <v>8.2142857142857156E-2</v>
      </c>
    </row>
    <row r="15" spans="1:15" ht="9.4" customHeight="1" x14ac:dyDescent="0.15">
      <c r="C15" s="18">
        <v>7</v>
      </c>
      <c r="D15" s="37">
        <v>0.30555555555555552</v>
      </c>
      <c r="E15" s="37">
        <v>0.2638888888888889</v>
      </c>
      <c r="F15" s="37">
        <v>0.22222222222222221</v>
      </c>
      <c r="G15" s="37">
        <v>0.28333333333333333</v>
      </c>
      <c r="H15" s="37">
        <v>0.3611111111111111</v>
      </c>
      <c r="I15" s="37">
        <v>0.13888888888888887</v>
      </c>
      <c r="J15" s="37">
        <v>5.5555555555555552E-2</v>
      </c>
      <c r="L15" s="37">
        <f t="shared" si="0"/>
        <v>0.28722222222222221</v>
      </c>
      <c r="M15" s="37">
        <f t="shared" si="1"/>
        <v>0.23293650793650794</v>
      </c>
    </row>
    <row r="16" spans="1:15" ht="9.4" customHeight="1" x14ac:dyDescent="0.15">
      <c r="C16" s="18">
        <v>8</v>
      </c>
      <c r="D16" s="37">
        <v>0.95833333333333337</v>
      </c>
      <c r="E16" s="37">
        <v>0.55555555555555547</v>
      </c>
      <c r="F16" s="37">
        <v>0.47222222222222215</v>
      </c>
      <c r="G16" s="37">
        <v>1.0972222222222221</v>
      </c>
      <c r="H16" s="37">
        <v>1.3333333333333333</v>
      </c>
      <c r="I16" s="37">
        <v>0.22222222222222221</v>
      </c>
      <c r="J16" s="37">
        <v>0</v>
      </c>
      <c r="L16" s="37">
        <f t="shared" si="0"/>
        <v>0.88333333333333319</v>
      </c>
      <c r="M16" s="37">
        <f t="shared" si="1"/>
        <v>0.66269841269841268</v>
      </c>
    </row>
    <row r="17" spans="3:13" ht="9.4" customHeight="1" x14ac:dyDescent="0.15">
      <c r="C17" s="18">
        <v>9</v>
      </c>
      <c r="D17" s="37">
        <v>1.3888888888888886</v>
      </c>
      <c r="E17" s="37">
        <v>0.72222222222222221</v>
      </c>
      <c r="F17" s="37">
        <v>1.0972222222222221</v>
      </c>
      <c r="G17" s="37">
        <v>0.96666666666666667</v>
      </c>
      <c r="H17" s="37">
        <v>0.79166666666666663</v>
      </c>
      <c r="I17" s="37">
        <v>0.375</v>
      </c>
      <c r="J17" s="37">
        <v>0.33333333333333331</v>
      </c>
      <c r="L17" s="37">
        <f t="shared" si="0"/>
        <v>0.9933333333333334</v>
      </c>
      <c r="M17" s="37">
        <f t="shared" si="1"/>
        <v>0.81071428571428572</v>
      </c>
    </row>
    <row r="18" spans="3:13" ht="9.4" customHeight="1" x14ac:dyDescent="0.15">
      <c r="C18" s="18">
        <v>10</v>
      </c>
      <c r="D18" s="37">
        <v>0.70833333333333337</v>
      </c>
      <c r="E18" s="37">
        <v>0.51388888888888884</v>
      </c>
      <c r="F18" s="37">
        <v>0.38888888888888884</v>
      </c>
      <c r="G18" s="37">
        <v>1.2555555555555555</v>
      </c>
      <c r="H18" s="37">
        <v>0.79166666666666663</v>
      </c>
      <c r="I18" s="37">
        <v>0.76388888888888884</v>
      </c>
      <c r="J18" s="37">
        <v>0.19444444444444442</v>
      </c>
      <c r="L18" s="37">
        <f t="shared" si="0"/>
        <v>0.73166666666666669</v>
      </c>
      <c r="M18" s="37">
        <f t="shared" si="1"/>
        <v>0.65952380952380962</v>
      </c>
    </row>
    <row r="19" spans="3:13" ht="9.4" customHeight="1" x14ac:dyDescent="0.15">
      <c r="C19" s="18">
        <v>11</v>
      </c>
      <c r="D19" s="37">
        <v>1.0277777777777777</v>
      </c>
      <c r="E19" s="37">
        <v>1.3611111111111109</v>
      </c>
      <c r="F19" s="37">
        <v>0.94444444444444431</v>
      </c>
      <c r="G19" s="37">
        <v>1.0611111111111111</v>
      </c>
      <c r="H19" s="37">
        <v>1.5833333333333333</v>
      </c>
      <c r="I19" s="37">
        <v>1.4861111111111109</v>
      </c>
      <c r="J19" s="37">
        <v>0.5</v>
      </c>
      <c r="L19" s="37">
        <f t="shared" si="0"/>
        <v>1.1955555555555555</v>
      </c>
      <c r="M19" s="37">
        <f t="shared" si="1"/>
        <v>1.1376984126984124</v>
      </c>
    </row>
    <row r="20" spans="3:13" ht="9.4" customHeight="1" x14ac:dyDescent="0.15">
      <c r="C20" s="18">
        <v>12</v>
      </c>
      <c r="D20" s="37">
        <v>1.5416666666666667</v>
      </c>
      <c r="E20" s="37">
        <v>1.3333333333333333</v>
      </c>
      <c r="F20" s="37">
        <v>1.7638888888888891</v>
      </c>
      <c r="G20" s="37">
        <v>1.2805555555555557</v>
      </c>
      <c r="H20" s="37">
        <v>1.1944444444444444</v>
      </c>
      <c r="I20" s="37">
        <v>1.8055555555555556</v>
      </c>
      <c r="J20" s="37">
        <v>1.2222222222222221</v>
      </c>
      <c r="L20" s="37">
        <f t="shared" si="0"/>
        <v>1.4227777777777779</v>
      </c>
      <c r="M20" s="37">
        <f t="shared" si="1"/>
        <v>1.448809523809524</v>
      </c>
    </row>
    <row r="21" spans="3:13" ht="9.4" customHeight="1" x14ac:dyDescent="0.15">
      <c r="C21" s="18">
        <v>13</v>
      </c>
      <c r="D21" s="37">
        <v>1.1805555555555556</v>
      </c>
      <c r="E21" s="37">
        <v>1.375</v>
      </c>
      <c r="F21" s="37">
        <v>0.75</v>
      </c>
      <c r="G21" s="37">
        <v>0.85555555555555551</v>
      </c>
      <c r="H21" s="37">
        <v>1.5416666666666667</v>
      </c>
      <c r="I21" s="37">
        <v>1.3611111111111109</v>
      </c>
      <c r="J21" s="37">
        <v>1.1944444444444444</v>
      </c>
      <c r="L21" s="37">
        <f t="shared" si="0"/>
        <v>1.1405555555555555</v>
      </c>
      <c r="M21" s="37">
        <f t="shared" si="1"/>
        <v>1.1797619047619048</v>
      </c>
    </row>
    <row r="22" spans="3:13" ht="9.4" customHeight="1" x14ac:dyDescent="0.15">
      <c r="C22" s="18">
        <v>14</v>
      </c>
      <c r="D22" s="37">
        <v>1.5555555555555556</v>
      </c>
      <c r="E22" s="37">
        <v>1.0277777777777777</v>
      </c>
      <c r="F22" s="37">
        <v>1.3055555555555556</v>
      </c>
      <c r="G22" s="37">
        <v>1.7027777777777777</v>
      </c>
      <c r="H22" s="37">
        <v>1.3333333333333333</v>
      </c>
      <c r="I22" s="37">
        <v>1.5138888888888891</v>
      </c>
      <c r="J22" s="37">
        <v>0.88888888888888895</v>
      </c>
      <c r="L22" s="37">
        <f t="shared" si="0"/>
        <v>1.3849999999999998</v>
      </c>
      <c r="M22" s="37">
        <f t="shared" si="1"/>
        <v>1.3325396825396825</v>
      </c>
    </row>
    <row r="23" spans="3:13" ht="9.4" customHeight="1" x14ac:dyDescent="0.15">
      <c r="C23" s="18">
        <v>15</v>
      </c>
      <c r="D23" s="37">
        <v>1.1111111111111109</v>
      </c>
      <c r="E23" s="37">
        <v>1.0277777777777777</v>
      </c>
      <c r="F23" s="37">
        <v>0.66666666666666663</v>
      </c>
      <c r="G23" s="37">
        <v>1.7555555555555555</v>
      </c>
      <c r="H23" s="37">
        <v>1.5277777777777779</v>
      </c>
      <c r="I23" s="37">
        <v>0.73611111111111105</v>
      </c>
      <c r="J23" s="37">
        <v>0.22222222222222221</v>
      </c>
      <c r="L23" s="37">
        <f t="shared" si="0"/>
        <v>1.2177777777777776</v>
      </c>
      <c r="M23" s="37">
        <f t="shared" si="1"/>
        <v>1.0067460317460315</v>
      </c>
    </row>
    <row r="24" spans="3:13" ht="9.4" customHeight="1" x14ac:dyDescent="0.15">
      <c r="C24" s="18">
        <v>16</v>
      </c>
      <c r="D24" s="37">
        <v>1.4861111111111109</v>
      </c>
      <c r="E24" s="37">
        <v>0.72222222222222221</v>
      </c>
      <c r="F24" s="37">
        <v>0.66666666666666663</v>
      </c>
      <c r="G24" s="37">
        <v>1.5361111111111112</v>
      </c>
      <c r="H24" s="37">
        <v>1.6111111111111114</v>
      </c>
      <c r="I24" s="37">
        <v>0.76388888888888884</v>
      </c>
      <c r="J24" s="37">
        <v>1.2222222222222221</v>
      </c>
      <c r="L24" s="37">
        <f t="shared" si="0"/>
        <v>1.2044444444444444</v>
      </c>
      <c r="M24" s="37">
        <f t="shared" si="1"/>
        <v>1.144047619047619</v>
      </c>
    </row>
    <row r="25" spans="3:13" ht="9.4" customHeight="1" x14ac:dyDescent="0.15">
      <c r="C25" s="18">
        <v>17</v>
      </c>
      <c r="D25" s="37">
        <v>0.4861111111111111</v>
      </c>
      <c r="E25" s="37">
        <v>1.0138888888888888</v>
      </c>
      <c r="F25" s="37">
        <v>1</v>
      </c>
      <c r="G25" s="37">
        <v>0.87222222222222223</v>
      </c>
      <c r="H25" s="37">
        <v>1.0833333333333333</v>
      </c>
      <c r="I25" s="37">
        <v>0.93055555555555547</v>
      </c>
      <c r="J25" s="37">
        <v>0.77777777777777768</v>
      </c>
      <c r="L25" s="37">
        <f t="shared" si="0"/>
        <v>0.89111111111111119</v>
      </c>
      <c r="M25" s="37">
        <f t="shared" si="1"/>
        <v>0.88055555555555554</v>
      </c>
    </row>
    <row r="26" spans="3:13" ht="9.4" customHeight="1" x14ac:dyDescent="0.15">
      <c r="C26" s="18">
        <v>18</v>
      </c>
      <c r="D26" s="37">
        <v>0.27777777777777773</v>
      </c>
      <c r="E26" s="37">
        <v>0.34722222222222215</v>
      </c>
      <c r="F26" s="37">
        <v>0.86111111111111105</v>
      </c>
      <c r="G26" s="37">
        <v>0.85555555555555551</v>
      </c>
      <c r="H26" s="37">
        <v>0.43055555555555552</v>
      </c>
      <c r="I26" s="37">
        <v>0.30555555555555552</v>
      </c>
      <c r="J26" s="37">
        <v>0.72222222222222232</v>
      </c>
      <c r="L26" s="37">
        <f t="shared" si="0"/>
        <v>0.5544444444444443</v>
      </c>
      <c r="M26" s="37">
        <f t="shared" si="1"/>
        <v>0.54285714285714282</v>
      </c>
    </row>
    <row r="27" spans="3:13" ht="9.4" customHeight="1" x14ac:dyDescent="0.15">
      <c r="C27" s="18">
        <v>19</v>
      </c>
      <c r="D27" s="37">
        <v>1.5138888888888886</v>
      </c>
      <c r="E27" s="37">
        <v>0.61111111111111105</v>
      </c>
      <c r="F27" s="37">
        <v>0.61111111111111105</v>
      </c>
      <c r="G27" s="37">
        <v>0.44444444444444442</v>
      </c>
      <c r="H27" s="37">
        <v>0.44444444444444442</v>
      </c>
      <c r="I27" s="37">
        <v>0.34722222222222215</v>
      </c>
      <c r="J27" s="37">
        <v>0.22222222222222221</v>
      </c>
      <c r="L27" s="37">
        <f t="shared" si="0"/>
        <v>0.72499999999999998</v>
      </c>
      <c r="M27" s="37">
        <f t="shared" si="1"/>
        <v>0.59920634920634919</v>
      </c>
    </row>
    <row r="28" spans="3:13" ht="9.4" customHeight="1" x14ac:dyDescent="0.15">
      <c r="C28" s="18">
        <v>20</v>
      </c>
      <c r="D28" s="37">
        <v>0.52777777777777779</v>
      </c>
      <c r="E28" s="37">
        <v>0.47222222222222215</v>
      </c>
      <c r="F28" s="37">
        <v>0.69444444444444453</v>
      </c>
      <c r="G28" s="37">
        <v>0.39444444444444443</v>
      </c>
      <c r="H28" s="37">
        <v>0.34722222222222215</v>
      </c>
      <c r="I28" s="37">
        <v>0.55555555555555547</v>
      </c>
      <c r="J28" s="37">
        <v>0.22222222222222221</v>
      </c>
      <c r="L28" s="37">
        <f t="shared" si="0"/>
        <v>0.48722222222222228</v>
      </c>
      <c r="M28" s="37">
        <f t="shared" si="1"/>
        <v>0.45912698412698416</v>
      </c>
    </row>
    <row r="29" spans="3:13" ht="9.4" customHeight="1" x14ac:dyDescent="0.15">
      <c r="C29" s="18">
        <v>21</v>
      </c>
      <c r="D29" s="37">
        <v>0.63888888888888884</v>
      </c>
      <c r="E29" s="37">
        <v>8.3333333333333329E-2</v>
      </c>
      <c r="F29" s="37">
        <v>0.40277777777777773</v>
      </c>
      <c r="G29" s="37">
        <v>0.38055555555555554</v>
      </c>
      <c r="H29" s="37">
        <v>0.19444444444444442</v>
      </c>
      <c r="I29" s="37">
        <v>0.13888888888888887</v>
      </c>
      <c r="J29" s="37">
        <v>0</v>
      </c>
      <c r="L29" s="37">
        <f t="shared" si="0"/>
        <v>0.33999999999999997</v>
      </c>
      <c r="M29" s="37">
        <f t="shared" si="1"/>
        <v>0.26269841269841271</v>
      </c>
    </row>
    <row r="30" spans="3:13" ht="9.4" customHeight="1" x14ac:dyDescent="0.15">
      <c r="C30" s="18">
        <v>22</v>
      </c>
      <c r="D30" s="37">
        <v>0.20833333333333334</v>
      </c>
      <c r="E30" s="37">
        <v>0.16666666666666666</v>
      </c>
      <c r="F30" s="37">
        <v>0.25</v>
      </c>
      <c r="G30" s="37">
        <v>0.63055555555555554</v>
      </c>
      <c r="H30" s="37">
        <v>0.41666666666666669</v>
      </c>
      <c r="I30" s="37">
        <v>0.3611111111111111</v>
      </c>
      <c r="J30" s="37">
        <v>0.19444444444444442</v>
      </c>
      <c r="L30" s="37">
        <f t="shared" si="0"/>
        <v>0.33444444444444443</v>
      </c>
      <c r="M30" s="37">
        <f t="shared" si="1"/>
        <v>0.31825396825396829</v>
      </c>
    </row>
    <row r="31" spans="3:13" ht="9.4" customHeight="1" x14ac:dyDescent="0.15">
      <c r="C31" s="18">
        <v>23</v>
      </c>
      <c r="D31" s="37">
        <v>0.22222222222222221</v>
      </c>
      <c r="E31" s="37">
        <v>0.29166666666666669</v>
      </c>
      <c r="F31" s="37">
        <v>8.3333333333333329E-2</v>
      </c>
      <c r="G31" s="37">
        <v>0.16666666666666666</v>
      </c>
      <c r="H31" s="37">
        <v>5.5555555555555552E-2</v>
      </c>
      <c r="I31" s="37">
        <v>8.3333333333333329E-2</v>
      </c>
      <c r="J31" s="37">
        <v>5.5555555555555552E-2</v>
      </c>
      <c r="L31" s="37">
        <f t="shared" si="0"/>
        <v>0.16388888888888889</v>
      </c>
      <c r="M31" s="37">
        <f t="shared" si="1"/>
        <v>0.13690476190476192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12.027777777777779</v>
      </c>
      <c r="E33" s="37">
        <f t="shared" ref="E33:J33" si="2">SUM(E15:E26)</f>
        <v>10.263888888888886</v>
      </c>
      <c r="F33" s="37">
        <f t="shared" si="2"/>
        <v>10.138888888888888</v>
      </c>
      <c r="G33" s="37">
        <f t="shared" si="2"/>
        <v>13.522222222222222</v>
      </c>
      <c r="H33" s="37">
        <f t="shared" si="2"/>
        <v>13.583333333333334</v>
      </c>
      <c r="I33" s="37">
        <f t="shared" si="2"/>
        <v>10.402777777777777</v>
      </c>
      <c r="J33" s="37">
        <f t="shared" si="2"/>
        <v>7.3333333333333339</v>
      </c>
      <c r="L33" s="37">
        <f>SUM(L15:L26)</f>
        <v>11.907222222222224</v>
      </c>
      <c r="M33" s="37">
        <f>SUM(M15:M26)</f>
        <v>11.03888888888889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2.6527777777777777</v>
      </c>
      <c r="E34" s="37">
        <f t="shared" ref="E34:J34" si="3">SUM(E15:E17)</f>
        <v>1.5416666666666665</v>
      </c>
      <c r="F34" s="37">
        <f t="shared" si="3"/>
        <v>1.7916666666666665</v>
      </c>
      <c r="G34" s="37">
        <f t="shared" si="3"/>
        <v>2.3472222222222223</v>
      </c>
      <c r="H34" s="37">
        <f t="shared" si="3"/>
        <v>2.4861111111111112</v>
      </c>
      <c r="I34" s="37">
        <f t="shared" si="3"/>
        <v>0.73611111111111105</v>
      </c>
      <c r="J34" s="37">
        <f t="shared" si="3"/>
        <v>0.38888888888888884</v>
      </c>
      <c r="L34" s="37">
        <f>SUM(L15:L17)</f>
        <v>2.1638888888888888</v>
      </c>
      <c r="M34" s="37">
        <f>SUM(M15:M17)</f>
        <v>1.7063492063492063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7.1249999999999991</v>
      </c>
      <c r="E35" s="37">
        <f t="shared" ref="E35:J35" si="4">SUM(E18:E23)</f>
        <v>6.6388888888888884</v>
      </c>
      <c r="F35" s="37">
        <f t="shared" si="4"/>
        <v>5.8194444444444446</v>
      </c>
      <c r="G35" s="37">
        <f t="shared" si="4"/>
        <v>7.9111111111111105</v>
      </c>
      <c r="H35" s="37">
        <f t="shared" si="4"/>
        <v>7.9722222222222223</v>
      </c>
      <c r="I35" s="37">
        <f t="shared" si="4"/>
        <v>7.6666666666666661</v>
      </c>
      <c r="J35" s="37">
        <f t="shared" si="4"/>
        <v>4.2222222222222214</v>
      </c>
      <c r="L35" s="37">
        <f>SUM(L18:L23)</f>
        <v>7.0933333333333337</v>
      </c>
      <c r="M35" s="37">
        <f>SUM(M18:M23)</f>
        <v>6.7650793650793641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2.25</v>
      </c>
      <c r="E36" s="37">
        <f t="shared" ref="E36:J36" si="5">SUM(E24:E26)</f>
        <v>2.0833333333333335</v>
      </c>
      <c r="F36" s="37">
        <f t="shared" si="5"/>
        <v>2.5277777777777777</v>
      </c>
      <c r="G36" s="37">
        <f t="shared" si="5"/>
        <v>3.2638888888888888</v>
      </c>
      <c r="H36" s="37">
        <f t="shared" si="5"/>
        <v>3.125</v>
      </c>
      <c r="I36" s="37">
        <f t="shared" si="5"/>
        <v>1.9999999999999998</v>
      </c>
      <c r="J36" s="37">
        <f t="shared" si="5"/>
        <v>2.7222222222222223</v>
      </c>
      <c r="L36" s="37">
        <f>SUM(L24:L26)</f>
        <v>2.6499999999999995</v>
      </c>
      <c r="M36" s="37">
        <f>SUM(M24:M26)</f>
        <v>2.5674603174603172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15.416666666666668</v>
      </c>
      <c r="E37" s="37">
        <f t="shared" ref="E37:J37" si="6">SUM(E8:E31)</f>
        <v>12.374999999999996</v>
      </c>
      <c r="F37" s="37">
        <f t="shared" si="6"/>
        <v>12.347222222222223</v>
      </c>
      <c r="G37" s="37">
        <f t="shared" si="6"/>
        <v>16.058333333333337</v>
      </c>
      <c r="H37" s="37">
        <f t="shared" si="6"/>
        <v>15.569444444444445</v>
      </c>
      <c r="I37" s="37">
        <f t="shared" si="6"/>
        <v>12.624999999999998</v>
      </c>
      <c r="J37" s="37">
        <f t="shared" si="6"/>
        <v>8.25</v>
      </c>
      <c r="L37" s="37">
        <f>SUM(L8:L31)</f>
        <v>14.353333333333333</v>
      </c>
      <c r="M37" s="37">
        <f>SUM(M8:M31)</f>
        <v>13.234523809523811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cycle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36" t="s">
        <v>106</v>
      </c>
      <c r="C43" s="34">
        <v>10.766666666666667</v>
      </c>
      <c r="D43" s="34">
        <v>11.933333333333334</v>
      </c>
      <c r="E43" s="34">
        <v>8.91</v>
      </c>
      <c r="F43" s="34">
        <v>11.166666666666666</v>
      </c>
      <c r="G43" s="34">
        <v>13.866666666666665</v>
      </c>
      <c r="H43" s="34">
        <v>14.800000000000002</v>
      </c>
      <c r="I43" s="34"/>
      <c r="J43" s="34"/>
      <c r="K43" s="34"/>
      <c r="L43" s="34"/>
      <c r="M43" s="34"/>
      <c r="N43" s="34"/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36" t="s">
        <v>107</v>
      </c>
      <c r="C44" s="34">
        <v>11.666666666666666</v>
      </c>
      <c r="D44" s="34">
        <v>13.999999999999998</v>
      </c>
      <c r="E44" s="34">
        <v>11.47</v>
      </c>
      <c r="F44" s="34">
        <v>13.333333333333332</v>
      </c>
      <c r="G44" s="34">
        <v>17.049999999999997</v>
      </c>
      <c r="H44" s="34">
        <v>18.600000000000001</v>
      </c>
      <c r="I44" s="34"/>
      <c r="J44" s="34"/>
      <c r="K44" s="34"/>
      <c r="L44" s="34"/>
      <c r="M44" s="34"/>
      <c r="N44" s="34"/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36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36" t="s">
        <v>106</v>
      </c>
      <c r="C47" s="34">
        <v>13.33333333333333</v>
      </c>
      <c r="D47" s="34">
        <v>6.5</v>
      </c>
      <c r="E47" s="34">
        <v>10.25</v>
      </c>
      <c r="F47" s="34">
        <v>10</v>
      </c>
      <c r="G47" s="34">
        <v>12.333333333333332</v>
      </c>
      <c r="H47" s="34">
        <v>10</v>
      </c>
      <c r="I47" s="34"/>
      <c r="J47" s="34"/>
      <c r="K47" s="34"/>
      <c r="L47" s="34"/>
      <c r="M47" s="34"/>
      <c r="N47" s="34"/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36" t="s">
        <v>107</v>
      </c>
      <c r="C48" s="34">
        <v>14.333333333333332</v>
      </c>
      <c r="D48" s="34">
        <v>8.5</v>
      </c>
      <c r="E48" s="34">
        <v>10.75</v>
      </c>
      <c r="F48" s="34">
        <v>12.5</v>
      </c>
      <c r="G48" s="34">
        <v>14.666666666666664</v>
      </c>
      <c r="H48" s="34">
        <v>15</v>
      </c>
      <c r="I48" s="34"/>
      <c r="J48" s="34"/>
      <c r="K48" s="34"/>
      <c r="L48" s="34"/>
      <c r="M48" s="34"/>
      <c r="N48" s="34"/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36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36" t="s">
        <v>106</v>
      </c>
      <c r="C51" s="34">
        <v>7.3333333333333339</v>
      </c>
      <c r="D51" s="34">
        <v>6.5</v>
      </c>
      <c r="E51" s="34">
        <v>3.3333333333333335</v>
      </c>
      <c r="F51" s="34">
        <v>8.5</v>
      </c>
      <c r="G51" s="34">
        <v>9.3333333333333339</v>
      </c>
      <c r="H51" s="34">
        <v>9</v>
      </c>
      <c r="I51" s="34"/>
      <c r="J51" s="34"/>
      <c r="K51" s="34"/>
      <c r="L51" s="34"/>
      <c r="M51" s="34"/>
      <c r="N51" s="34"/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36" t="s">
        <v>107</v>
      </c>
      <c r="C52" s="34">
        <v>8.6666666666666679</v>
      </c>
      <c r="D52" s="34">
        <v>6.5</v>
      </c>
      <c r="E52" s="34">
        <v>3.666666666666667</v>
      </c>
      <c r="F52" s="34">
        <v>9</v>
      </c>
      <c r="G52" s="34">
        <v>11.666666666666668</v>
      </c>
      <c r="H52" s="34">
        <v>10</v>
      </c>
      <c r="I52" s="34"/>
      <c r="J52" s="34"/>
      <c r="K52" s="34"/>
      <c r="L52" s="34"/>
      <c r="M52" s="34"/>
      <c r="N52" s="34"/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CC2255" display="Index"/>
  </hyperlinks>
  <pageMargins left="0.41" right="0.24" top="0.25" bottom="0.33" header="0.2" footer="0.21"/>
  <pageSetup paperSize="9" scale="96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140625" style="5" customWidth="1"/>
    <col min="3" max="12" width="7.28515625" style="5" customWidth="1"/>
    <col min="13" max="13" width="9.85546875" style="5" customWidth="1"/>
    <col min="14" max="14" width="7.28515625" style="5" customWidth="1"/>
    <col min="15" max="15" width="9.140625" style="5"/>
    <col min="16" max="27" width="5.7109375" style="5" customWidth="1"/>
    <col min="28" max="16384" width="9.140625" style="5"/>
  </cols>
  <sheetData>
    <row r="1" spans="1:27" ht="15" x14ac:dyDescent="0.25">
      <c r="A1" s="35" t="s">
        <v>93</v>
      </c>
      <c r="E1" s="6"/>
      <c r="F1" s="46" t="s">
        <v>59</v>
      </c>
      <c r="G1" s="47"/>
      <c r="H1" s="47"/>
      <c r="I1" s="47"/>
      <c r="J1" s="47"/>
      <c r="P1" s="7"/>
    </row>
    <row r="2" spans="1:27" ht="12.75" x14ac:dyDescent="0.2">
      <c r="E2" s="6"/>
      <c r="F2" s="46" t="s">
        <v>122</v>
      </c>
      <c r="G2" s="47"/>
      <c r="H2" s="47"/>
      <c r="I2" s="47"/>
      <c r="J2" s="47"/>
      <c r="P2" s="8"/>
    </row>
    <row r="3" spans="1:27" ht="12.75" x14ac:dyDescent="0.2">
      <c r="D3" s="48" t="s">
        <v>128</v>
      </c>
      <c r="E3" s="47"/>
      <c r="F3" s="47"/>
      <c r="G3" s="6"/>
      <c r="H3" s="49" t="s">
        <v>31</v>
      </c>
      <c r="I3" s="47"/>
      <c r="J3" s="47"/>
      <c r="K3" s="47"/>
      <c r="L3" s="47"/>
      <c r="M3" s="47"/>
      <c r="N3" s="47"/>
      <c r="P3" s="7"/>
      <c r="Q3" s="9"/>
      <c r="R3" s="10" t="s">
        <v>61</v>
      </c>
    </row>
    <row r="4" spans="1:27" ht="24" customHeight="1" x14ac:dyDescent="0.15">
      <c r="Q4" s="9"/>
    </row>
    <row r="5" spans="1:27" ht="9.4" customHeight="1" x14ac:dyDescent="0.15">
      <c r="A5" s="11"/>
      <c r="C5" s="11"/>
      <c r="D5" s="12"/>
      <c r="O5" s="13"/>
      <c r="P5" s="14" t="s">
        <v>62</v>
      </c>
      <c r="Q5" s="14" t="s">
        <v>63</v>
      </c>
      <c r="R5" s="14" t="s">
        <v>64</v>
      </c>
      <c r="S5" s="14" t="s">
        <v>65</v>
      </c>
      <c r="T5" s="14" t="s">
        <v>66</v>
      </c>
      <c r="U5" s="14" t="s">
        <v>67</v>
      </c>
      <c r="V5" s="14" t="s">
        <v>68</v>
      </c>
      <c r="W5" s="13"/>
      <c r="X5" s="13"/>
      <c r="Y5" s="13"/>
      <c r="Z5" s="13"/>
      <c r="AA5" s="13"/>
    </row>
    <row r="6" spans="1:27" ht="9.4" customHeight="1" x14ac:dyDescent="0.15">
      <c r="C6" s="9"/>
      <c r="D6" s="9"/>
      <c r="E6" s="9"/>
      <c r="F6" s="9"/>
      <c r="G6" s="9"/>
      <c r="H6" s="9"/>
      <c r="O6" s="15" t="s">
        <v>69</v>
      </c>
      <c r="P6" s="16">
        <v>25.444444444444446</v>
      </c>
      <c r="Q6" s="16">
        <v>23.465277777777775</v>
      </c>
      <c r="R6" s="16">
        <v>25.5625</v>
      </c>
      <c r="S6" s="16">
        <v>22.377777777777776</v>
      </c>
      <c r="T6" s="16">
        <v>21.395833333333329</v>
      </c>
      <c r="U6" s="16">
        <v>21.4375</v>
      </c>
      <c r="V6" s="16">
        <v>26.736111111111111</v>
      </c>
      <c r="W6" s="13"/>
      <c r="X6" s="13"/>
      <c r="Y6" s="13"/>
      <c r="Z6" s="13"/>
      <c r="AA6" s="13"/>
    </row>
    <row r="7" spans="1:27" ht="9.4" customHeight="1" x14ac:dyDescent="0.15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O7" s="15" t="s">
        <v>70</v>
      </c>
      <c r="P7" s="16">
        <v>13.368055555555555</v>
      </c>
      <c r="Q7" s="16">
        <v>12.84027777777778</v>
      </c>
      <c r="R7" s="16">
        <v>13.815277777777776</v>
      </c>
      <c r="S7" s="16">
        <v>12.018055555555554</v>
      </c>
      <c r="T7" s="16">
        <v>10.234722222222221</v>
      </c>
      <c r="U7" s="16">
        <v>13.984848484848486</v>
      </c>
      <c r="V7" s="16">
        <v>18.333333333333336</v>
      </c>
      <c r="W7" s="13"/>
      <c r="X7" s="13"/>
      <c r="Y7" s="13"/>
      <c r="Z7" s="13"/>
      <c r="AA7" s="13"/>
    </row>
    <row r="8" spans="1:27" ht="9.4" customHeight="1" x14ac:dyDescent="0.15">
      <c r="C8" s="18"/>
      <c r="O8" s="15" t="s">
        <v>71</v>
      </c>
      <c r="P8" s="16">
        <f>SUM(P6:P7)</f>
        <v>38.8125</v>
      </c>
      <c r="Q8" s="16">
        <f t="shared" ref="Q8:V8" si="0">SUM(Q6:Q7)</f>
        <v>36.305555555555557</v>
      </c>
      <c r="R8" s="16">
        <f t="shared" si="0"/>
        <v>39.37777777777778</v>
      </c>
      <c r="S8" s="16">
        <f t="shared" si="0"/>
        <v>34.395833333333329</v>
      </c>
      <c r="T8" s="16">
        <f t="shared" si="0"/>
        <v>31.630555555555549</v>
      </c>
      <c r="U8" s="16">
        <f t="shared" si="0"/>
        <v>35.422348484848484</v>
      </c>
      <c r="V8" s="16">
        <f t="shared" si="0"/>
        <v>45.069444444444443</v>
      </c>
      <c r="W8" s="13"/>
      <c r="X8" s="13"/>
      <c r="Y8" s="13"/>
      <c r="Z8" s="13"/>
      <c r="AA8" s="13"/>
    </row>
    <row r="9" spans="1:27" ht="9.4" customHeight="1" x14ac:dyDescent="0.15">
      <c r="C9" s="18"/>
      <c r="O9" s="19"/>
      <c r="P9" s="14" t="s">
        <v>72</v>
      </c>
      <c r="Q9" s="14" t="s">
        <v>73</v>
      </c>
      <c r="R9" s="14" t="s">
        <v>74</v>
      </c>
      <c r="S9" s="14" t="s">
        <v>75</v>
      </c>
      <c r="T9" s="14" t="s">
        <v>76</v>
      </c>
      <c r="U9" s="14" t="s">
        <v>77</v>
      </c>
      <c r="V9" s="14" t="s">
        <v>78</v>
      </c>
      <c r="W9" s="14" t="s">
        <v>79</v>
      </c>
      <c r="X9" s="14" t="s">
        <v>80</v>
      </c>
      <c r="Y9" s="14" t="s">
        <v>81</v>
      </c>
      <c r="Z9" s="14" t="s">
        <v>82</v>
      </c>
      <c r="AA9" s="14" t="s">
        <v>83</v>
      </c>
    </row>
    <row r="10" spans="1:27" ht="9.4" customHeight="1" x14ac:dyDescent="0.15">
      <c r="C10" s="18"/>
      <c r="O10" s="15" t="s">
        <v>84</v>
      </c>
      <c r="P10" s="16">
        <v>11.600000000000001</v>
      </c>
      <c r="Q10" s="16">
        <v>14.133333333333333</v>
      </c>
      <c r="R10" s="16">
        <v>15.983333333333333</v>
      </c>
      <c r="S10" s="16">
        <v>21.5</v>
      </c>
      <c r="T10" s="16">
        <v>30.716666666666672</v>
      </c>
      <c r="U10" s="16">
        <v>31.066666666666666</v>
      </c>
      <c r="V10" s="16">
        <v>32.866666666666681</v>
      </c>
      <c r="W10" s="16">
        <v>29.956666666666671</v>
      </c>
      <c r="X10" s="16">
        <v>28.200000000000006</v>
      </c>
      <c r="Y10" s="16">
        <v>29.349999999999998</v>
      </c>
      <c r="Z10" s="16">
        <v>22.250000000000004</v>
      </c>
      <c r="AA10" s="16">
        <v>16.166666666666664</v>
      </c>
    </row>
    <row r="11" spans="1:27" ht="9.4" customHeight="1" x14ac:dyDescent="0.15">
      <c r="C11" s="18"/>
      <c r="O11" s="15" t="s">
        <v>85</v>
      </c>
      <c r="P11" s="16">
        <v>2.9333333333333331</v>
      </c>
      <c r="Q11" s="16">
        <v>3.0666666666666669</v>
      </c>
      <c r="R11" s="16">
        <v>6.0333333333333332</v>
      </c>
      <c r="S11" s="16">
        <v>11.7</v>
      </c>
      <c r="T11" s="16">
        <v>21.833333333333336</v>
      </c>
      <c r="U11" s="16">
        <v>21.666666666666671</v>
      </c>
      <c r="V11" s="16">
        <v>22.333333333333332</v>
      </c>
      <c r="W11" s="16">
        <v>22.763333333333335</v>
      </c>
      <c r="X11" s="16">
        <v>15.15</v>
      </c>
      <c r="Y11" s="16">
        <v>13.7</v>
      </c>
      <c r="Z11" s="16">
        <v>5.3833333333333329</v>
      </c>
      <c r="AA11" s="16">
        <v>2.9</v>
      </c>
    </row>
    <row r="12" spans="1:27" ht="9.4" customHeight="1" x14ac:dyDescent="0.15">
      <c r="C12" s="18"/>
      <c r="O12" s="15" t="s">
        <v>86</v>
      </c>
      <c r="P12" s="16">
        <f>SUM(P10:P11)</f>
        <v>14.533333333333335</v>
      </c>
      <c r="Q12" s="16">
        <f t="shared" ref="Q12:AA12" si="1">SUM(Q10:Q11)</f>
        <v>17.2</v>
      </c>
      <c r="R12" s="16">
        <f t="shared" si="1"/>
        <v>22.016666666666666</v>
      </c>
      <c r="S12" s="16">
        <f t="shared" si="1"/>
        <v>33.200000000000003</v>
      </c>
      <c r="T12" s="16">
        <f t="shared" si="1"/>
        <v>52.550000000000011</v>
      </c>
      <c r="U12" s="16">
        <f t="shared" si="1"/>
        <v>52.733333333333334</v>
      </c>
      <c r="V12" s="16">
        <f t="shared" si="1"/>
        <v>55.200000000000017</v>
      </c>
      <c r="W12" s="16">
        <f t="shared" si="1"/>
        <v>52.720000000000006</v>
      </c>
      <c r="X12" s="16">
        <f t="shared" si="1"/>
        <v>43.350000000000009</v>
      </c>
      <c r="Y12" s="16">
        <f t="shared" si="1"/>
        <v>43.05</v>
      </c>
      <c r="Z12" s="16">
        <f t="shared" si="1"/>
        <v>27.633333333333336</v>
      </c>
      <c r="AA12" s="16">
        <f t="shared" si="1"/>
        <v>19.066666666666663</v>
      </c>
    </row>
    <row r="13" spans="1:27" ht="9.4" customHeight="1" x14ac:dyDescent="0.15">
      <c r="C13" s="18"/>
      <c r="O13" s="19"/>
      <c r="P13" s="19">
        <f t="shared" ref="P13:W13" si="2">Q13-1</f>
        <v>2009</v>
      </c>
      <c r="Q13" s="19">
        <f t="shared" si="2"/>
        <v>2010</v>
      </c>
      <c r="R13" s="19">
        <f t="shared" si="2"/>
        <v>2011</v>
      </c>
      <c r="S13" s="19">
        <f t="shared" si="2"/>
        <v>2012</v>
      </c>
      <c r="T13" s="19">
        <f t="shared" si="2"/>
        <v>2013</v>
      </c>
      <c r="U13" s="19">
        <f t="shared" si="2"/>
        <v>2014</v>
      </c>
      <c r="V13" s="19">
        <f t="shared" si="2"/>
        <v>2015</v>
      </c>
      <c r="W13" s="19">
        <f t="shared" si="2"/>
        <v>2016</v>
      </c>
      <c r="X13" s="19">
        <f>Y13-1</f>
        <v>2017</v>
      </c>
      <c r="Y13" s="20">
        <v>2018</v>
      </c>
      <c r="Z13" s="19"/>
      <c r="AA13" s="13"/>
    </row>
    <row r="14" spans="1:27" ht="9.4" customHeight="1" x14ac:dyDescent="0.15">
      <c r="C14" s="18"/>
      <c r="O14" s="15" t="s">
        <v>87</v>
      </c>
      <c r="P14" s="21"/>
      <c r="Q14" s="21"/>
      <c r="R14" s="21"/>
      <c r="S14" s="21">
        <v>16.169999999999998</v>
      </c>
      <c r="T14" s="22">
        <v>20.047619047619044</v>
      </c>
      <c r="U14" s="22">
        <v>18.654603174603174</v>
      </c>
      <c r="V14" s="22">
        <v>19.213333333333335</v>
      </c>
      <c r="W14" s="22">
        <v>18.670378787878786</v>
      </c>
      <c r="X14" s="22">
        <v>19.524444444444445</v>
      </c>
      <c r="Y14" s="16">
        <v>23.649166666666666</v>
      </c>
      <c r="Z14" s="13"/>
      <c r="AA14" s="13"/>
    </row>
    <row r="15" spans="1:27" ht="9.4" customHeight="1" x14ac:dyDescent="0.15">
      <c r="C15" s="18"/>
      <c r="O15" s="15" t="s">
        <v>88</v>
      </c>
      <c r="P15" s="23"/>
      <c r="Q15" s="23"/>
      <c r="R15" s="24"/>
      <c r="S15" s="22">
        <v>6.5133333333333336</v>
      </c>
      <c r="T15" s="22">
        <v>9.312380952380952</v>
      </c>
      <c r="U15" s="22">
        <v>6.9079761904761909</v>
      </c>
      <c r="V15" s="22">
        <v>7.7986111111111098</v>
      </c>
      <c r="W15" s="22">
        <v>7.8990656565656572</v>
      </c>
      <c r="X15" s="22">
        <v>9.3633585858585864</v>
      </c>
      <c r="Y15" s="16">
        <v>12.455277777777777</v>
      </c>
      <c r="Z15" s="13"/>
      <c r="AA15" s="13"/>
    </row>
    <row r="16" spans="1:27" ht="9.4" customHeight="1" x14ac:dyDescent="0.15">
      <c r="C16" s="18"/>
      <c r="O16" s="15" t="s">
        <v>89</v>
      </c>
      <c r="P16" s="13"/>
      <c r="Q16" s="13"/>
      <c r="R16" s="16"/>
      <c r="S16" s="16">
        <f t="shared" ref="S16:X16" si="3">SUM(S14:S15)</f>
        <v>22.68333333333333</v>
      </c>
      <c r="T16" s="16">
        <f t="shared" si="3"/>
        <v>29.359999999999996</v>
      </c>
      <c r="U16" s="16">
        <f t="shared" si="3"/>
        <v>25.562579365079365</v>
      </c>
      <c r="V16" s="16">
        <f t="shared" si="3"/>
        <v>27.011944444444445</v>
      </c>
      <c r="W16" s="16">
        <f t="shared" si="3"/>
        <v>26.569444444444443</v>
      </c>
      <c r="X16" s="16">
        <f t="shared" si="3"/>
        <v>28.887803030303033</v>
      </c>
      <c r="Y16" s="16">
        <f>SUM(Y14:Y15)</f>
        <v>36.104444444444439</v>
      </c>
      <c r="Z16" s="13"/>
      <c r="AA16" s="13"/>
    </row>
    <row r="17" spans="3:21" ht="9.4" customHeight="1" x14ac:dyDescent="0.15">
      <c r="C17" s="18"/>
    </row>
    <row r="18" spans="3:21" ht="9.4" customHeight="1" x14ac:dyDescent="0.15">
      <c r="C18" s="18"/>
      <c r="P18" s="25"/>
      <c r="Q18" s="26"/>
    </row>
    <row r="19" spans="3:21" ht="9.4" customHeight="1" x14ac:dyDescent="0.15">
      <c r="C19" s="18"/>
      <c r="P19" s="25"/>
      <c r="Q19" s="26"/>
    </row>
    <row r="20" spans="3:21" ht="9.4" customHeight="1" x14ac:dyDescent="0.15">
      <c r="C20" s="18"/>
      <c r="P20" s="25"/>
      <c r="Q20" s="26"/>
    </row>
    <row r="21" spans="3:21" ht="9.4" customHeight="1" x14ac:dyDescent="0.15">
      <c r="C21" s="18"/>
      <c r="P21" s="25"/>
      <c r="Q21" s="26"/>
      <c r="T21" s="25"/>
      <c r="U21" s="27"/>
    </row>
    <row r="22" spans="3:21" ht="9.4" customHeight="1" x14ac:dyDescent="0.15">
      <c r="C22" s="18"/>
      <c r="P22" s="25"/>
      <c r="Q22" s="26"/>
      <c r="T22" s="25"/>
      <c r="U22" s="27"/>
    </row>
    <row r="23" spans="3:21" ht="9.4" customHeight="1" x14ac:dyDescent="0.15">
      <c r="C23" s="18"/>
      <c r="P23" s="28"/>
      <c r="Q23" s="26"/>
      <c r="T23" s="28"/>
      <c r="U23" s="29"/>
    </row>
    <row r="24" spans="3:21" ht="9.4" customHeight="1" x14ac:dyDescent="0.15">
      <c r="C24" s="18"/>
      <c r="P24" s="25"/>
      <c r="Q24" s="26"/>
      <c r="T24" s="25"/>
      <c r="U24" s="27"/>
    </row>
    <row r="25" spans="3:21" ht="9.4" customHeight="1" x14ac:dyDescent="0.15">
      <c r="C25" s="18"/>
      <c r="P25" s="25"/>
      <c r="Q25" s="26"/>
      <c r="T25" s="25"/>
      <c r="U25" s="27"/>
    </row>
    <row r="26" spans="3:21" ht="9.4" customHeight="1" x14ac:dyDescent="0.15">
      <c r="C26" s="18"/>
      <c r="P26" s="28"/>
    </row>
    <row r="27" spans="3:21" ht="9.4" customHeight="1" x14ac:dyDescent="0.15">
      <c r="C27" s="18"/>
      <c r="P27" s="25"/>
      <c r="Q27" s="30"/>
    </row>
    <row r="28" spans="3:21" ht="9.4" customHeight="1" x14ac:dyDescent="0.15">
      <c r="C28" s="18"/>
      <c r="P28" s="25"/>
      <c r="Q28" s="30"/>
    </row>
    <row r="29" spans="3:21" ht="19.149999999999999" customHeight="1" x14ac:dyDescent="0.15">
      <c r="C29" s="18"/>
    </row>
    <row r="30" spans="3:21" ht="9.4" customHeight="1" x14ac:dyDescent="0.15">
      <c r="C30" s="18"/>
      <c r="P30" s="31"/>
      <c r="S30" s="30"/>
    </row>
    <row r="31" spans="3:21" ht="9.4" customHeight="1" x14ac:dyDescent="0.15">
      <c r="C31" s="18"/>
      <c r="P31" s="31"/>
      <c r="S31" s="30"/>
    </row>
    <row r="32" spans="3:21" ht="9.4" customHeight="1" x14ac:dyDescent="0.15">
      <c r="C32" s="32"/>
    </row>
    <row r="33" spans="2:20" ht="9.4" customHeight="1" x14ac:dyDescent="0.15">
      <c r="C33" s="36"/>
    </row>
    <row r="34" spans="2:20" ht="9.4" customHeight="1" x14ac:dyDescent="0.15">
      <c r="C34" s="36"/>
    </row>
    <row r="35" spans="2:20" ht="9.4" customHeight="1" x14ac:dyDescent="0.15">
      <c r="C35" s="36"/>
    </row>
    <row r="36" spans="2:20" ht="9.4" customHeight="1" x14ac:dyDescent="0.15">
      <c r="C36" s="36"/>
      <c r="T36" s="10"/>
    </row>
    <row r="37" spans="2:20" ht="9.4" customHeight="1" x14ac:dyDescent="0.15">
      <c r="C37" s="36"/>
    </row>
    <row r="38" spans="2:20" ht="9.4" customHeight="1" x14ac:dyDescent="0.15">
      <c r="C38" s="9"/>
    </row>
    <row r="39" spans="2:20" ht="9.4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" customHeight="1" x14ac:dyDescent="0.15">
      <c r="B40" s="36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" customHeight="1" x14ac:dyDescent="0.15">
      <c r="B41" s="36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" customHeight="1" x14ac:dyDescent="0.15">
      <c r="B42" s="36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" customHeight="1" x14ac:dyDescent="0.15">
      <c r="B43" s="36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" customHeight="1" x14ac:dyDescent="0.15">
      <c r="B44" s="28"/>
    </row>
    <row r="45" spans="2:20" ht="9.4" customHeight="1" x14ac:dyDescent="0.15">
      <c r="B45" s="28"/>
      <c r="C45" s="9"/>
    </row>
    <row r="46" spans="2:20" ht="9.4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" customHeight="1" x14ac:dyDescent="0.15">
      <c r="B47" s="36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8"/>
      <c r="F83" s="33"/>
      <c r="G83" s="33"/>
      <c r="I83" s="33" t="s">
        <v>90</v>
      </c>
      <c r="K83" s="33"/>
    </row>
    <row r="84" spans="4:13" ht="9.4" customHeight="1" x14ac:dyDescent="0.15"/>
    <row r="85" spans="4:13" ht="9.4" customHeight="1" x14ac:dyDescent="0.15">
      <c r="M85" s="5" t="s">
        <v>91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CC2405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122</v>
      </c>
      <c r="G2" s="47"/>
      <c r="H2" s="47"/>
      <c r="I2" s="47"/>
      <c r="J2" s="47"/>
    </row>
    <row r="3" spans="1:15" ht="12.75" x14ac:dyDescent="0.2">
      <c r="D3" s="48" t="s">
        <v>128</v>
      </c>
      <c r="E3" s="47"/>
      <c r="F3" s="47"/>
      <c r="G3" s="6"/>
      <c r="H3" s="54" t="s">
        <v>31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34</v>
      </c>
      <c r="C5" s="52"/>
      <c r="D5" s="12"/>
      <c r="O5" s="28"/>
    </row>
    <row r="6" spans="1:15" ht="9.4" customHeight="1" x14ac:dyDescent="0.2">
      <c r="C6" s="50" t="s">
        <v>124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36" t="s">
        <v>62</v>
      </c>
      <c r="E7" s="36" t="s">
        <v>63</v>
      </c>
      <c r="F7" s="36" t="s">
        <v>64</v>
      </c>
      <c r="G7" s="36" t="s">
        <v>65</v>
      </c>
      <c r="H7" s="36" t="s">
        <v>66</v>
      </c>
      <c r="I7" s="36" t="s">
        <v>67</v>
      </c>
      <c r="J7" s="36" t="s">
        <v>68</v>
      </c>
      <c r="K7" s="36"/>
      <c r="L7" s="36" t="s">
        <v>97</v>
      </c>
      <c r="M7" s="36" t="s">
        <v>98</v>
      </c>
      <c r="O7" s="28"/>
    </row>
    <row r="8" spans="1:15" ht="9.4" customHeight="1" x14ac:dyDescent="0.15">
      <c r="C8" s="18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2.0833333333333332E-2</v>
      </c>
      <c r="J8" s="37">
        <v>0</v>
      </c>
      <c r="L8" s="37">
        <f>AVERAGE(D8:H8)</f>
        <v>0</v>
      </c>
      <c r="M8" s="37">
        <f>AVERAGE(D8:J8)</f>
        <v>2.976190476190476E-3</v>
      </c>
      <c r="O8" s="28"/>
    </row>
    <row r="9" spans="1:15" ht="9.4" customHeight="1" x14ac:dyDescent="0.15">
      <c r="C9" s="18">
        <v>1</v>
      </c>
      <c r="D9" s="37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L9" s="37">
        <f t="shared" ref="L9:L31" si="0">AVERAGE(D9:H9)</f>
        <v>0</v>
      </c>
      <c r="M9" s="37">
        <f t="shared" ref="M9:M31" si="1">AVERAGE(D9:J9)</f>
        <v>0</v>
      </c>
      <c r="O9" s="28"/>
    </row>
    <row r="10" spans="1:15" ht="9.4" customHeight="1" x14ac:dyDescent="0.15">
      <c r="C10" s="18">
        <v>2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L10" s="37">
        <f t="shared" si="0"/>
        <v>0</v>
      </c>
      <c r="M10" s="37">
        <f t="shared" si="1"/>
        <v>0</v>
      </c>
      <c r="O10" s="28"/>
    </row>
    <row r="11" spans="1:15" ht="9.4" customHeight="1" x14ac:dyDescent="0.15">
      <c r="C11" s="18">
        <v>3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L11" s="37">
        <f t="shared" si="0"/>
        <v>0</v>
      </c>
      <c r="M11" s="37">
        <f t="shared" si="1"/>
        <v>0</v>
      </c>
      <c r="O11" s="28"/>
    </row>
    <row r="12" spans="1:15" ht="9.4" customHeight="1" x14ac:dyDescent="0.15">
      <c r="C12" s="18">
        <v>4</v>
      </c>
      <c r="D12" s="37">
        <v>0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L12" s="37">
        <f t="shared" si="0"/>
        <v>0</v>
      </c>
      <c r="M12" s="37">
        <f t="shared" si="1"/>
        <v>0</v>
      </c>
    </row>
    <row r="13" spans="1:15" ht="9.4" customHeight="1" x14ac:dyDescent="0.15">
      <c r="C13" s="18">
        <v>5</v>
      </c>
      <c r="D13" s="37">
        <v>2.7777777777777776E-2</v>
      </c>
      <c r="E13" s="37">
        <v>6.9444444444444434E-2</v>
      </c>
      <c r="F13" s="37">
        <v>2.7777777777777776E-2</v>
      </c>
      <c r="G13" s="37">
        <v>8.1944444444444445E-2</v>
      </c>
      <c r="H13" s="37">
        <v>0.10972222222222221</v>
      </c>
      <c r="I13" s="37">
        <v>2.7777777777777776E-2</v>
      </c>
      <c r="J13" s="37">
        <v>0</v>
      </c>
      <c r="L13" s="37">
        <f t="shared" si="0"/>
        <v>6.3333333333333325E-2</v>
      </c>
      <c r="M13" s="37">
        <f t="shared" si="1"/>
        <v>4.9206349206349205E-2</v>
      </c>
    </row>
    <row r="14" spans="1:15" ht="9.4" customHeight="1" x14ac:dyDescent="0.15">
      <c r="C14" s="18">
        <v>6</v>
      </c>
      <c r="D14" s="37">
        <v>0.52083333333333326</v>
      </c>
      <c r="E14" s="37">
        <v>0.56944444444444442</v>
      </c>
      <c r="F14" s="37">
        <v>0.62361111111111101</v>
      </c>
      <c r="G14" s="37">
        <v>0.52222222222222225</v>
      </c>
      <c r="H14" s="37">
        <v>0.31527777777777782</v>
      </c>
      <c r="I14" s="37">
        <v>0.35858585858585856</v>
      </c>
      <c r="J14" s="37">
        <v>9.722222222222221E-2</v>
      </c>
      <c r="L14" s="37">
        <f t="shared" si="0"/>
        <v>0.51027777777777772</v>
      </c>
      <c r="M14" s="37">
        <f t="shared" si="1"/>
        <v>0.42959956709956704</v>
      </c>
    </row>
    <row r="15" spans="1:15" ht="9.4" customHeight="1" x14ac:dyDescent="0.15">
      <c r="C15" s="18">
        <v>7</v>
      </c>
      <c r="D15" s="37">
        <v>4.958333333333333</v>
      </c>
      <c r="E15" s="37">
        <v>4.5694444444444446</v>
      </c>
      <c r="F15" s="37">
        <v>4.0166666666666675</v>
      </c>
      <c r="G15" s="37">
        <v>4.1583333333333332</v>
      </c>
      <c r="H15" s="37">
        <v>3.4486111111111111</v>
      </c>
      <c r="I15" s="37">
        <v>0.84785353535353536</v>
      </c>
      <c r="J15" s="37">
        <v>1.0138888888888888</v>
      </c>
      <c r="L15" s="37">
        <f t="shared" si="0"/>
        <v>4.2302777777777774</v>
      </c>
      <c r="M15" s="37">
        <f t="shared" si="1"/>
        <v>3.2875901875901876</v>
      </c>
    </row>
    <row r="16" spans="1:15" ht="9.4" customHeight="1" x14ac:dyDescent="0.15">
      <c r="C16" s="18">
        <v>8</v>
      </c>
      <c r="D16" s="37">
        <v>4.5</v>
      </c>
      <c r="E16" s="37">
        <v>3.9513888888888884</v>
      </c>
      <c r="F16" s="37">
        <v>3.3486111111111114</v>
      </c>
      <c r="G16" s="37">
        <v>3.1625000000000001</v>
      </c>
      <c r="H16" s="37">
        <v>3.2027777777777779</v>
      </c>
      <c r="I16" s="37">
        <v>1.7588383838383839</v>
      </c>
      <c r="J16" s="37">
        <v>2.395833333333333</v>
      </c>
      <c r="L16" s="37">
        <f t="shared" si="0"/>
        <v>3.6330555555555555</v>
      </c>
      <c r="M16" s="37">
        <f t="shared" si="1"/>
        <v>3.1885642135642134</v>
      </c>
    </row>
    <row r="17" spans="3:13" ht="9.4" customHeight="1" x14ac:dyDescent="0.15">
      <c r="C17" s="18">
        <v>9</v>
      </c>
      <c r="D17" s="37">
        <v>1.1666666666666667</v>
      </c>
      <c r="E17" s="37">
        <v>1.1875</v>
      </c>
      <c r="F17" s="37">
        <v>1.3708333333333331</v>
      </c>
      <c r="G17" s="37">
        <v>1.3208333333333333</v>
      </c>
      <c r="H17" s="37">
        <v>1.2430555555555554</v>
      </c>
      <c r="I17" s="37">
        <v>4.349747474747474</v>
      </c>
      <c r="J17" s="37">
        <v>5.479166666666667</v>
      </c>
      <c r="L17" s="37">
        <f t="shared" si="0"/>
        <v>1.2577777777777777</v>
      </c>
      <c r="M17" s="37">
        <f t="shared" si="1"/>
        <v>2.3025432900432898</v>
      </c>
    </row>
    <row r="18" spans="3:13" ht="9.4" customHeight="1" x14ac:dyDescent="0.15">
      <c r="C18" s="18">
        <v>10</v>
      </c>
      <c r="D18" s="37">
        <v>2.0486111111111112</v>
      </c>
      <c r="E18" s="37">
        <v>1.4236111111111112</v>
      </c>
      <c r="F18" s="37">
        <v>1.6111111111111112</v>
      </c>
      <c r="G18" s="37">
        <v>1.1722222222222223</v>
      </c>
      <c r="H18" s="37">
        <v>1.5</v>
      </c>
      <c r="I18" s="37">
        <v>3.7651515151515156</v>
      </c>
      <c r="J18" s="37">
        <v>4.4722222222222223</v>
      </c>
      <c r="L18" s="37">
        <f t="shared" si="0"/>
        <v>1.5511111111111113</v>
      </c>
      <c r="M18" s="37">
        <f t="shared" si="1"/>
        <v>2.2847041847041849</v>
      </c>
    </row>
    <row r="19" spans="3:13" ht="9.4" customHeight="1" x14ac:dyDescent="0.15">
      <c r="C19" s="18">
        <v>11</v>
      </c>
      <c r="D19" s="37">
        <v>1.2083333333333333</v>
      </c>
      <c r="E19" s="37">
        <v>1.5763888888888888</v>
      </c>
      <c r="F19" s="37">
        <v>1.175</v>
      </c>
      <c r="G19" s="37">
        <v>1.3722222222222222</v>
      </c>
      <c r="H19" s="37">
        <v>2.0388888888888888</v>
      </c>
      <c r="I19" s="37">
        <v>4.1786616161616159</v>
      </c>
      <c r="J19" s="37">
        <v>4.8680555555555554</v>
      </c>
      <c r="L19" s="37">
        <f t="shared" si="0"/>
        <v>1.4741666666666666</v>
      </c>
      <c r="M19" s="37">
        <f t="shared" si="1"/>
        <v>2.3453643578643582</v>
      </c>
    </row>
    <row r="20" spans="3:13" ht="9.4" customHeight="1" x14ac:dyDescent="0.15">
      <c r="C20" s="18">
        <v>12</v>
      </c>
      <c r="D20" s="37">
        <v>1.6388888888888888</v>
      </c>
      <c r="E20" s="37">
        <v>1.3402777777777777</v>
      </c>
      <c r="F20" s="37">
        <v>1.411111111111111</v>
      </c>
      <c r="G20" s="37">
        <v>1.1958333333333333</v>
      </c>
      <c r="H20" s="37">
        <v>1.8944444444444444</v>
      </c>
      <c r="I20" s="37">
        <v>3.0303030303030303</v>
      </c>
      <c r="J20" s="37">
        <v>5.333333333333333</v>
      </c>
      <c r="L20" s="37">
        <f t="shared" si="0"/>
        <v>1.4961111111111109</v>
      </c>
      <c r="M20" s="37">
        <f t="shared" si="1"/>
        <v>2.2634559884559882</v>
      </c>
    </row>
    <row r="21" spans="3:13" ht="9.4" customHeight="1" x14ac:dyDescent="0.15">
      <c r="C21" s="18">
        <v>13</v>
      </c>
      <c r="D21" s="37">
        <v>2.0902777777777777</v>
      </c>
      <c r="E21" s="37">
        <v>2.4513888888888884</v>
      </c>
      <c r="F21" s="37">
        <v>2.1138888888888889</v>
      </c>
      <c r="G21" s="37">
        <v>2.020833333333333</v>
      </c>
      <c r="H21" s="37">
        <v>2.6749999999999998</v>
      </c>
      <c r="I21" s="37">
        <v>3.1180555555555554</v>
      </c>
      <c r="J21" s="37">
        <v>4.25</v>
      </c>
      <c r="L21" s="37">
        <f t="shared" si="0"/>
        <v>2.2702777777777774</v>
      </c>
      <c r="M21" s="37">
        <f t="shared" si="1"/>
        <v>2.6742063492063486</v>
      </c>
    </row>
    <row r="22" spans="3:13" ht="9.4" customHeight="1" x14ac:dyDescent="0.15">
      <c r="C22" s="18">
        <v>14</v>
      </c>
      <c r="D22" s="37">
        <v>1.7916666666666665</v>
      </c>
      <c r="E22" s="37">
        <v>1.5416666666666667</v>
      </c>
      <c r="F22" s="37">
        <v>1.7458333333333331</v>
      </c>
      <c r="G22" s="37">
        <v>1.7555555555555555</v>
      </c>
      <c r="H22" s="37">
        <v>1.8583333333333334</v>
      </c>
      <c r="I22" s="37">
        <v>3.7487373737373737</v>
      </c>
      <c r="J22" s="37">
        <v>4.7708333333333339</v>
      </c>
      <c r="L22" s="37">
        <f t="shared" si="0"/>
        <v>1.7386111111111109</v>
      </c>
      <c r="M22" s="37">
        <f t="shared" si="1"/>
        <v>2.4589466089466088</v>
      </c>
    </row>
    <row r="23" spans="3:13" ht="9.4" customHeight="1" x14ac:dyDescent="0.15">
      <c r="C23" s="18">
        <v>15</v>
      </c>
      <c r="D23" s="37">
        <v>1.7013888888888891</v>
      </c>
      <c r="E23" s="37">
        <v>1.5277777777777777</v>
      </c>
      <c r="F23" s="37">
        <v>1.5902777777777779</v>
      </c>
      <c r="G23" s="37">
        <v>1.5625</v>
      </c>
      <c r="H23" s="37">
        <v>2.3222222222222224</v>
      </c>
      <c r="I23" s="37">
        <v>2.8592171717171713</v>
      </c>
      <c r="J23" s="37">
        <v>4.4375</v>
      </c>
      <c r="L23" s="37">
        <f t="shared" si="0"/>
        <v>1.7408333333333335</v>
      </c>
      <c r="M23" s="37">
        <f t="shared" si="1"/>
        <v>2.2858405483405484</v>
      </c>
    </row>
    <row r="24" spans="3:13" ht="9.4" customHeight="1" x14ac:dyDescent="0.15">
      <c r="C24" s="18">
        <v>16</v>
      </c>
      <c r="D24" s="37">
        <v>2.8541666666666665</v>
      </c>
      <c r="E24" s="37">
        <v>2.333333333333333</v>
      </c>
      <c r="F24" s="37">
        <v>2.7944444444444447</v>
      </c>
      <c r="G24" s="37">
        <v>2.6958333333333333</v>
      </c>
      <c r="H24" s="37">
        <v>2.6319444444444442</v>
      </c>
      <c r="I24" s="37">
        <v>2.8655303030303028</v>
      </c>
      <c r="J24" s="37">
        <v>2.7291666666666665</v>
      </c>
      <c r="L24" s="37">
        <f t="shared" si="0"/>
        <v>2.6619444444444444</v>
      </c>
      <c r="M24" s="37">
        <f t="shared" si="1"/>
        <v>2.7006313131313133</v>
      </c>
    </row>
    <row r="25" spans="3:13" ht="9.4" customHeight="1" x14ac:dyDescent="0.15">
      <c r="C25" s="18">
        <v>17</v>
      </c>
      <c r="D25" s="37">
        <v>6.4097222222222232</v>
      </c>
      <c r="E25" s="37">
        <v>5.3472222222222223</v>
      </c>
      <c r="F25" s="37">
        <v>5.426388888888888</v>
      </c>
      <c r="G25" s="37">
        <v>4.5638888888888882</v>
      </c>
      <c r="H25" s="37">
        <v>3.7972222222222225</v>
      </c>
      <c r="I25" s="37">
        <v>2.091540404040404</v>
      </c>
      <c r="J25" s="37">
        <v>2.3888888888888893</v>
      </c>
      <c r="L25" s="37">
        <f t="shared" si="0"/>
        <v>5.108888888888889</v>
      </c>
      <c r="M25" s="37">
        <f t="shared" si="1"/>
        <v>4.2892676767676772</v>
      </c>
    </row>
    <row r="26" spans="3:13" ht="9.4" customHeight="1" x14ac:dyDescent="0.15">
      <c r="C26" s="18">
        <v>18</v>
      </c>
      <c r="D26" s="37">
        <v>4.833333333333333</v>
      </c>
      <c r="E26" s="37">
        <v>4.3402777777777777</v>
      </c>
      <c r="F26" s="37">
        <v>4.8027777777777771</v>
      </c>
      <c r="G26" s="37">
        <v>4.3666666666666663</v>
      </c>
      <c r="H26" s="37">
        <v>2.4888888888888885</v>
      </c>
      <c r="I26" s="37">
        <v>1.1079545454545454</v>
      </c>
      <c r="J26" s="37">
        <v>1.1319444444444444</v>
      </c>
      <c r="L26" s="37">
        <f t="shared" si="0"/>
        <v>4.1663888888888883</v>
      </c>
      <c r="M26" s="37">
        <f t="shared" si="1"/>
        <v>3.2959776334776332</v>
      </c>
    </row>
    <row r="27" spans="3:13" ht="9.4" customHeight="1" x14ac:dyDescent="0.15">
      <c r="C27" s="18">
        <v>19</v>
      </c>
      <c r="D27" s="37">
        <v>2.0416666666666665</v>
      </c>
      <c r="E27" s="37">
        <v>2.4444444444444446</v>
      </c>
      <c r="F27" s="37">
        <v>3.3138888888888891</v>
      </c>
      <c r="G27" s="37">
        <v>2.4458333333333329</v>
      </c>
      <c r="H27" s="37">
        <v>1.1013888888888888</v>
      </c>
      <c r="I27" s="37">
        <v>0.66856060606060608</v>
      </c>
      <c r="J27" s="37">
        <v>0.75694444444444442</v>
      </c>
      <c r="L27" s="37">
        <f t="shared" si="0"/>
        <v>2.2694444444444444</v>
      </c>
      <c r="M27" s="37">
        <f t="shared" si="1"/>
        <v>1.8246753246753245</v>
      </c>
    </row>
    <row r="28" spans="3:13" ht="9.4" customHeight="1" x14ac:dyDescent="0.15">
      <c r="C28" s="18">
        <v>20</v>
      </c>
      <c r="D28" s="37">
        <v>0.72916666666666674</v>
      </c>
      <c r="E28" s="37">
        <v>0.97916666666666674</v>
      </c>
      <c r="F28" s="37">
        <v>1.9708333333333334</v>
      </c>
      <c r="G28" s="37">
        <v>1.3444444444444446</v>
      </c>
      <c r="H28" s="37">
        <v>0.68472222222222223</v>
      </c>
      <c r="I28" s="37">
        <v>0.25631313131313127</v>
      </c>
      <c r="J28" s="37">
        <v>0.60416666666666674</v>
      </c>
      <c r="L28" s="37">
        <f t="shared" si="0"/>
        <v>1.1416666666666668</v>
      </c>
      <c r="M28" s="37">
        <f t="shared" si="1"/>
        <v>0.93840187590187607</v>
      </c>
    </row>
    <row r="29" spans="3:13" ht="9.4" customHeight="1" x14ac:dyDescent="0.15">
      <c r="C29" s="18">
        <v>21</v>
      </c>
      <c r="D29" s="37">
        <v>0.2638888888888889</v>
      </c>
      <c r="E29" s="37">
        <v>0.55555555555555558</v>
      </c>
      <c r="F29" s="37">
        <v>1.7986111111111107</v>
      </c>
      <c r="G29" s="37">
        <v>0.5708333333333333</v>
      </c>
      <c r="H29" s="37">
        <v>0.15833333333333333</v>
      </c>
      <c r="I29" s="37">
        <v>0.31313131313131315</v>
      </c>
      <c r="J29" s="37">
        <v>0.21527777777777779</v>
      </c>
      <c r="L29" s="37">
        <f t="shared" si="0"/>
        <v>0.6694444444444444</v>
      </c>
      <c r="M29" s="37">
        <f t="shared" si="1"/>
        <v>0.55366161616161613</v>
      </c>
    </row>
    <row r="30" spans="3:13" ht="9.4" customHeight="1" x14ac:dyDescent="0.15">
      <c r="C30" s="18">
        <v>22</v>
      </c>
      <c r="D30" s="37">
        <v>0</v>
      </c>
      <c r="E30" s="37">
        <v>6.9444444444444434E-2</v>
      </c>
      <c r="F30" s="37">
        <v>0.20833333333333334</v>
      </c>
      <c r="G30" s="37">
        <v>2.0833333333333332E-2</v>
      </c>
      <c r="H30" s="37">
        <v>9.0277777777777776E-2</v>
      </c>
      <c r="I30" s="37">
        <v>0</v>
      </c>
      <c r="J30" s="37">
        <v>0.12499999999999999</v>
      </c>
      <c r="L30" s="37">
        <f t="shared" si="0"/>
        <v>7.7777777777777779E-2</v>
      </c>
      <c r="M30" s="37">
        <f t="shared" si="1"/>
        <v>7.3412698412698402E-2</v>
      </c>
    </row>
    <row r="31" spans="3:13" ht="9.4" customHeight="1" x14ac:dyDescent="0.15">
      <c r="C31" s="18">
        <v>23</v>
      </c>
      <c r="D31" s="37">
        <v>2.7777777777777776E-2</v>
      </c>
      <c r="E31" s="37">
        <v>2.7777777777777776E-2</v>
      </c>
      <c r="F31" s="37">
        <v>2.7777777777777776E-2</v>
      </c>
      <c r="G31" s="37">
        <v>6.25E-2</v>
      </c>
      <c r="H31" s="37">
        <v>6.9444444444444434E-2</v>
      </c>
      <c r="I31" s="37">
        <v>5.5555555555555552E-2</v>
      </c>
      <c r="J31" s="37">
        <v>0</v>
      </c>
      <c r="L31" s="37">
        <f t="shared" si="0"/>
        <v>4.3055555555555548E-2</v>
      </c>
      <c r="M31" s="37">
        <f t="shared" si="1"/>
        <v>3.8690476190476178E-2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35.201388888888893</v>
      </c>
      <c r="E33" s="37">
        <f t="shared" ref="E33:J33" si="2">SUM(E15:E26)</f>
        <v>31.590277777777779</v>
      </c>
      <c r="F33" s="37">
        <f t="shared" si="2"/>
        <v>31.406944444444445</v>
      </c>
      <c r="G33" s="37">
        <f t="shared" si="2"/>
        <v>29.347222222222221</v>
      </c>
      <c r="H33" s="37">
        <f t="shared" si="2"/>
        <v>29.101388888888884</v>
      </c>
      <c r="I33" s="37">
        <f t="shared" si="2"/>
        <v>33.721590909090907</v>
      </c>
      <c r="J33" s="37">
        <f t="shared" si="2"/>
        <v>43.270833333333329</v>
      </c>
      <c r="L33" s="37">
        <f>SUM(L15:L26)</f>
        <v>31.329444444444444</v>
      </c>
      <c r="M33" s="37">
        <f>SUM(M15:M26)</f>
        <v>33.377092352092355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10.624999999999998</v>
      </c>
      <c r="E34" s="37">
        <f t="shared" ref="E34:J34" si="3">SUM(E15:E17)</f>
        <v>9.7083333333333321</v>
      </c>
      <c r="F34" s="37">
        <f t="shared" si="3"/>
        <v>8.7361111111111125</v>
      </c>
      <c r="G34" s="37">
        <f t="shared" si="3"/>
        <v>8.6416666666666657</v>
      </c>
      <c r="H34" s="37">
        <f t="shared" si="3"/>
        <v>7.8944444444444439</v>
      </c>
      <c r="I34" s="37">
        <f t="shared" si="3"/>
        <v>6.9564393939393927</v>
      </c>
      <c r="J34" s="37">
        <f t="shared" si="3"/>
        <v>8.8888888888888893</v>
      </c>
      <c r="L34" s="37">
        <f>SUM(L15:L17)</f>
        <v>9.1211111111111105</v>
      </c>
      <c r="M34" s="37">
        <f>SUM(M15:M17)</f>
        <v>8.7786976911976922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10.479166666666668</v>
      </c>
      <c r="E35" s="37">
        <f t="shared" ref="E35:J35" si="4">SUM(E18:E23)</f>
        <v>9.8611111111111107</v>
      </c>
      <c r="F35" s="37">
        <f t="shared" si="4"/>
        <v>9.6472222222222239</v>
      </c>
      <c r="G35" s="37">
        <f t="shared" si="4"/>
        <v>9.0791666666666657</v>
      </c>
      <c r="H35" s="37">
        <f t="shared" si="4"/>
        <v>12.288888888888891</v>
      </c>
      <c r="I35" s="37">
        <f t="shared" si="4"/>
        <v>20.700126262626263</v>
      </c>
      <c r="J35" s="37">
        <f t="shared" si="4"/>
        <v>28.131944444444443</v>
      </c>
      <c r="L35" s="37">
        <f>SUM(L18:L23)</f>
        <v>10.271111111111111</v>
      </c>
      <c r="M35" s="37">
        <f>SUM(M18:M23)</f>
        <v>14.312518037518036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14.097222222222221</v>
      </c>
      <c r="E36" s="37">
        <f t="shared" ref="E36:J36" si="5">SUM(E24:E26)</f>
        <v>12.020833333333332</v>
      </c>
      <c r="F36" s="37">
        <f t="shared" si="5"/>
        <v>13.02361111111111</v>
      </c>
      <c r="G36" s="37">
        <f t="shared" si="5"/>
        <v>11.626388888888886</v>
      </c>
      <c r="H36" s="37">
        <f t="shared" si="5"/>
        <v>8.9180555555555561</v>
      </c>
      <c r="I36" s="37">
        <f t="shared" si="5"/>
        <v>6.0650252525252526</v>
      </c>
      <c r="J36" s="37">
        <f t="shared" si="5"/>
        <v>6.25</v>
      </c>
      <c r="L36" s="37">
        <f>SUM(L24:L26)</f>
        <v>11.937222222222221</v>
      </c>
      <c r="M36" s="37">
        <f>SUM(M24:M26)</f>
        <v>10.285876623376623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38.8125</v>
      </c>
      <c r="E37" s="37">
        <f t="shared" ref="E37:J37" si="6">SUM(E8:E31)</f>
        <v>36.30555555555555</v>
      </c>
      <c r="F37" s="37">
        <f t="shared" si="6"/>
        <v>39.37777777777778</v>
      </c>
      <c r="G37" s="37">
        <f t="shared" si="6"/>
        <v>34.395833333333329</v>
      </c>
      <c r="H37" s="37">
        <f t="shared" si="6"/>
        <v>31.630555555555556</v>
      </c>
      <c r="I37" s="37">
        <f t="shared" si="6"/>
        <v>35.422348484848492</v>
      </c>
      <c r="J37" s="37">
        <f t="shared" si="6"/>
        <v>45.069444444444429</v>
      </c>
      <c r="L37" s="37">
        <f>SUM(L8:L31)</f>
        <v>36.104444444444439</v>
      </c>
      <c r="M37" s="37">
        <f>SUM(M8:M31)</f>
        <v>37.28771645021645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cycle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36" t="s">
        <v>106</v>
      </c>
      <c r="C43" s="34">
        <v>13.65</v>
      </c>
      <c r="D43" s="34">
        <v>14.933333333333334</v>
      </c>
      <c r="E43" s="34">
        <v>20.366666666666667</v>
      </c>
      <c r="F43" s="34">
        <v>28.533333333333331</v>
      </c>
      <c r="G43" s="34">
        <v>44.1</v>
      </c>
      <c r="H43" s="34">
        <v>43.666666666666664</v>
      </c>
      <c r="I43" s="34">
        <v>46.333333333333329</v>
      </c>
      <c r="J43" s="34">
        <v>42.92</v>
      </c>
      <c r="K43" s="34">
        <v>38.200000000000003</v>
      </c>
      <c r="L43" s="34">
        <v>39.299999999999997</v>
      </c>
      <c r="M43" s="34">
        <v>26.05</v>
      </c>
      <c r="N43" s="34">
        <v>17.899999999999999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36" t="s">
        <v>107</v>
      </c>
      <c r="C44" s="34">
        <v>14.533333333333335</v>
      </c>
      <c r="D44" s="34">
        <v>17.2</v>
      </c>
      <c r="E44" s="34">
        <v>22.016666666666666</v>
      </c>
      <c r="F44" s="34">
        <v>33.200000000000003</v>
      </c>
      <c r="G44" s="34">
        <v>52.550000000000011</v>
      </c>
      <c r="H44" s="34">
        <v>52.733333333333334</v>
      </c>
      <c r="I44" s="34">
        <v>55.200000000000017</v>
      </c>
      <c r="J44" s="34">
        <v>52.720000000000006</v>
      </c>
      <c r="K44" s="34">
        <v>43.350000000000009</v>
      </c>
      <c r="L44" s="34">
        <v>43.05</v>
      </c>
      <c r="M44" s="34">
        <v>27.633333333333336</v>
      </c>
      <c r="N44" s="34">
        <v>19.066666666666663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36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36" t="s">
        <v>106</v>
      </c>
      <c r="C47" s="34">
        <v>14.166666666666668</v>
      </c>
      <c r="D47" s="34">
        <v>17</v>
      </c>
      <c r="E47" s="34">
        <v>13.833333333333332</v>
      </c>
      <c r="F47" s="34">
        <v>43</v>
      </c>
      <c r="G47" s="34">
        <v>69</v>
      </c>
      <c r="H47" s="34">
        <v>42.666666666666664</v>
      </c>
      <c r="I47" s="34">
        <v>39</v>
      </c>
      <c r="J47" s="34">
        <v>48.25</v>
      </c>
      <c r="K47" s="34">
        <v>33.5</v>
      </c>
      <c r="L47" s="34">
        <v>35</v>
      </c>
      <c r="M47" s="34">
        <v>29.666666666666664</v>
      </c>
      <c r="N47" s="34">
        <v>5.9999999999999982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36" t="s">
        <v>107</v>
      </c>
      <c r="C48" s="34">
        <v>14.166666666666668</v>
      </c>
      <c r="D48" s="34">
        <v>18.5</v>
      </c>
      <c r="E48" s="34">
        <v>14.083333333333332</v>
      </c>
      <c r="F48" s="34">
        <v>44.5</v>
      </c>
      <c r="G48" s="34">
        <v>72.666666666666671</v>
      </c>
      <c r="H48" s="34">
        <v>47.333333333333329</v>
      </c>
      <c r="I48" s="34">
        <v>43</v>
      </c>
      <c r="J48" s="34">
        <v>50.75</v>
      </c>
      <c r="K48" s="34">
        <v>34.75</v>
      </c>
      <c r="L48" s="34">
        <v>35.333333333333329</v>
      </c>
      <c r="M48" s="34">
        <v>29.666666666666664</v>
      </c>
      <c r="N48" s="34">
        <v>6.3333333333333313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36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36" t="s">
        <v>106</v>
      </c>
      <c r="C51" s="34">
        <v>32.5</v>
      </c>
      <c r="D51" s="34">
        <v>38.5</v>
      </c>
      <c r="E51" s="34">
        <v>19.666666666666664</v>
      </c>
      <c r="F51" s="34">
        <v>36</v>
      </c>
      <c r="G51" s="34">
        <v>91.666666666666657</v>
      </c>
      <c r="H51" s="34">
        <v>68</v>
      </c>
      <c r="I51" s="34">
        <v>60</v>
      </c>
      <c r="J51" s="34">
        <v>42.583333333333336</v>
      </c>
      <c r="K51" s="34">
        <v>39</v>
      </c>
      <c r="L51" s="34">
        <v>30</v>
      </c>
      <c r="M51" s="34">
        <v>39</v>
      </c>
      <c r="N51" s="34">
        <v>22.333333333333332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36" t="s">
        <v>107</v>
      </c>
      <c r="C52" s="34">
        <v>32.5</v>
      </c>
      <c r="D52" s="34">
        <v>38.5</v>
      </c>
      <c r="E52" s="34">
        <v>19.666666666666664</v>
      </c>
      <c r="F52" s="34">
        <v>37</v>
      </c>
      <c r="G52" s="34">
        <v>97.333333333333329</v>
      </c>
      <c r="H52" s="34">
        <v>71</v>
      </c>
      <c r="I52" s="34">
        <v>65.666666666666657</v>
      </c>
      <c r="J52" s="34">
        <v>47.583333333333336</v>
      </c>
      <c r="K52" s="34">
        <v>39.25</v>
      </c>
      <c r="L52" s="34">
        <v>30.666666666666664</v>
      </c>
      <c r="M52" s="34">
        <v>39.333333333333329</v>
      </c>
      <c r="N52" s="34">
        <v>22.333333333333332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CC2405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140625" style="5" customWidth="1"/>
    <col min="3" max="12" width="7.28515625" style="5" customWidth="1"/>
    <col min="13" max="13" width="9.85546875" style="5" customWidth="1"/>
    <col min="14" max="14" width="7.28515625" style="5" customWidth="1"/>
    <col min="15" max="15" width="9.140625" style="5"/>
    <col min="16" max="27" width="5.7109375" style="5" customWidth="1"/>
    <col min="28" max="16384" width="9.140625" style="5"/>
  </cols>
  <sheetData>
    <row r="1" spans="1:27" ht="15" x14ac:dyDescent="0.25">
      <c r="A1" s="35" t="s">
        <v>93</v>
      </c>
      <c r="E1" s="6"/>
      <c r="F1" s="46" t="s">
        <v>59</v>
      </c>
      <c r="G1" s="47"/>
      <c r="H1" s="47"/>
      <c r="I1" s="47"/>
      <c r="J1" s="47"/>
      <c r="P1" s="7"/>
    </row>
    <row r="2" spans="1:27" ht="12.75" x14ac:dyDescent="0.2">
      <c r="E2" s="6"/>
      <c r="F2" s="46" t="s">
        <v>122</v>
      </c>
      <c r="G2" s="47"/>
      <c r="H2" s="47"/>
      <c r="I2" s="47"/>
      <c r="J2" s="47"/>
      <c r="P2" s="8"/>
    </row>
    <row r="3" spans="1:27" ht="12.75" x14ac:dyDescent="0.2">
      <c r="D3" s="48" t="s">
        <v>129</v>
      </c>
      <c r="E3" s="47"/>
      <c r="F3" s="47"/>
      <c r="G3" s="6"/>
      <c r="H3" s="49" t="s">
        <v>50</v>
      </c>
      <c r="I3" s="47"/>
      <c r="J3" s="47"/>
      <c r="K3" s="47"/>
      <c r="L3" s="47"/>
      <c r="M3" s="47"/>
      <c r="N3" s="47"/>
      <c r="P3" s="7"/>
      <c r="Q3" s="9"/>
      <c r="R3" s="10" t="s">
        <v>61</v>
      </c>
    </row>
    <row r="4" spans="1:27" ht="24" customHeight="1" x14ac:dyDescent="0.15">
      <c r="Q4" s="9"/>
    </row>
    <row r="5" spans="1:27" ht="9.4" customHeight="1" x14ac:dyDescent="0.15">
      <c r="A5" s="11"/>
      <c r="C5" s="11"/>
      <c r="D5" s="12"/>
      <c r="O5" s="13"/>
      <c r="P5" s="14" t="s">
        <v>62</v>
      </c>
      <c r="Q5" s="14" t="s">
        <v>63</v>
      </c>
      <c r="R5" s="14" t="s">
        <v>64</v>
      </c>
      <c r="S5" s="14" t="s">
        <v>65</v>
      </c>
      <c r="T5" s="14" t="s">
        <v>66</v>
      </c>
      <c r="U5" s="14" t="s">
        <v>67</v>
      </c>
      <c r="V5" s="14" t="s">
        <v>68</v>
      </c>
      <c r="W5" s="13"/>
      <c r="X5" s="13"/>
      <c r="Y5" s="13"/>
      <c r="Z5" s="13"/>
      <c r="AA5" s="13"/>
    </row>
    <row r="6" spans="1:27" ht="9.4" customHeight="1" x14ac:dyDescent="0.15">
      <c r="C6" s="9"/>
      <c r="D6" s="9"/>
      <c r="E6" s="9"/>
      <c r="F6" s="9"/>
      <c r="G6" s="9"/>
      <c r="H6" s="9"/>
      <c r="O6" s="15" t="s">
        <v>69</v>
      </c>
      <c r="P6" s="16">
        <v>18.423611111111111</v>
      </c>
      <c r="Q6" s="16">
        <v>18.215277777777775</v>
      </c>
      <c r="R6" s="16">
        <v>18.143055555555556</v>
      </c>
      <c r="S6" s="16">
        <v>18.898611111111105</v>
      </c>
      <c r="T6" s="16">
        <v>17.281944444444445</v>
      </c>
      <c r="U6" s="16">
        <v>19.611111111111107</v>
      </c>
      <c r="V6" s="16">
        <v>22.215277777777779</v>
      </c>
      <c r="W6" s="13"/>
      <c r="X6" s="13"/>
      <c r="Y6" s="13"/>
      <c r="Z6" s="13"/>
      <c r="AA6" s="13"/>
    </row>
    <row r="7" spans="1:27" ht="9.4" customHeight="1" x14ac:dyDescent="0.15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O7" s="15" t="s">
        <v>70</v>
      </c>
      <c r="P7" s="16">
        <v>6.5277777777777777</v>
      </c>
      <c r="Q7" s="16">
        <v>8.3030303030303028</v>
      </c>
      <c r="R7" s="16">
        <v>8.3583333333333343</v>
      </c>
      <c r="S7" s="16">
        <v>7.4166666666666661</v>
      </c>
      <c r="T7" s="16">
        <v>6.5736111111111111</v>
      </c>
      <c r="U7" s="16">
        <v>7.9305555555555554</v>
      </c>
      <c r="V7" s="16">
        <v>8.5</v>
      </c>
      <c r="W7" s="13"/>
      <c r="X7" s="13"/>
      <c r="Y7" s="13"/>
      <c r="Z7" s="13"/>
      <c r="AA7" s="13"/>
    </row>
    <row r="8" spans="1:27" ht="9.4" customHeight="1" x14ac:dyDescent="0.15">
      <c r="C8" s="18"/>
      <c r="O8" s="15" t="s">
        <v>71</v>
      </c>
      <c r="P8" s="16">
        <f>SUM(P6:P7)</f>
        <v>24.951388888888889</v>
      </c>
      <c r="Q8" s="16">
        <f t="shared" ref="Q8:V8" si="0">SUM(Q6:Q7)</f>
        <v>26.518308080808076</v>
      </c>
      <c r="R8" s="16">
        <f t="shared" si="0"/>
        <v>26.50138888888889</v>
      </c>
      <c r="S8" s="16">
        <f t="shared" si="0"/>
        <v>26.315277777777773</v>
      </c>
      <c r="T8" s="16">
        <f t="shared" si="0"/>
        <v>23.855555555555554</v>
      </c>
      <c r="U8" s="16">
        <f t="shared" si="0"/>
        <v>27.541666666666664</v>
      </c>
      <c r="V8" s="16">
        <f t="shared" si="0"/>
        <v>30.715277777777779</v>
      </c>
      <c r="W8" s="13"/>
      <c r="X8" s="13"/>
      <c r="Y8" s="13"/>
      <c r="Z8" s="13"/>
      <c r="AA8" s="13"/>
    </row>
    <row r="9" spans="1:27" ht="9.4" customHeight="1" x14ac:dyDescent="0.15">
      <c r="C9" s="18"/>
      <c r="O9" s="19"/>
      <c r="P9" s="14" t="s">
        <v>72</v>
      </c>
      <c r="Q9" s="14" t="s">
        <v>73</v>
      </c>
      <c r="R9" s="14" t="s">
        <v>74</v>
      </c>
      <c r="S9" s="14" t="s">
        <v>75</v>
      </c>
      <c r="T9" s="14" t="s">
        <v>76</v>
      </c>
      <c r="U9" s="14" t="s">
        <v>77</v>
      </c>
      <c r="V9" s="14" t="s">
        <v>78</v>
      </c>
      <c r="W9" s="14" t="s">
        <v>79</v>
      </c>
      <c r="X9" s="14" t="s">
        <v>80</v>
      </c>
      <c r="Y9" s="14" t="s">
        <v>81</v>
      </c>
      <c r="Z9" s="14" t="s">
        <v>82</v>
      </c>
      <c r="AA9" s="14" t="s">
        <v>83</v>
      </c>
    </row>
    <row r="10" spans="1:27" ht="9.4" customHeight="1" x14ac:dyDescent="0.15">
      <c r="C10" s="18"/>
      <c r="O10" s="15" t="s">
        <v>84</v>
      </c>
      <c r="P10" s="16">
        <v>7.25</v>
      </c>
      <c r="Q10" s="16">
        <v>9.5999999999999979</v>
      </c>
      <c r="R10" s="16">
        <v>10.319999999999999</v>
      </c>
      <c r="S10" s="16">
        <v>18.433333333333337</v>
      </c>
      <c r="T10" s="16">
        <v>26.700000000000003</v>
      </c>
      <c r="U10" s="16">
        <v>30.93333333333333</v>
      </c>
      <c r="V10" s="16">
        <v>27.93333333333333</v>
      </c>
      <c r="W10" s="16">
        <v>26.923333333333328</v>
      </c>
      <c r="X10" s="16">
        <v>21.7</v>
      </c>
      <c r="Y10" s="16">
        <v>19.400000000000002</v>
      </c>
      <c r="Z10" s="16">
        <v>11.250000000000002</v>
      </c>
      <c r="AA10" s="16">
        <v>7.8666666666666663</v>
      </c>
    </row>
    <row r="11" spans="1:27" ht="9.4" customHeight="1" x14ac:dyDescent="0.15">
      <c r="C11" s="18"/>
      <c r="O11" s="15" t="s">
        <v>85</v>
      </c>
      <c r="P11" s="16">
        <v>1.6666666666666665</v>
      </c>
      <c r="Q11" s="16">
        <v>1.75</v>
      </c>
      <c r="R11" s="16">
        <v>1.9833333333333334</v>
      </c>
      <c r="S11" s="16">
        <v>5.3666666666666671</v>
      </c>
      <c r="T11" s="16">
        <v>12.849999999999998</v>
      </c>
      <c r="U11" s="16">
        <v>15.666666666666666</v>
      </c>
      <c r="V11" s="16">
        <v>15.333333333333329</v>
      </c>
      <c r="W11" s="16">
        <v>11.936666666666664</v>
      </c>
      <c r="X11" s="16">
        <v>9.9000000000000021</v>
      </c>
      <c r="Y11" s="16">
        <v>6.25</v>
      </c>
      <c r="Z11" s="16">
        <v>3.183333333333334</v>
      </c>
      <c r="AA11" s="16">
        <v>2.0333333333333332</v>
      </c>
    </row>
    <row r="12" spans="1:27" ht="9.4" customHeight="1" x14ac:dyDescent="0.15">
      <c r="C12" s="18"/>
      <c r="O12" s="15" t="s">
        <v>86</v>
      </c>
      <c r="P12" s="16">
        <f>SUM(P10:P11)</f>
        <v>8.9166666666666661</v>
      </c>
      <c r="Q12" s="16">
        <f t="shared" ref="Q12:AA12" si="1">SUM(Q10:Q11)</f>
        <v>11.349999999999998</v>
      </c>
      <c r="R12" s="16">
        <f t="shared" si="1"/>
        <v>12.303333333333331</v>
      </c>
      <c r="S12" s="16">
        <f t="shared" si="1"/>
        <v>23.800000000000004</v>
      </c>
      <c r="T12" s="16">
        <f t="shared" si="1"/>
        <v>39.549999999999997</v>
      </c>
      <c r="U12" s="16">
        <f t="shared" si="1"/>
        <v>46.599999999999994</v>
      </c>
      <c r="V12" s="16">
        <f t="shared" si="1"/>
        <v>43.266666666666659</v>
      </c>
      <c r="W12" s="16">
        <f t="shared" si="1"/>
        <v>38.859999999999992</v>
      </c>
      <c r="X12" s="16">
        <f t="shared" si="1"/>
        <v>31.6</v>
      </c>
      <c r="Y12" s="16">
        <f t="shared" si="1"/>
        <v>25.650000000000002</v>
      </c>
      <c r="Z12" s="16">
        <f t="shared" si="1"/>
        <v>14.433333333333335</v>
      </c>
      <c r="AA12" s="16">
        <f t="shared" si="1"/>
        <v>9.8999999999999986</v>
      </c>
    </row>
    <row r="13" spans="1:27" ht="9.4" customHeight="1" x14ac:dyDescent="0.15">
      <c r="C13" s="18"/>
      <c r="O13" s="19"/>
      <c r="P13" s="19">
        <f t="shared" ref="P13:W13" si="2">Q13-1</f>
        <v>2009</v>
      </c>
      <c r="Q13" s="19">
        <f t="shared" si="2"/>
        <v>2010</v>
      </c>
      <c r="R13" s="19">
        <f t="shared" si="2"/>
        <v>2011</v>
      </c>
      <c r="S13" s="19">
        <f t="shared" si="2"/>
        <v>2012</v>
      </c>
      <c r="T13" s="19">
        <f t="shared" si="2"/>
        <v>2013</v>
      </c>
      <c r="U13" s="19">
        <f t="shared" si="2"/>
        <v>2014</v>
      </c>
      <c r="V13" s="19">
        <f t="shared" si="2"/>
        <v>2015</v>
      </c>
      <c r="W13" s="19">
        <f t="shared" si="2"/>
        <v>2016</v>
      </c>
      <c r="X13" s="19">
        <f>Y13-1</f>
        <v>2017</v>
      </c>
      <c r="Y13" s="20">
        <v>2018</v>
      </c>
      <c r="Z13" s="19"/>
      <c r="AA13" s="13"/>
    </row>
    <row r="14" spans="1:27" ht="9.4" customHeight="1" x14ac:dyDescent="0.15">
      <c r="C14" s="18"/>
      <c r="O14" s="15" t="s">
        <v>87</v>
      </c>
      <c r="P14" s="21"/>
      <c r="Q14" s="21"/>
      <c r="R14" s="21"/>
      <c r="S14" s="21"/>
      <c r="T14" s="22"/>
      <c r="U14" s="22">
        <v>14.191727272727274</v>
      </c>
      <c r="V14" s="22">
        <v>12.697060606060608</v>
      </c>
      <c r="W14" s="22">
        <v>17.641111111111112</v>
      </c>
      <c r="X14" s="22">
        <v>16.699444444444442</v>
      </c>
      <c r="Y14" s="16">
        <v>18.192499999999995</v>
      </c>
      <c r="Z14" s="13"/>
      <c r="AA14" s="13"/>
    </row>
    <row r="15" spans="1:27" ht="9.4" customHeight="1" x14ac:dyDescent="0.15">
      <c r="C15" s="18"/>
      <c r="O15" s="15" t="s">
        <v>88</v>
      </c>
      <c r="P15" s="23"/>
      <c r="Q15" s="23"/>
      <c r="R15" s="24"/>
      <c r="S15" s="24"/>
      <c r="T15" s="24"/>
      <c r="U15" s="22">
        <v>4.3632727272727276</v>
      </c>
      <c r="V15" s="22">
        <v>3.9512121212121212</v>
      </c>
      <c r="W15" s="22">
        <v>6.0947222222222228</v>
      </c>
      <c r="X15" s="22">
        <v>5.4577777777777774</v>
      </c>
      <c r="Y15" s="16">
        <v>7.4358838383838366</v>
      </c>
      <c r="Z15" s="13"/>
      <c r="AA15" s="13"/>
    </row>
    <row r="16" spans="1:27" ht="9.4" customHeight="1" x14ac:dyDescent="0.15">
      <c r="C16" s="18"/>
      <c r="O16" s="15" t="s">
        <v>89</v>
      </c>
      <c r="P16" s="13"/>
      <c r="Q16" s="13"/>
      <c r="R16" s="16"/>
      <c r="S16" s="16"/>
      <c r="T16" s="16"/>
      <c r="U16" s="16">
        <f t="shared" ref="U16:X16" si="3">SUM(U14:U15)</f>
        <v>18.555</v>
      </c>
      <c r="V16" s="16">
        <f t="shared" si="3"/>
        <v>16.64827272727273</v>
      </c>
      <c r="W16" s="16">
        <f t="shared" si="3"/>
        <v>23.735833333333336</v>
      </c>
      <c r="X16" s="16">
        <f t="shared" si="3"/>
        <v>22.15722222222222</v>
      </c>
      <c r="Y16" s="16">
        <f>SUM(Y14:Y15)</f>
        <v>25.628383838383833</v>
      </c>
      <c r="Z16" s="13"/>
      <c r="AA16" s="13"/>
    </row>
    <row r="17" spans="3:21" ht="9.4" customHeight="1" x14ac:dyDescent="0.15">
      <c r="C17" s="18"/>
    </row>
    <row r="18" spans="3:21" ht="9.4" customHeight="1" x14ac:dyDescent="0.15">
      <c r="C18" s="18"/>
      <c r="P18" s="25"/>
      <c r="Q18" s="26"/>
    </row>
    <row r="19" spans="3:21" ht="9.4" customHeight="1" x14ac:dyDescent="0.15">
      <c r="C19" s="18"/>
      <c r="P19" s="25"/>
      <c r="Q19" s="26"/>
    </row>
    <row r="20" spans="3:21" ht="9.4" customHeight="1" x14ac:dyDescent="0.15">
      <c r="C20" s="18"/>
      <c r="P20" s="25"/>
      <c r="Q20" s="26"/>
    </row>
    <row r="21" spans="3:21" ht="9.4" customHeight="1" x14ac:dyDescent="0.15">
      <c r="C21" s="18"/>
      <c r="P21" s="25"/>
      <c r="Q21" s="26"/>
      <c r="T21" s="25"/>
      <c r="U21" s="27"/>
    </row>
    <row r="22" spans="3:21" ht="9.4" customHeight="1" x14ac:dyDescent="0.15">
      <c r="C22" s="18"/>
      <c r="P22" s="25"/>
      <c r="Q22" s="26"/>
      <c r="T22" s="25"/>
      <c r="U22" s="27"/>
    </row>
    <row r="23" spans="3:21" ht="9.4" customHeight="1" x14ac:dyDescent="0.15">
      <c r="C23" s="18"/>
      <c r="P23" s="28"/>
      <c r="Q23" s="26"/>
      <c r="T23" s="28"/>
      <c r="U23" s="29"/>
    </row>
    <row r="24" spans="3:21" ht="9.4" customHeight="1" x14ac:dyDescent="0.15">
      <c r="C24" s="18"/>
      <c r="P24" s="25"/>
      <c r="Q24" s="26"/>
      <c r="T24" s="25"/>
      <c r="U24" s="27"/>
    </row>
    <row r="25" spans="3:21" ht="9.4" customHeight="1" x14ac:dyDescent="0.15">
      <c r="C25" s="18"/>
      <c r="P25" s="25"/>
      <c r="Q25" s="26"/>
      <c r="T25" s="25"/>
      <c r="U25" s="27"/>
    </row>
    <row r="26" spans="3:21" ht="9.4" customHeight="1" x14ac:dyDescent="0.15">
      <c r="C26" s="18"/>
      <c r="P26" s="28"/>
    </row>
    <row r="27" spans="3:21" ht="9.4" customHeight="1" x14ac:dyDescent="0.15">
      <c r="C27" s="18"/>
      <c r="P27" s="25"/>
      <c r="Q27" s="30"/>
    </row>
    <row r="28" spans="3:21" ht="9.4" customHeight="1" x14ac:dyDescent="0.15">
      <c r="C28" s="18"/>
      <c r="P28" s="25"/>
      <c r="Q28" s="30"/>
    </row>
    <row r="29" spans="3:21" ht="19.149999999999999" customHeight="1" x14ac:dyDescent="0.15">
      <c r="C29" s="18"/>
    </row>
    <row r="30" spans="3:21" ht="9.4" customHeight="1" x14ac:dyDescent="0.15">
      <c r="C30" s="18"/>
      <c r="P30" s="31"/>
      <c r="S30" s="30"/>
    </row>
    <row r="31" spans="3:21" ht="9.4" customHeight="1" x14ac:dyDescent="0.15">
      <c r="C31" s="18"/>
      <c r="P31" s="31"/>
      <c r="S31" s="30"/>
    </row>
    <row r="32" spans="3:21" ht="9.4" customHeight="1" x14ac:dyDescent="0.15">
      <c r="C32" s="32"/>
    </row>
    <row r="33" spans="2:20" ht="9.4" customHeight="1" x14ac:dyDescent="0.15">
      <c r="C33" s="36"/>
    </row>
    <row r="34" spans="2:20" ht="9.4" customHeight="1" x14ac:dyDescent="0.15">
      <c r="C34" s="36"/>
    </row>
    <row r="35" spans="2:20" ht="9.4" customHeight="1" x14ac:dyDescent="0.15">
      <c r="C35" s="36"/>
    </row>
    <row r="36" spans="2:20" ht="9.4" customHeight="1" x14ac:dyDescent="0.15">
      <c r="C36" s="36"/>
      <c r="T36" s="10"/>
    </row>
    <row r="37" spans="2:20" ht="9.4" customHeight="1" x14ac:dyDescent="0.15">
      <c r="C37" s="36"/>
    </row>
    <row r="38" spans="2:20" ht="9.4" customHeight="1" x14ac:dyDescent="0.15">
      <c r="C38" s="9"/>
    </row>
    <row r="39" spans="2:20" ht="9.4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" customHeight="1" x14ac:dyDescent="0.15">
      <c r="B40" s="36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" customHeight="1" x14ac:dyDescent="0.15">
      <c r="B41" s="36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" customHeight="1" x14ac:dyDescent="0.15">
      <c r="B42" s="36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" customHeight="1" x14ac:dyDescent="0.15">
      <c r="B43" s="36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" customHeight="1" x14ac:dyDescent="0.15">
      <c r="B44" s="28"/>
    </row>
    <row r="45" spans="2:20" ht="9.4" customHeight="1" x14ac:dyDescent="0.15">
      <c r="B45" s="28"/>
      <c r="C45" s="9"/>
    </row>
    <row r="46" spans="2:20" ht="9.4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" customHeight="1" x14ac:dyDescent="0.15">
      <c r="B47" s="36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8"/>
      <c r="F83" s="33"/>
      <c r="G83" s="33"/>
      <c r="I83" s="33" t="s">
        <v>90</v>
      </c>
      <c r="K83" s="33"/>
    </row>
    <row r="84" spans="4:13" ht="9.4" customHeight="1" x14ac:dyDescent="0.15"/>
    <row r="85" spans="4:13" ht="9.4" customHeight="1" x14ac:dyDescent="0.15">
      <c r="M85" s="5" t="s">
        <v>91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CC2411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122</v>
      </c>
      <c r="G2" s="47"/>
      <c r="H2" s="47"/>
      <c r="I2" s="47"/>
      <c r="J2" s="47"/>
    </row>
    <row r="3" spans="1:15" ht="12.75" x14ac:dyDescent="0.2">
      <c r="D3" s="48" t="s">
        <v>129</v>
      </c>
      <c r="E3" s="47"/>
      <c r="F3" s="47"/>
      <c r="G3" s="6"/>
      <c r="H3" s="54" t="s">
        <v>50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34</v>
      </c>
      <c r="C5" s="52"/>
      <c r="D5" s="12"/>
      <c r="O5" s="28"/>
    </row>
    <row r="6" spans="1:15" ht="9.4" customHeight="1" x14ac:dyDescent="0.2">
      <c r="C6" s="50" t="s">
        <v>124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36" t="s">
        <v>62</v>
      </c>
      <c r="E7" s="36" t="s">
        <v>63</v>
      </c>
      <c r="F7" s="36" t="s">
        <v>64</v>
      </c>
      <c r="G7" s="36" t="s">
        <v>65</v>
      </c>
      <c r="H7" s="36" t="s">
        <v>66</v>
      </c>
      <c r="I7" s="36" t="s">
        <v>67</v>
      </c>
      <c r="J7" s="36" t="s">
        <v>68</v>
      </c>
      <c r="K7" s="36"/>
      <c r="L7" s="36" t="s">
        <v>97</v>
      </c>
      <c r="M7" s="36" t="s">
        <v>98</v>
      </c>
      <c r="O7" s="28"/>
    </row>
    <row r="8" spans="1:15" ht="9.4" customHeight="1" x14ac:dyDescent="0.15">
      <c r="C8" s="18">
        <v>0</v>
      </c>
      <c r="D8" s="37">
        <v>4.1666666666666664E-2</v>
      </c>
      <c r="E8" s="37">
        <v>6.9444444444444434E-2</v>
      </c>
      <c r="F8" s="37">
        <v>4.8611111111111105E-2</v>
      </c>
      <c r="G8" s="37">
        <v>0</v>
      </c>
      <c r="H8" s="37">
        <v>8.3333333333333329E-2</v>
      </c>
      <c r="I8" s="37">
        <v>9.722222222222221E-2</v>
      </c>
      <c r="J8" s="37">
        <v>0</v>
      </c>
      <c r="L8" s="37">
        <f>AVERAGE(D8:H8)</f>
        <v>4.8611111111111105E-2</v>
      </c>
      <c r="M8" s="37">
        <f>AVERAGE(D8:J8)</f>
        <v>4.8611111111111105E-2</v>
      </c>
      <c r="O8" s="28"/>
    </row>
    <row r="9" spans="1:15" ht="9.4" customHeight="1" x14ac:dyDescent="0.15">
      <c r="C9" s="18">
        <v>1</v>
      </c>
      <c r="D9" s="37">
        <v>2.7777777777777776E-2</v>
      </c>
      <c r="E9" s="37">
        <v>0</v>
      </c>
      <c r="F9" s="37">
        <v>5.5555555555555552E-2</v>
      </c>
      <c r="G9" s="37">
        <v>4.4444444444444446E-2</v>
      </c>
      <c r="H9" s="37">
        <v>0.125</v>
      </c>
      <c r="I9" s="37">
        <v>0.1111111111111111</v>
      </c>
      <c r="J9" s="37">
        <v>2.7777777777777776E-2</v>
      </c>
      <c r="L9" s="37">
        <f t="shared" ref="L9:L31" si="0">AVERAGE(D9:H9)</f>
        <v>5.0555555555555555E-2</v>
      </c>
      <c r="M9" s="37">
        <f t="shared" ref="M9:M31" si="1">AVERAGE(D9:J9)</f>
        <v>5.5952380952380955E-2</v>
      </c>
      <c r="O9" s="28"/>
    </row>
    <row r="10" spans="1:15" ht="9.4" customHeight="1" x14ac:dyDescent="0.15">
      <c r="C10" s="18">
        <v>2</v>
      </c>
      <c r="D10" s="37">
        <v>0</v>
      </c>
      <c r="E10" s="37">
        <v>0</v>
      </c>
      <c r="F10" s="37">
        <v>5.5555555555555552E-2</v>
      </c>
      <c r="G10" s="37">
        <v>2.0833333333333332E-2</v>
      </c>
      <c r="H10" s="37">
        <v>0</v>
      </c>
      <c r="I10" s="37">
        <v>0</v>
      </c>
      <c r="J10" s="37">
        <v>2.7777777777777776E-2</v>
      </c>
      <c r="L10" s="37">
        <f t="shared" si="0"/>
        <v>1.5277777777777776E-2</v>
      </c>
      <c r="M10" s="37">
        <f t="shared" si="1"/>
        <v>1.488095238095238E-2</v>
      </c>
      <c r="O10" s="28"/>
    </row>
    <row r="11" spans="1:15" ht="9.4" customHeight="1" x14ac:dyDescent="0.15">
      <c r="C11" s="18">
        <v>3</v>
      </c>
      <c r="D11" s="37">
        <v>2.0833333333333332E-2</v>
      </c>
      <c r="E11" s="37">
        <v>4.1666666666666664E-2</v>
      </c>
      <c r="F11" s="37">
        <v>2.0833333333333332E-2</v>
      </c>
      <c r="G11" s="37">
        <v>1.6666666666666666E-2</v>
      </c>
      <c r="H11" s="37">
        <v>2.7777777777777776E-2</v>
      </c>
      <c r="I11" s="37">
        <v>2.7777777777777776E-2</v>
      </c>
      <c r="J11" s="37">
        <v>2.7777777777777776E-2</v>
      </c>
      <c r="L11" s="37">
        <f t="shared" si="0"/>
        <v>2.5555555555555554E-2</v>
      </c>
      <c r="M11" s="37">
        <f t="shared" si="1"/>
        <v>2.6190476190476191E-2</v>
      </c>
      <c r="O11" s="28"/>
    </row>
    <row r="12" spans="1:15" ht="9.4" customHeight="1" x14ac:dyDescent="0.15">
      <c r="C12" s="18">
        <v>4</v>
      </c>
      <c r="D12" s="37">
        <v>0.22222222222222221</v>
      </c>
      <c r="E12" s="37">
        <v>0.17361111111111108</v>
      </c>
      <c r="F12" s="37">
        <v>0.2388888888888889</v>
      </c>
      <c r="G12" s="37">
        <v>0.31111111111111112</v>
      </c>
      <c r="H12" s="37">
        <v>0.18611111111111112</v>
      </c>
      <c r="I12" s="37">
        <v>0.16666666666666666</v>
      </c>
      <c r="J12" s="37">
        <v>2.7777777777777776E-2</v>
      </c>
      <c r="L12" s="37">
        <f t="shared" si="0"/>
        <v>0.22638888888888889</v>
      </c>
      <c r="M12" s="37">
        <f t="shared" si="1"/>
        <v>0.18948412698412698</v>
      </c>
    </row>
    <row r="13" spans="1:15" ht="9.4" customHeight="1" x14ac:dyDescent="0.15">
      <c r="C13" s="18">
        <v>5</v>
      </c>
      <c r="D13" s="37">
        <v>0.21527777777777779</v>
      </c>
      <c r="E13" s="37">
        <v>0.35164141414141414</v>
      </c>
      <c r="F13" s="37">
        <v>0.14583333333333334</v>
      </c>
      <c r="G13" s="37">
        <v>0.22083333333333333</v>
      </c>
      <c r="H13" s="37">
        <v>0.39861111111111119</v>
      </c>
      <c r="I13" s="37">
        <v>2.0833333333333332E-2</v>
      </c>
      <c r="J13" s="37">
        <v>4.8611111111111105E-2</v>
      </c>
      <c r="L13" s="37">
        <f t="shared" si="0"/>
        <v>0.26643939393939398</v>
      </c>
      <c r="M13" s="37">
        <f t="shared" si="1"/>
        <v>0.20023448773448774</v>
      </c>
    </row>
    <row r="14" spans="1:15" ht="9.4" customHeight="1" x14ac:dyDescent="0.15">
      <c r="C14" s="18">
        <v>6</v>
      </c>
      <c r="D14" s="37">
        <v>0.65277777777777779</v>
      </c>
      <c r="E14" s="37">
        <v>0.63636363636363624</v>
      </c>
      <c r="F14" s="37">
        <v>1.0388888888888888</v>
      </c>
      <c r="G14" s="37">
        <v>0.50138888888888888</v>
      </c>
      <c r="H14" s="37">
        <v>0.78611111111111098</v>
      </c>
      <c r="I14" s="37">
        <v>0.20138888888888884</v>
      </c>
      <c r="J14" s="37">
        <v>9.0277777777777762E-2</v>
      </c>
      <c r="L14" s="37">
        <f t="shared" si="0"/>
        <v>0.72310606060606042</v>
      </c>
      <c r="M14" s="37">
        <f t="shared" si="1"/>
        <v>0.5581709956709956</v>
      </c>
    </row>
    <row r="15" spans="1:15" ht="9.4" customHeight="1" x14ac:dyDescent="0.15">
      <c r="C15" s="18">
        <v>7</v>
      </c>
      <c r="D15" s="37">
        <v>1.1319444444444444</v>
      </c>
      <c r="E15" s="37">
        <v>1.3036616161616161</v>
      </c>
      <c r="F15" s="37">
        <v>1.4527777777777777</v>
      </c>
      <c r="G15" s="37">
        <v>1.2416666666666667</v>
      </c>
      <c r="H15" s="37">
        <v>1.0319444444444443</v>
      </c>
      <c r="I15" s="37">
        <v>0.63194444444444442</v>
      </c>
      <c r="J15" s="37">
        <v>0.67361111111111116</v>
      </c>
      <c r="L15" s="37">
        <f t="shared" si="0"/>
        <v>1.2323989898989898</v>
      </c>
      <c r="M15" s="37">
        <f t="shared" si="1"/>
        <v>1.0667929292929295</v>
      </c>
    </row>
    <row r="16" spans="1:15" ht="9.4" customHeight="1" x14ac:dyDescent="0.15">
      <c r="C16" s="18">
        <v>8</v>
      </c>
      <c r="D16" s="37">
        <v>0.54861111111111116</v>
      </c>
      <c r="E16" s="37">
        <v>1.014520202020202</v>
      </c>
      <c r="F16" s="37">
        <v>1.134722222222222</v>
      </c>
      <c r="G16" s="37">
        <v>1.0208333333333333</v>
      </c>
      <c r="H16" s="37">
        <v>1.2</v>
      </c>
      <c r="I16" s="37">
        <v>0.93055555555555558</v>
      </c>
      <c r="J16" s="37">
        <v>1.6041666666666665</v>
      </c>
      <c r="L16" s="37">
        <f t="shared" si="0"/>
        <v>0.98373737373737369</v>
      </c>
      <c r="M16" s="37">
        <f t="shared" si="1"/>
        <v>1.0647727272727272</v>
      </c>
    </row>
    <row r="17" spans="3:13" ht="9.4" customHeight="1" x14ac:dyDescent="0.15">
      <c r="C17" s="18">
        <v>9</v>
      </c>
      <c r="D17" s="37">
        <v>2.0347222222222223</v>
      </c>
      <c r="E17" s="37">
        <v>1.8945707070707072</v>
      </c>
      <c r="F17" s="37">
        <v>1.8055555555555556</v>
      </c>
      <c r="G17" s="37">
        <v>1.7333333333333332</v>
      </c>
      <c r="H17" s="37">
        <v>1.9916666666666667</v>
      </c>
      <c r="I17" s="37">
        <v>1.4236111111111112</v>
      </c>
      <c r="J17" s="37">
        <v>2.5208333333333335</v>
      </c>
      <c r="L17" s="37">
        <f t="shared" si="0"/>
        <v>1.8919696969696971</v>
      </c>
      <c r="M17" s="37">
        <f t="shared" si="1"/>
        <v>1.9148989898989901</v>
      </c>
    </row>
    <row r="18" spans="3:13" ht="9.4" customHeight="1" x14ac:dyDescent="0.15">
      <c r="C18" s="18">
        <v>10</v>
      </c>
      <c r="D18" s="37">
        <v>1.3263888888888888</v>
      </c>
      <c r="E18" s="37">
        <v>0.95265151515151514</v>
      </c>
      <c r="F18" s="37">
        <v>0.98888888888888882</v>
      </c>
      <c r="G18" s="37">
        <v>1.575</v>
      </c>
      <c r="H18" s="37">
        <v>1.4680555555555554</v>
      </c>
      <c r="I18" s="37">
        <v>1.9722222222222221</v>
      </c>
      <c r="J18" s="37">
        <v>2.3680555555555554</v>
      </c>
      <c r="L18" s="37">
        <f t="shared" si="0"/>
        <v>1.2621969696969697</v>
      </c>
      <c r="M18" s="37">
        <f t="shared" si="1"/>
        <v>1.5216089466089464</v>
      </c>
    </row>
    <row r="19" spans="3:13" ht="9.4" customHeight="1" x14ac:dyDescent="0.15">
      <c r="C19" s="18">
        <v>11</v>
      </c>
      <c r="D19" s="37">
        <v>1.4652777777777777</v>
      </c>
      <c r="E19" s="37">
        <v>1.4532828282828283</v>
      </c>
      <c r="F19" s="37">
        <v>1.0999999999999999</v>
      </c>
      <c r="G19" s="37">
        <v>1.4902777777777778</v>
      </c>
      <c r="H19" s="37">
        <v>2.4027777777777777</v>
      </c>
      <c r="I19" s="37">
        <v>3.1597222222222223</v>
      </c>
      <c r="J19" s="37">
        <v>3.2569444444444442</v>
      </c>
      <c r="L19" s="37">
        <f t="shared" si="0"/>
        <v>1.5823232323232324</v>
      </c>
      <c r="M19" s="37">
        <f t="shared" si="1"/>
        <v>2.0468975468975468</v>
      </c>
    </row>
    <row r="20" spans="3:13" ht="9.4" customHeight="1" x14ac:dyDescent="0.15">
      <c r="C20" s="18">
        <v>12</v>
      </c>
      <c r="D20" s="37">
        <v>1.7361111111111109</v>
      </c>
      <c r="E20" s="37">
        <v>1.7941919191919191</v>
      </c>
      <c r="F20" s="37">
        <v>1.2402777777777778</v>
      </c>
      <c r="G20" s="37">
        <v>1.211111111111111</v>
      </c>
      <c r="H20" s="37">
        <v>1.5291666666666668</v>
      </c>
      <c r="I20" s="37">
        <v>3.1041666666666665</v>
      </c>
      <c r="J20" s="37">
        <v>4.4722222222222223</v>
      </c>
      <c r="L20" s="37">
        <f t="shared" si="0"/>
        <v>1.5021717171717173</v>
      </c>
      <c r="M20" s="37">
        <f t="shared" si="1"/>
        <v>2.1553210678210677</v>
      </c>
    </row>
    <row r="21" spans="3:13" ht="9.4" customHeight="1" x14ac:dyDescent="0.15">
      <c r="C21" s="18">
        <v>13</v>
      </c>
      <c r="D21" s="37">
        <v>1.0972222222222221</v>
      </c>
      <c r="E21" s="37">
        <v>1.207070707070707</v>
      </c>
      <c r="F21" s="37">
        <v>1.5208333333333333</v>
      </c>
      <c r="G21" s="37">
        <v>1.7291666666666665</v>
      </c>
      <c r="H21" s="37">
        <v>1.3222222222222222</v>
      </c>
      <c r="I21" s="37">
        <v>3.25</v>
      </c>
      <c r="J21" s="37">
        <v>3.5486111111111116</v>
      </c>
      <c r="L21" s="37">
        <f t="shared" si="0"/>
        <v>1.3753030303030302</v>
      </c>
      <c r="M21" s="37">
        <f t="shared" si="1"/>
        <v>1.9535894660894659</v>
      </c>
    </row>
    <row r="22" spans="3:13" ht="9.4" customHeight="1" x14ac:dyDescent="0.15">
      <c r="C22" s="18">
        <v>14</v>
      </c>
      <c r="D22" s="37">
        <v>1.8263888888888888</v>
      </c>
      <c r="E22" s="37">
        <v>1.7045454545454546</v>
      </c>
      <c r="F22" s="37">
        <v>1.9777777777777774</v>
      </c>
      <c r="G22" s="37">
        <v>1.8625000000000003</v>
      </c>
      <c r="H22" s="37">
        <v>1.4250000000000003</v>
      </c>
      <c r="I22" s="37">
        <v>2.7013888888888888</v>
      </c>
      <c r="J22" s="37">
        <v>2.8958333333333335</v>
      </c>
      <c r="L22" s="37">
        <f t="shared" si="0"/>
        <v>1.7592424242424243</v>
      </c>
      <c r="M22" s="37">
        <f t="shared" si="1"/>
        <v>2.0562049062049064</v>
      </c>
    </row>
    <row r="23" spans="3:13" ht="9.4" customHeight="1" x14ac:dyDescent="0.15">
      <c r="C23" s="18">
        <v>15</v>
      </c>
      <c r="D23" s="37">
        <v>1.6736111111111109</v>
      </c>
      <c r="E23" s="37">
        <v>2.0202020202020199</v>
      </c>
      <c r="F23" s="37">
        <v>1.6361111111111111</v>
      </c>
      <c r="G23" s="37">
        <v>2.4708333333333332</v>
      </c>
      <c r="H23" s="37">
        <v>1.9874999999999998</v>
      </c>
      <c r="I23" s="37">
        <v>2.5486111111111112</v>
      </c>
      <c r="J23" s="37">
        <v>2.4652777777777777</v>
      </c>
      <c r="L23" s="37">
        <f t="shared" si="0"/>
        <v>1.957651515151515</v>
      </c>
      <c r="M23" s="37">
        <f t="shared" si="1"/>
        <v>2.1145923520923517</v>
      </c>
    </row>
    <row r="24" spans="3:13" ht="9.4" customHeight="1" x14ac:dyDescent="0.15">
      <c r="C24" s="18">
        <v>16</v>
      </c>
      <c r="D24" s="37">
        <v>2.2916666666666665</v>
      </c>
      <c r="E24" s="37">
        <v>2.5883838383838382</v>
      </c>
      <c r="F24" s="37">
        <v>2.2333333333333334</v>
      </c>
      <c r="G24" s="37">
        <v>1.9541666666666666</v>
      </c>
      <c r="H24" s="37">
        <v>1.8236111111111111</v>
      </c>
      <c r="I24" s="37">
        <v>2.1458333333333335</v>
      </c>
      <c r="J24" s="37">
        <v>1.9097222222222223</v>
      </c>
      <c r="L24" s="37">
        <f t="shared" si="0"/>
        <v>2.1782323232323231</v>
      </c>
      <c r="M24" s="37">
        <f t="shared" si="1"/>
        <v>2.1352453102453102</v>
      </c>
    </row>
    <row r="25" spans="3:13" ht="9.4" customHeight="1" x14ac:dyDescent="0.15">
      <c r="C25" s="18">
        <v>17</v>
      </c>
      <c r="D25" s="37">
        <v>3.2291666666666665</v>
      </c>
      <c r="E25" s="37">
        <v>3.879419191919192</v>
      </c>
      <c r="F25" s="37">
        <v>3.7041666666666671</v>
      </c>
      <c r="G25" s="37">
        <v>3.6333333333333329</v>
      </c>
      <c r="H25" s="37">
        <v>1.9972222222222222</v>
      </c>
      <c r="I25" s="37">
        <v>1.3888888888888888</v>
      </c>
      <c r="J25" s="37">
        <v>1.3472222222222223</v>
      </c>
      <c r="L25" s="37">
        <f t="shared" si="0"/>
        <v>3.2886616161616162</v>
      </c>
      <c r="M25" s="37">
        <f t="shared" si="1"/>
        <v>2.7399170274170275</v>
      </c>
    </row>
    <row r="26" spans="3:13" ht="9.4" customHeight="1" x14ac:dyDescent="0.15">
      <c r="C26" s="18">
        <v>18</v>
      </c>
      <c r="D26" s="37">
        <v>1.9097222222222223</v>
      </c>
      <c r="E26" s="37">
        <v>2.4141414141414144</v>
      </c>
      <c r="F26" s="37">
        <v>2.1138888888888889</v>
      </c>
      <c r="G26" s="37">
        <v>2.0625</v>
      </c>
      <c r="H26" s="37">
        <v>1.4472222222222222</v>
      </c>
      <c r="I26" s="37">
        <v>1.1736111111111112</v>
      </c>
      <c r="J26" s="37">
        <v>1.4305555555555554</v>
      </c>
      <c r="L26" s="37">
        <f t="shared" si="0"/>
        <v>1.9894949494949496</v>
      </c>
      <c r="M26" s="37">
        <f t="shared" si="1"/>
        <v>1.7930916305916307</v>
      </c>
    </row>
    <row r="27" spans="3:13" ht="9.4" customHeight="1" x14ac:dyDescent="0.15">
      <c r="C27" s="18">
        <v>19</v>
      </c>
      <c r="D27" s="37">
        <v>1.4027777777777777</v>
      </c>
      <c r="E27" s="37">
        <v>1.7746212121212122</v>
      </c>
      <c r="F27" s="37">
        <v>1.8805555555555555</v>
      </c>
      <c r="G27" s="37">
        <v>1.4750000000000001</v>
      </c>
      <c r="H27" s="37">
        <v>0.75972222222222208</v>
      </c>
      <c r="I27" s="37">
        <v>0.97916666666666652</v>
      </c>
      <c r="J27" s="37">
        <v>0.81944444444444442</v>
      </c>
      <c r="L27" s="37">
        <f t="shared" si="0"/>
        <v>1.4585353535353536</v>
      </c>
      <c r="M27" s="37">
        <f t="shared" si="1"/>
        <v>1.2987554112554114</v>
      </c>
    </row>
    <row r="28" spans="3:13" ht="9.4" customHeight="1" x14ac:dyDescent="0.15">
      <c r="C28" s="18">
        <v>20</v>
      </c>
      <c r="D28" s="37">
        <v>1.1944444444444444</v>
      </c>
      <c r="E28" s="37">
        <v>0.49242424242424243</v>
      </c>
      <c r="F28" s="37">
        <v>0.99166666666666647</v>
      </c>
      <c r="G28" s="37">
        <v>0.64444444444444438</v>
      </c>
      <c r="H28" s="37">
        <v>0.90833333333333333</v>
      </c>
      <c r="I28" s="37">
        <v>0.85416666666666663</v>
      </c>
      <c r="J28" s="37">
        <v>0.63888888888888884</v>
      </c>
      <c r="L28" s="37">
        <f t="shared" si="0"/>
        <v>0.84626262626262627</v>
      </c>
      <c r="M28" s="37">
        <f t="shared" si="1"/>
        <v>0.8177669552669552</v>
      </c>
    </row>
    <row r="29" spans="3:13" ht="9.4" customHeight="1" x14ac:dyDescent="0.15">
      <c r="C29" s="18">
        <v>21</v>
      </c>
      <c r="D29" s="37">
        <v>0.67361111111111116</v>
      </c>
      <c r="E29" s="37">
        <v>0.5505050505050505</v>
      </c>
      <c r="F29" s="37">
        <v>0.58333333333333337</v>
      </c>
      <c r="G29" s="37">
        <v>0.80138888888888882</v>
      </c>
      <c r="H29" s="37">
        <v>0.39305555555555555</v>
      </c>
      <c r="I29" s="37">
        <v>0.36805555555555558</v>
      </c>
      <c r="J29" s="37">
        <v>0.36805555555555552</v>
      </c>
      <c r="L29" s="37">
        <f t="shared" si="0"/>
        <v>0.60037878787878796</v>
      </c>
      <c r="M29" s="37">
        <f t="shared" si="1"/>
        <v>0.53400072150072153</v>
      </c>
    </row>
    <row r="30" spans="3:13" ht="9.4" customHeight="1" x14ac:dyDescent="0.15">
      <c r="C30" s="18">
        <v>22</v>
      </c>
      <c r="D30" s="37">
        <v>0.1875</v>
      </c>
      <c r="E30" s="37">
        <v>7.6388888888888881E-2</v>
      </c>
      <c r="F30" s="37">
        <v>0.37361111111111117</v>
      </c>
      <c r="G30" s="37">
        <v>0.15277777777777776</v>
      </c>
      <c r="H30" s="37">
        <v>0.38194444444444448</v>
      </c>
      <c r="I30" s="37">
        <v>0.125</v>
      </c>
      <c r="J30" s="37">
        <v>9.722222222222221E-2</v>
      </c>
      <c r="L30" s="37">
        <f t="shared" si="0"/>
        <v>0.23444444444444446</v>
      </c>
      <c r="M30" s="37">
        <f t="shared" si="1"/>
        <v>0.19920634920634919</v>
      </c>
    </row>
    <row r="31" spans="3:13" ht="9.4" customHeight="1" x14ac:dyDescent="0.15">
      <c r="C31" s="18">
        <v>23</v>
      </c>
      <c r="D31" s="37">
        <v>4.1666666666666664E-2</v>
      </c>
      <c r="E31" s="37">
        <v>0.12499999999999999</v>
      </c>
      <c r="F31" s="37">
        <v>0.15972222222222221</v>
      </c>
      <c r="G31" s="37">
        <v>0.14166666666666666</v>
      </c>
      <c r="H31" s="37">
        <v>0.17916666666666667</v>
      </c>
      <c r="I31" s="37">
        <v>0.15972222222222221</v>
      </c>
      <c r="J31" s="37">
        <v>4.8611111111111105E-2</v>
      </c>
      <c r="L31" s="37">
        <f t="shared" si="0"/>
        <v>0.12944444444444442</v>
      </c>
      <c r="M31" s="37">
        <f t="shared" si="1"/>
        <v>0.1222222222222222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20.270833333333332</v>
      </c>
      <c r="E33" s="37">
        <f t="shared" ref="E33:J33" si="2">SUM(E15:E26)</f>
        <v>22.226641414141415</v>
      </c>
      <c r="F33" s="37">
        <f t="shared" si="2"/>
        <v>20.908333333333331</v>
      </c>
      <c r="G33" s="37">
        <f t="shared" si="2"/>
        <v>21.984722222222221</v>
      </c>
      <c r="H33" s="37">
        <f t="shared" si="2"/>
        <v>19.626388888888894</v>
      </c>
      <c r="I33" s="37">
        <f t="shared" si="2"/>
        <v>24.430555555555554</v>
      </c>
      <c r="J33" s="37">
        <f t="shared" si="2"/>
        <v>28.49305555555555</v>
      </c>
      <c r="L33" s="37">
        <f>SUM(L15:L26)</f>
        <v>21.003383838383836</v>
      </c>
      <c r="M33" s="37">
        <f>SUM(M15:M26)</f>
        <v>22.562932900432898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3.7152777777777777</v>
      </c>
      <c r="E34" s="37">
        <f t="shared" ref="E34:J34" si="3">SUM(E15:E17)</f>
        <v>4.212752525252526</v>
      </c>
      <c r="F34" s="37">
        <f t="shared" si="3"/>
        <v>4.3930555555555548</v>
      </c>
      <c r="G34" s="37">
        <f t="shared" si="3"/>
        <v>3.9958333333333336</v>
      </c>
      <c r="H34" s="37">
        <f t="shared" si="3"/>
        <v>4.2236111111111114</v>
      </c>
      <c r="I34" s="37">
        <f t="shared" si="3"/>
        <v>2.9861111111111112</v>
      </c>
      <c r="J34" s="37">
        <f t="shared" si="3"/>
        <v>4.7986111111111107</v>
      </c>
      <c r="L34" s="37">
        <f>SUM(L15:L17)</f>
        <v>4.10810606060606</v>
      </c>
      <c r="M34" s="37">
        <f>SUM(M15:M17)</f>
        <v>4.0464646464646465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9.125</v>
      </c>
      <c r="E35" s="37">
        <f t="shared" ref="E35:J35" si="4">SUM(E18:E23)</f>
        <v>9.1319444444444429</v>
      </c>
      <c r="F35" s="37">
        <f t="shared" si="4"/>
        <v>8.4638888888888886</v>
      </c>
      <c r="G35" s="37">
        <f t="shared" si="4"/>
        <v>10.338888888888889</v>
      </c>
      <c r="H35" s="37">
        <f t="shared" si="4"/>
        <v>10.134722222222223</v>
      </c>
      <c r="I35" s="37">
        <f t="shared" si="4"/>
        <v>16.736111111111111</v>
      </c>
      <c r="J35" s="37">
        <f t="shared" si="4"/>
        <v>19.006944444444443</v>
      </c>
      <c r="L35" s="37">
        <f>SUM(L18:L23)</f>
        <v>9.4388888888888882</v>
      </c>
      <c r="M35" s="37">
        <f>SUM(M18:M23)</f>
        <v>11.848214285714285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7.4305555555555554</v>
      </c>
      <c r="E36" s="37">
        <f t="shared" ref="E36:J36" si="5">SUM(E24:E26)</f>
        <v>8.8819444444444446</v>
      </c>
      <c r="F36" s="37">
        <f t="shared" si="5"/>
        <v>8.0513888888888889</v>
      </c>
      <c r="G36" s="37">
        <f t="shared" si="5"/>
        <v>7.6499999999999995</v>
      </c>
      <c r="H36" s="37">
        <f t="shared" si="5"/>
        <v>5.2680555555555557</v>
      </c>
      <c r="I36" s="37">
        <f t="shared" si="5"/>
        <v>4.7083333333333339</v>
      </c>
      <c r="J36" s="37">
        <f t="shared" si="5"/>
        <v>4.6875</v>
      </c>
      <c r="L36" s="37">
        <f>SUM(L24:L26)</f>
        <v>7.4563888888888892</v>
      </c>
      <c r="M36" s="37">
        <f>SUM(M24:M26)</f>
        <v>6.6682539682539685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24.951388888888889</v>
      </c>
      <c r="E37" s="37">
        <f t="shared" ref="E37:J37" si="6">SUM(E8:E31)</f>
        <v>26.518308080808083</v>
      </c>
      <c r="F37" s="37">
        <f t="shared" si="6"/>
        <v>26.501388888888883</v>
      </c>
      <c r="G37" s="37">
        <f t="shared" si="6"/>
        <v>26.315277777777776</v>
      </c>
      <c r="H37" s="37">
        <f t="shared" si="6"/>
        <v>23.855555555555561</v>
      </c>
      <c r="I37" s="37">
        <f t="shared" si="6"/>
        <v>27.541666666666668</v>
      </c>
      <c r="J37" s="37">
        <f t="shared" si="6"/>
        <v>30.715277777777771</v>
      </c>
      <c r="L37" s="37">
        <f>SUM(L8:L31)</f>
        <v>25.62838383838384</v>
      </c>
      <c r="M37" s="37">
        <f>SUM(M8:M31)</f>
        <v>26.628409090909088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cycle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36" t="s">
        <v>106</v>
      </c>
      <c r="C43" s="34">
        <v>7.2</v>
      </c>
      <c r="D43" s="34">
        <v>9.2833333333333332</v>
      </c>
      <c r="E43" s="34">
        <v>10.343333333333334</v>
      </c>
      <c r="F43" s="34">
        <v>18.5</v>
      </c>
      <c r="G43" s="34">
        <v>29.600000000000005</v>
      </c>
      <c r="H43" s="34">
        <v>36.333333333333329</v>
      </c>
      <c r="I43" s="34">
        <v>32.333333333333329</v>
      </c>
      <c r="J43" s="34">
        <v>33.336666666666666</v>
      </c>
      <c r="K43" s="34">
        <v>27.65</v>
      </c>
      <c r="L43" s="34">
        <v>24.049999999999997</v>
      </c>
      <c r="M43" s="34">
        <v>13.433333333333335</v>
      </c>
      <c r="N43" s="34">
        <v>8.8333333333333339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36" t="s">
        <v>107</v>
      </c>
      <c r="C44" s="34">
        <v>8.9166666666666661</v>
      </c>
      <c r="D44" s="34">
        <v>11.349999999999998</v>
      </c>
      <c r="E44" s="34">
        <v>12.303333333333331</v>
      </c>
      <c r="F44" s="34">
        <v>23.800000000000004</v>
      </c>
      <c r="G44" s="34">
        <v>39.549999999999997</v>
      </c>
      <c r="H44" s="34">
        <v>46.599999999999994</v>
      </c>
      <c r="I44" s="34">
        <v>43.266666666666659</v>
      </c>
      <c r="J44" s="34">
        <v>38.859999999999992</v>
      </c>
      <c r="K44" s="34">
        <v>31.6</v>
      </c>
      <c r="L44" s="34">
        <v>25.650000000000002</v>
      </c>
      <c r="M44" s="34">
        <v>14.433333333333335</v>
      </c>
      <c r="N44" s="34">
        <v>9.8999999999999986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36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36" t="s">
        <v>106</v>
      </c>
      <c r="C47" s="34">
        <v>13.666666666666666</v>
      </c>
      <c r="D47" s="34">
        <v>13.5</v>
      </c>
      <c r="E47" s="34">
        <v>9.25</v>
      </c>
      <c r="F47" s="34">
        <v>34.5</v>
      </c>
      <c r="G47" s="34">
        <v>47</v>
      </c>
      <c r="H47" s="34">
        <v>34</v>
      </c>
      <c r="I47" s="34">
        <v>31.5</v>
      </c>
      <c r="J47" s="34">
        <v>50.75</v>
      </c>
      <c r="K47" s="34">
        <v>15.5</v>
      </c>
      <c r="L47" s="34">
        <v>22</v>
      </c>
      <c r="M47" s="34">
        <v>13.999999999999998</v>
      </c>
      <c r="N47" s="34">
        <v>7.5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36" t="s">
        <v>107</v>
      </c>
      <c r="C48" s="34">
        <v>14.166666666666666</v>
      </c>
      <c r="D48" s="34">
        <v>13.5</v>
      </c>
      <c r="E48" s="34">
        <v>11.75</v>
      </c>
      <c r="F48" s="34">
        <v>36.5</v>
      </c>
      <c r="G48" s="34">
        <v>55.333333333333336</v>
      </c>
      <c r="H48" s="34">
        <v>40</v>
      </c>
      <c r="I48" s="34">
        <v>38</v>
      </c>
      <c r="J48" s="34">
        <v>56</v>
      </c>
      <c r="K48" s="34">
        <v>17.75</v>
      </c>
      <c r="L48" s="34">
        <v>23.666666666666668</v>
      </c>
      <c r="M48" s="34">
        <v>14.333333333333332</v>
      </c>
      <c r="N48" s="34">
        <v>9.5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36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36" t="s">
        <v>106</v>
      </c>
      <c r="C51" s="34">
        <v>14.583333333333334</v>
      </c>
      <c r="D51" s="34">
        <v>20</v>
      </c>
      <c r="E51" s="34">
        <v>13.833333333333334</v>
      </c>
      <c r="F51" s="34">
        <v>27.5</v>
      </c>
      <c r="G51" s="34">
        <v>57</v>
      </c>
      <c r="H51" s="34">
        <v>46.5</v>
      </c>
      <c r="I51" s="34">
        <v>57</v>
      </c>
      <c r="J51" s="34">
        <v>29.5</v>
      </c>
      <c r="K51" s="34">
        <v>24</v>
      </c>
      <c r="L51" s="34">
        <v>16.666666666666664</v>
      </c>
      <c r="M51" s="34">
        <v>20.333333333333332</v>
      </c>
      <c r="N51" s="34">
        <v>15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36" t="s">
        <v>107</v>
      </c>
      <c r="C52" s="34">
        <v>14.833333333333334</v>
      </c>
      <c r="D52" s="34">
        <v>21</v>
      </c>
      <c r="E52" s="34">
        <v>14.833333333333336</v>
      </c>
      <c r="F52" s="34">
        <v>28.5</v>
      </c>
      <c r="G52" s="34">
        <v>62.333333333333329</v>
      </c>
      <c r="H52" s="34">
        <v>49.5</v>
      </c>
      <c r="I52" s="34">
        <v>64.333333333333343</v>
      </c>
      <c r="J52" s="34">
        <v>33.5</v>
      </c>
      <c r="K52" s="34">
        <v>25.75</v>
      </c>
      <c r="L52" s="34">
        <v>17.333333333333329</v>
      </c>
      <c r="M52" s="34">
        <v>20.999999999999996</v>
      </c>
      <c r="N52" s="34">
        <v>15.666666666666666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CC2411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140625" style="5" customWidth="1"/>
    <col min="3" max="12" width="7.28515625" style="5" customWidth="1"/>
    <col min="13" max="13" width="9.85546875" style="5" customWidth="1"/>
    <col min="14" max="14" width="7.28515625" style="5" customWidth="1"/>
    <col min="15" max="15" width="9.140625" style="5"/>
    <col min="16" max="27" width="5.7109375" style="5" customWidth="1"/>
    <col min="28" max="16384" width="9.140625" style="5"/>
  </cols>
  <sheetData>
    <row r="1" spans="1:27" ht="15" x14ac:dyDescent="0.25">
      <c r="A1" s="35" t="s">
        <v>93</v>
      </c>
      <c r="E1" s="6"/>
      <c r="F1" s="46" t="s">
        <v>59</v>
      </c>
      <c r="G1" s="47"/>
      <c r="H1" s="47"/>
      <c r="I1" s="47"/>
      <c r="J1" s="47"/>
      <c r="P1" s="7"/>
    </row>
    <row r="2" spans="1:27" ht="12.75" x14ac:dyDescent="0.2">
      <c r="E2" s="6"/>
      <c r="F2" s="46" t="s">
        <v>122</v>
      </c>
      <c r="G2" s="47"/>
      <c r="H2" s="47"/>
      <c r="I2" s="47"/>
      <c r="J2" s="47"/>
      <c r="P2" s="8"/>
    </row>
    <row r="3" spans="1:27" ht="12.75" x14ac:dyDescent="0.2">
      <c r="D3" s="48" t="s">
        <v>130</v>
      </c>
      <c r="E3" s="47"/>
      <c r="F3" s="47"/>
      <c r="G3" s="6"/>
      <c r="H3" s="49" t="s">
        <v>131</v>
      </c>
      <c r="I3" s="47"/>
      <c r="J3" s="47"/>
      <c r="K3" s="47"/>
      <c r="L3" s="47"/>
      <c r="M3" s="47"/>
      <c r="N3" s="47"/>
      <c r="P3" s="7"/>
      <c r="Q3" s="9"/>
      <c r="R3" s="10" t="s">
        <v>61</v>
      </c>
    </row>
    <row r="4" spans="1:27" ht="24" customHeight="1" x14ac:dyDescent="0.15">
      <c r="Q4" s="9"/>
    </row>
    <row r="5" spans="1:27" ht="9.4" customHeight="1" x14ac:dyDescent="0.15">
      <c r="A5" s="11"/>
      <c r="C5" s="11"/>
      <c r="D5" s="12"/>
      <c r="O5" s="13"/>
      <c r="P5" s="14" t="s">
        <v>62</v>
      </c>
      <c r="Q5" s="14" t="s">
        <v>63</v>
      </c>
      <c r="R5" s="14" t="s">
        <v>64</v>
      </c>
      <c r="S5" s="14" t="s">
        <v>65</v>
      </c>
      <c r="T5" s="14" t="s">
        <v>66</v>
      </c>
      <c r="U5" s="14" t="s">
        <v>67</v>
      </c>
      <c r="V5" s="14" t="s">
        <v>68</v>
      </c>
      <c r="W5" s="13"/>
      <c r="X5" s="13"/>
      <c r="Y5" s="13"/>
      <c r="Z5" s="13"/>
      <c r="AA5" s="13"/>
    </row>
    <row r="6" spans="1:27" ht="9.4" customHeight="1" x14ac:dyDescent="0.15">
      <c r="C6" s="9"/>
      <c r="D6" s="9"/>
      <c r="E6" s="9"/>
      <c r="F6" s="9"/>
      <c r="G6" s="9"/>
      <c r="H6" s="9"/>
      <c r="O6" s="15" t="s">
        <v>69</v>
      </c>
      <c r="P6" s="16">
        <v>81.4861111111111</v>
      </c>
      <c r="Q6" s="16">
        <v>81</v>
      </c>
      <c r="R6" s="16">
        <v>85.948611111111134</v>
      </c>
      <c r="S6" s="16">
        <v>80.4097222222222</v>
      </c>
      <c r="T6" s="16">
        <v>69.481944444444437</v>
      </c>
      <c r="U6" s="16">
        <v>62.236111111111114</v>
      </c>
      <c r="V6" s="16">
        <v>74.972222222222229</v>
      </c>
      <c r="W6" s="13"/>
      <c r="X6" s="13"/>
      <c r="Y6" s="13"/>
      <c r="Z6" s="13"/>
      <c r="AA6" s="13"/>
    </row>
    <row r="7" spans="1:27" ht="9.4" customHeight="1" x14ac:dyDescent="0.15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O7" s="15" t="s">
        <v>70</v>
      </c>
      <c r="P7" s="16">
        <v>85.041666666666686</v>
      </c>
      <c r="Q7" s="16">
        <v>90.354166666666671</v>
      </c>
      <c r="R7" s="16">
        <v>90.791666666666671</v>
      </c>
      <c r="S7" s="16">
        <v>86.050000000000011</v>
      </c>
      <c r="T7" s="16">
        <v>73.988888888888894</v>
      </c>
      <c r="U7" s="16">
        <v>72.729166666666643</v>
      </c>
      <c r="V7" s="16">
        <v>86.243055555555557</v>
      </c>
      <c r="W7" s="13"/>
      <c r="X7" s="13"/>
      <c r="Y7" s="13"/>
      <c r="Z7" s="13"/>
      <c r="AA7" s="13"/>
    </row>
    <row r="8" spans="1:27" ht="9.4" customHeight="1" x14ac:dyDescent="0.15">
      <c r="C8" s="18"/>
      <c r="O8" s="15" t="s">
        <v>71</v>
      </c>
      <c r="P8" s="16">
        <f>SUM(P6:P7)</f>
        <v>166.52777777777777</v>
      </c>
      <c r="Q8" s="16">
        <f t="shared" ref="Q8:V8" si="0">SUM(Q6:Q7)</f>
        <v>171.35416666666669</v>
      </c>
      <c r="R8" s="16">
        <f t="shared" si="0"/>
        <v>176.74027777777781</v>
      </c>
      <c r="S8" s="16">
        <f t="shared" si="0"/>
        <v>166.45972222222221</v>
      </c>
      <c r="T8" s="16">
        <f t="shared" si="0"/>
        <v>143.47083333333333</v>
      </c>
      <c r="U8" s="16">
        <f t="shared" si="0"/>
        <v>134.96527777777777</v>
      </c>
      <c r="V8" s="16">
        <f t="shared" si="0"/>
        <v>161.21527777777777</v>
      </c>
      <c r="W8" s="13"/>
      <c r="X8" s="13"/>
      <c r="Y8" s="13"/>
      <c r="Z8" s="13"/>
      <c r="AA8" s="13"/>
    </row>
    <row r="9" spans="1:27" ht="9.4" customHeight="1" x14ac:dyDescent="0.15">
      <c r="C9" s="18"/>
      <c r="O9" s="19"/>
      <c r="P9" s="14" t="s">
        <v>72</v>
      </c>
      <c r="Q9" s="14" t="s">
        <v>73</v>
      </c>
      <c r="R9" s="14" t="s">
        <v>74</v>
      </c>
      <c r="S9" s="14" t="s">
        <v>75</v>
      </c>
      <c r="T9" s="14" t="s">
        <v>76</v>
      </c>
      <c r="U9" s="14" t="s">
        <v>77</v>
      </c>
      <c r="V9" s="14" t="s">
        <v>78</v>
      </c>
      <c r="W9" s="14" t="s">
        <v>79</v>
      </c>
      <c r="X9" s="14" t="s">
        <v>80</v>
      </c>
      <c r="Y9" s="14" t="s">
        <v>81</v>
      </c>
      <c r="Z9" s="14" t="s">
        <v>82</v>
      </c>
      <c r="AA9" s="14" t="s">
        <v>83</v>
      </c>
    </row>
    <row r="10" spans="1:27" ht="9.4" customHeight="1" x14ac:dyDescent="0.15">
      <c r="C10" s="18"/>
      <c r="O10" s="15" t="s">
        <v>84</v>
      </c>
      <c r="P10" s="16">
        <v>44.716666666666661</v>
      </c>
      <c r="Q10" s="16">
        <v>48.733333333333334</v>
      </c>
      <c r="R10" s="16">
        <v>54.969999999999992</v>
      </c>
      <c r="S10" s="16">
        <v>90.4</v>
      </c>
      <c r="T10" s="16">
        <v>115.24999999999997</v>
      </c>
      <c r="U10" s="16">
        <v>124.60000000000001</v>
      </c>
      <c r="V10" s="16">
        <v>124.93333333333332</v>
      </c>
      <c r="W10" s="16">
        <v>102.64666666666665</v>
      </c>
      <c r="X10" s="16">
        <v>82.000000000000028</v>
      </c>
      <c r="Y10" s="16">
        <v>73.349999999999994</v>
      </c>
      <c r="Z10" s="16">
        <v>53.850000000000009</v>
      </c>
      <c r="AA10" s="16">
        <v>40.533333333333346</v>
      </c>
    </row>
    <row r="11" spans="1:27" ht="9.4" customHeight="1" x14ac:dyDescent="0.15">
      <c r="C11" s="18"/>
      <c r="O11" s="15" t="s">
        <v>85</v>
      </c>
      <c r="P11" s="16">
        <v>46.683333333333323</v>
      </c>
      <c r="Q11" s="16">
        <v>53.800000000000004</v>
      </c>
      <c r="R11" s="16">
        <v>61.370000000000012</v>
      </c>
      <c r="S11" s="16">
        <v>96.000000000000014</v>
      </c>
      <c r="T11" s="16">
        <v>118.15000000000005</v>
      </c>
      <c r="U11" s="16">
        <v>137.13333333333333</v>
      </c>
      <c r="V11" s="16">
        <v>135.33333333333331</v>
      </c>
      <c r="W11" s="16">
        <v>113.50666666666669</v>
      </c>
      <c r="X11" s="16">
        <v>88.049999999999983</v>
      </c>
      <c r="Y11" s="16">
        <v>73.399999999999991</v>
      </c>
      <c r="Z11" s="16">
        <v>56.516666666666659</v>
      </c>
      <c r="AA11" s="16">
        <v>43</v>
      </c>
    </row>
    <row r="12" spans="1:27" ht="9.4" customHeight="1" x14ac:dyDescent="0.15">
      <c r="C12" s="18"/>
      <c r="O12" s="15" t="s">
        <v>86</v>
      </c>
      <c r="P12" s="16">
        <f>SUM(P10:P11)</f>
        <v>91.399999999999977</v>
      </c>
      <c r="Q12" s="16">
        <f t="shared" ref="Q12:AA12" si="1">SUM(Q10:Q11)</f>
        <v>102.53333333333333</v>
      </c>
      <c r="R12" s="16">
        <f t="shared" si="1"/>
        <v>116.34</v>
      </c>
      <c r="S12" s="16">
        <f t="shared" si="1"/>
        <v>186.40000000000003</v>
      </c>
      <c r="T12" s="16">
        <f t="shared" si="1"/>
        <v>233.40000000000003</v>
      </c>
      <c r="U12" s="16">
        <f t="shared" si="1"/>
        <v>261.73333333333335</v>
      </c>
      <c r="V12" s="16">
        <f t="shared" si="1"/>
        <v>260.26666666666665</v>
      </c>
      <c r="W12" s="16">
        <f t="shared" si="1"/>
        <v>216.15333333333334</v>
      </c>
      <c r="X12" s="16">
        <f t="shared" si="1"/>
        <v>170.05</v>
      </c>
      <c r="Y12" s="16">
        <f t="shared" si="1"/>
        <v>146.75</v>
      </c>
      <c r="Z12" s="16">
        <f t="shared" si="1"/>
        <v>110.36666666666667</v>
      </c>
      <c r="AA12" s="16">
        <f t="shared" si="1"/>
        <v>83.533333333333346</v>
      </c>
    </row>
    <row r="13" spans="1:27" ht="9.4" customHeight="1" x14ac:dyDescent="0.15">
      <c r="C13" s="18"/>
      <c r="O13" s="19"/>
      <c r="P13" s="19">
        <f t="shared" ref="P13:W13" si="2">Q13-1</f>
        <v>2009</v>
      </c>
      <c r="Q13" s="19">
        <f t="shared" si="2"/>
        <v>2010</v>
      </c>
      <c r="R13" s="19">
        <f t="shared" si="2"/>
        <v>2011</v>
      </c>
      <c r="S13" s="19">
        <f t="shared" si="2"/>
        <v>2012</v>
      </c>
      <c r="T13" s="19">
        <f t="shared" si="2"/>
        <v>2013</v>
      </c>
      <c r="U13" s="19">
        <f t="shared" si="2"/>
        <v>2014</v>
      </c>
      <c r="V13" s="19">
        <f t="shared" si="2"/>
        <v>2015</v>
      </c>
      <c r="W13" s="19">
        <f t="shared" si="2"/>
        <v>2016</v>
      </c>
      <c r="X13" s="19">
        <f>Y13-1</f>
        <v>2017</v>
      </c>
      <c r="Y13" s="20">
        <v>2018</v>
      </c>
      <c r="Z13" s="19"/>
      <c r="AA13" s="13"/>
    </row>
    <row r="14" spans="1:27" ht="9.4" customHeight="1" x14ac:dyDescent="0.15">
      <c r="C14" s="18"/>
      <c r="O14" s="15" t="s">
        <v>87</v>
      </c>
      <c r="P14" s="21"/>
      <c r="Q14" s="21"/>
      <c r="R14" s="21"/>
      <c r="S14" s="21"/>
      <c r="T14" s="22"/>
      <c r="U14" s="22"/>
      <c r="V14" s="22"/>
      <c r="W14" s="22">
        <v>73.283962962962974</v>
      </c>
      <c r="X14" s="22">
        <v>67.946944444444441</v>
      </c>
      <c r="Y14" s="16">
        <v>79.665277777777803</v>
      </c>
      <c r="Z14" s="13"/>
      <c r="AA14" s="13"/>
    </row>
    <row r="15" spans="1:27" ht="9.4" customHeight="1" x14ac:dyDescent="0.15">
      <c r="C15" s="18"/>
      <c r="O15" s="15" t="s">
        <v>88</v>
      </c>
      <c r="P15" s="23"/>
      <c r="Q15" s="23"/>
      <c r="R15" s="24"/>
      <c r="S15" s="24"/>
      <c r="T15" s="24"/>
      <c r="U15" s="24"/>
      <c r="V15" s="24"/>
      <c r="W15" s="22">
        <v>78.985592592592596</v>
      </c>
      <c r="X15" s="22">
        <v>72.335555555555558</v>
      </c>
      <c r="Y15" s="16">
        <v>85.245277777777787</v>
      </c>
      <c r="Z15" s="13"/>
      <c r="AA15" s="13"/>
    </row>
    <row r="16" spans="1:27" ht="9.4" customHeight="1" x14ac:dyDescent="0.15">
      <c r="C16" s="18"/>
      <c r="O16" s="15" t="s">
        <v>89</v>
      </c>
      <c r="P16" s="13"/>
      <c r="Q16" s="13"/>
      <c r="R16" s="16"/>
      <c r="S16" s="16"/>
      <c r="T16" s="16"/>
      <c r="U16" s="16"/>
      <c r="V16" s="16"/>
      <c r="W16" s="16">
        <f t="shared" ref="W16:X16" si="3">SUM(W14:W15)</f>
        <v>152.26955555555557</v>
      </c>
      <c r="X16" s="16">
        <f t="shared" si="3"/>
        <v>140.2825</v>
      </c>
      <c r="Y16" s="16">
        <f>SUM(Y14:Y15)</f>
        <v>164.91055555555559</v>
      </c>
      <c r="Z16" s="13"/>
      <c r="AA16" s="13"/>
    </row>
    <row r="17" spans="3:21" ht="9.4" customHeight="1" x14ac:dyDescent="0.15">
      <c r="C17" s="18"/>
    </row>
    <row r="18" spans="3:21" ht="9.4" customHeight="1" x14ac:dyDescent="0.15">
      <c r="C18" s="18"/>
      <c r="P18" s="25"/>
      <c r="Q18" s="26"/>
    </row>
    <row r="19" spans="3:21" ht="9.4" customHeight="1" x14ac:dyDescent="0.15">
      <c r="C19" s="18"/>
      <c r="P19" s="25"/>
      <c r="Q19" s="26"/>
    </row>
    <row r="20" spans="3:21" ht="9.4" customHeight="1" x14ac:dyDescent="0.15">
      <c r="C20" s="18"/>
      <c r="P20" s="25"/>
      <c r="Q20" s="26"/>
    </row>
    <row r="21" spans="3:21" ht="9.4" customHeight="1" x14ac:dyDescent="0.15">
      <c r="C21" s="18"/>
      <c r="P21" s="25"/>
      <c r="Q21" s="26"/>
      <c r="T21" s="25"/>
      <c r="U21" s="27"/>
    </row>
    <row r="22" spans="3:21" ht="9.4" customHeight="1" x14ac:dyDescent="0.15">
      <c r="C22" s="18"/>
      <c r="P22" s="25"/>
      <c r="Q22" s="26"/>
      <c r="T22" s="25"/>
      <c r="U22" s="27"/>
    </row>
    <row r="23" spans="3:21" ht="9.4" customHeight="1" x14ac:dyDescent="0.15">
      <c r="C23" s="18"/>
      <c r="P23" s="28"/>
      <c r="Q23" s="26"/>
      <c r="T23" s="28"/>
      <c r="U23" s="29"/>
    </row>
    <row r="24" spans="3:21" ht="9.4" customHeight="1" x14ac:dyDescent="0.15">
      <c r="C24" s="18"/>
      <c r="P24" s="25"/>
      <c r="Q24" s="26"/>
      <c r="T24" s="25"/>
      <c r="U24" s="27"/>
    </row>
    <row r="25" spans="3:21" ht="9.4" customHeight="1" x14ac:dyDescent="0.15">
      <c r="C25" s="18"/>
      <c r="P25" s="25"/>
      <c r="Q25" s="26"/>
      <c r="T25" s="25"/>
      <c r="U25" s="27"/>
    </row>
    <row r="26" spans="3:21" ht="9.4" customHeight="1" x14ac:dyDescent="0.15">
      <c r="C26" s="18"/>
      <c r="P26" s="28"/>
    </row>
    <row r="27" spans="3:21" ht="9.4" customHeight="1" x14ac:dyDescent="0.15">
      <c r="C27" s="18"/>
      <c r="P27" s="25"/>
      <c r="Q27" s="30"/>
    </row>
    <row r="28" spans="3:21" ht="9.4" customHeight="1" x14ac:dyDescent="0.15">
      <c r="C28" s="18"/>
      <c r="P28" s="25"/>
      <c r="Q28" s="30"/>
    </row>
    <row r="29" spans="3:21" ht="19.149999999999999" customHeight="1" x14ac:dyDescent="0.15">
      <c r="C29" s="18"/>
    </row>
    <row r="30" spans="3:21" ht="9.4" customHeight="1" x14ac:dyDescent="0.15">
      <c r="C30" s="18"/>
      <c r="P30" s="31"/>
      <c r="S30" s="30"/>
    </row>
    <row r="31" spans="3:21" ht="9.4" customHeight="1" x14ac:dyDescent="0.15">
      <c r="C31" s="18"/>
      <c r="P31" s="31"/>
      <c r="S31" s="30"/>
    </row>
    <row r="32" spans="3:21" ht="9.4" customHeight="1" x14ac:dyDescent="0.15">
      <c r="C32" s="32"/>
    </row>
    <row r="33" spans="2:20" ht="9.4" customHeight="1" x14ac:dyDescent="0.15">
      <c r="C33" s="36"/>
    </row>
    <row r="34" spans="2:20" ht="9.4" customHeight="1" x14ac:dyDescent="0.15">
      <c r="C34" s="36"/>
    </row>
    <row r="35" spans="2:20" ht="9.4" customHeight="1" x14ac:dyDescent="0.15">
      <c r="C35" s="36"/>
    </row>
    <row r="36" spans="2:20" ht="9.4" customHeight="1" x14ac:dyDescent="0.15">
      <c r="C36" s="36"/>
      <c r="T36" s="10"/>
    </row>
    <row r="37" spans="2:20" ht="9.4" customHeight="1" x14ac:dyDescent="0.15">
      <c r="C37" s="36"/>
    </row>
    <row r="38" spans="2:20" ht="9.4" customHeight="1" x14ac:dyDescent="0.15">
      <c r="C38" s="9"/>
    </row>
    <row r="39" spans="2:20" ht="9.4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" customHeight="1" x14ac:dyDescent="0.15">
      <c r="B40" s="36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" customHeight="1" x14ac:dyDescent="0.15">
      <c r="B41" s="36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" customHeight="1" x14ac:dyDescent="0.15">
      <c r="B42" s="36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" customHeight="1" x14ac:dyDescent="0.15">
      <c r="B43" s="36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" customHeight="1" x14ac:dyDescent="0.15">
      <c r="B44" s="28"/>
    </row>
    <row r="45" spans="2:20" ht="9.4" customHeight="1" x14ac:dyDescent="0.15">
      <c r="B45" s="28"/>
      <c r="C45" s="9"/>
    </row>
    <row r="46" spans="2:20" ht="9.4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" customHeight="1" x14ac:dyDescent="0.15">
      <c r="B47" s="36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8"/>
      <c r="F83" s="33"/>
      <c r="G83" s="33"/>
      <c r="I83" s="33" t="s">
        <v>90</v>
      </c>
      <c r="K83" s="33"/>
    </row>
    <row r="84" spans="4:13" ht="9.4" customHeight="1" x14ac:dyDescent="0.15"/>
    <row r="85" spans="4:13" ht="9.4" customHeight="1" x14ac:dyDescent="0.15">
      <c r="M85" s="5" t="s">
        <v>91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CC2434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122</v>
      </c>
      <c r="G2" s="47"/>
      <c r="H2" s="47"/>
      <c r="I2" s="47"/>
      <c r="J2" s="47"/>
    </row>
    <row r="3" spans="1:15" ht="12.75" x14ac:dyDescent="0.2">
      <c r="D3" s="48" t="s">
        <v>130</v>
      </c>
      <c r="E3" s="47"/>
      <c r="F3" s="47"/>
      <c r="G3" s="6"/>
      <c r="H3" s="54" t="s">
        <v>131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34</v>
      </c>
      <c r="C5" s="52"/>
      <c r="D5" s="12"/>
      <c r="O5" s="28"/>
    </row>
    <row r="6" spans="1:15" ht="9.4" customHeight="1" x14ac:dyDescent="0.2">
      <c r="C6" s="50" t="s">
        <v>124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36" t="s">
        <v>62</v>
      </c>
      <c r="E7" s="36" t="s">
        <v>63</v>
      </c>
      <c r="F7" s="36" t="s">
        <v>64</v>
      </c>
      <c r="G7" s="36" t="s">
        <v>65</v>
      </c>
      <c r="H7" s="36" t="s">
        <v>66</v>
      </c>
      <c r="I7" s="36" t="s">
        <v>67</v>
      </c>
      <c r="J7" s="36" t="s">
        <v>68</v>
      </c>
      <c r="K7" s="36"/>
      <c r="L7" s="36" t="s">
        <v>97</v>
      </c>
      <c r="M7" s="36" t="s">
        <v>98</v>
      </c>
      <c r="O7" s="28"/>
    </row>
    <row r="8" spans="1:15" ht="9.4" customHeight="1" x14ac:dyDescent="0.15">
      <c r="C8" s="18">
        <v>0</v>
      </c>
      <c r="D8" s="37">
        <v>0</v>
      </c>
      <c r="E8" s="37">
        <v>9.722222222222221E-2</v>
      </c>
      <c r="F8" s="37">
        <v>0.14861111111111111</v>
      </c>
      <c r="G8" s="37">
        <v>8.1944444444444445E-2</v>
      </c>
      <c r="H8" s="37">
        <v>4.8611111111111105E-2</v>
      </c>
      <c r="I8" s="37">
        <v>8.3333333333333329E-2</v>
      </c>
      <c r="J8" s="37">
        <v>4.1666666666666664E-2</v>
      </c>
      <c r="L8" s="37">
        <f>AVERAGE(D8:H8)</f>
        <v>7.5277777777777777E-2</v>
      </c>
      <c r="M8" s="37">
        <f>AVERAGE(D8:J8)</f>
        <v>7.1626984126984122E-2</v>
      </c>
      <c r="O8" s="28"/>
    </row>
    <row r="9" spans="1:15" ht="9.4" customHeight="1" x14ac:dyDescent="0.15">
      <c r="C9" s="18">
        <v>1</v>
      </c>
      <c r="D9" s="37">
        <v>7.6388888888888881E-2</v>
      </c>
      <c r="E9" s="37">
        <v>4.8611111111111105E-2</v>
      </c>
      <c r="F9" s="37">
        <v>0</v>
      </c>
      <c r="G9" s="37">
        <v>2.0833333333333332E-2</v>
      </c>
      <c r="H9" s="37">
        <v>0</v>
      </c>
      <c r="I9" s="37">
        <v>0.1111111111111111</v>
      </c>
      <c r="J9" s="37">
        <v>8.3333333333333329E-2</v>
      </c>
      <c r="L9" s="37">
        <f t="shared" ref="L9:L31" si="0">AVERAGE(D9:H9)</f>
        <v>2.9166666666666664E-2</v>
      </c>
      <c r="M9" s="37">
        <f t="shared" ref="M9:M31" si="1">AVERAGE(D9:J9)</f>
        <v>4.8611111111111105E-2</v>
      </c>
      <c r="O9" s="28"/>
    </row>
    <row r="10" spans="1:15" ht="9.4" customHeight="1" x14ac:dyDescent="0.15">
      <c r="C10" s="18">
        <v>2</v>
      </c>
      <c r="D10" s="37">
        <v>4.8611111111111105E-2</v>
      </c>
      <c r="E10" s="37">
        <v>2.0833333333333332E-2</v>
      </c>
      <c r="F10" s="37">
        <v>6.5277777777777782E-2</v>
      </c>
      <c r="G10" s="37">
        <v>0</v>
      </c>
      <c r="H10" s="37">
        <v>0.11805555555555554</v>
      </c>
      <c r="I10" s="37">
        <v>0</v>
      </c>
      <c r="J10" s="37">
        <v>0</v>
      </c>
      <c r="L10" s="37">
        <f t="shared" si="0"/>
        <v>5.0555555555555555E-2</v>
      </c>
      <c r="M10" s="37">
        <f t="shared" si="1"/>
        <v>3.6111111111111108E-2</v>
      </c>
      <c r="O10" s="28"/>
    </row>
    <row r="11" spans="1:15" ht="9.4" customHeight="1" x14ac:dyDescent="0.15">
      <c r="C11" s="18">
        <v>3</v>
      </c>
      <c r="D11" s="37">
        <v>0</v>
      </c>
      <c r="E11" s="37">
        <v>9.722222222222221E-2</v>
      </c>
      <c r="F11" s="37">
        <v>2.7777777777777776E-2</v>
      </c>
      <c r="G11" s="37">
        <v>8.3333333333333329E-2</v>
      </c>
      <c r="H11" s="37">
        <v>2.7777777777777776E-2</v>
      </c>
      <c r="I11" s="37">
        <v>0</v>
      </c>
      <c r="J11" s="37">
        <v>6.25E-2</v>
      </c>
      <c r="L11" s="37">
        <f t="shared" si="0"/>
        <v>4.7222222222222221E-2</v>
      </c>
      <c r="M11" s="37">
        <f t="shared" si="1"/>
        <v>4.265873015873016E-2</v>
      </c>
      <c r="O11" s="28"/>
    </row>
    <row r="12" spans="1:15" ht="9.4" customHeight="1" x14ac:dyDescent="0.15">
      <c r="C12" s="18">
        <v>4</v>
      </c>
      <c r="D12" s="37">
        <v>0.10416666666666667</v>
      </c>
      <c r="E12" s="37">
        <v>0.125</v>
      </c>
      <c r="F12" s="37">
        <v>4.1666666666666664E-2</v>
      </c>
      <c r="G12" s="37">
        <v>6.25E-2</v>
      </c>
      <c r="H12" s="37">
        <v>0</v>
      </c>
      <c r="I12" s="37">
        <v>4.1666666666666664E-2</v>
      </c>
      <c r="J12" s="37">
        <v>0.10416666666666666</v>
      </c>
      <c r="L12" s="37">
        <f t="shared" si="0"/>
        <v>6.666666666666668E-2</v>
      </c>
      <c r="M12" s="37">
        <f t="shared" si="1"/>
        <v>6.8452380952380959E-2</v>
      </c>
    </row>
    <row r="13" spans="1:15" ht="9.4" customHeight="1" x14ac:dyDescent="0.15">
      <c r="C13" s="18">
        <v>5</v>
      </c>
      <c r="D13" s="37">
        <v>0.25</v>
      </c>
      <c r="E13" s="37">
        <v>0.15972222222222221</v>
      </c>
      <c r="F13" s="37">
        <v>0.28749999999999998</v>
      </c>
      <c r="G13" s="37">
        <v>4.8611111111111105E-2</v>
      </c>
      <c r="H13" s="37">
        <v>0.31527777777777777</v>
      </c>
      <c r="I13" s="37">
        <v>8.3333333333333329E-2</v>
      </c>
      <c r="J13" s="37">
        <v>9.722222222222221E-2</v>
      </c>
      <c r="L13" s="37">
        <f t="shared" si="0"/>
        <v>0.21222222222222223</v>
      </c>
      <c r="M13" s="37">
        <f t="shared" si="1"/>
        <v>0.17738095238095239</v>
      </c>
    </row>
    <row r="14" spans="1:15" ht="9.4" customHeight="1" x14ac:dyDescent="0.15">
      <c r="C14" s="18">
        <v>6</v>
      </c>
      <c r="D14" s="37">
        <v>3.1527777777777781</v>
      </c>
      <c r="E14" s="37">
        <v>4.7777777777777777</v>
      </c>
      <c r="F14" s="37">
        <v>4.1055555555555561</v>
      </c>
      <c r="G14" s="37">
        <v>3.4375</v>
      </c>
      <c r="H14" s="37">
        <v>4.1055555555555561</v>
      </c>
      <c r="I14" s="37">
        <v>0.95833333333333337</v>
      </c>
      <c r="J14" s="37">
        <v>0.79166666666666674</v>
      </c>
      <c r="L14" s="37">
        <f t="shared" si="0"/>
        <v>3.9158333333333331</v>
      </c>
      <c r="M14" s="37">
        <f t="shared" si="1"/>
        <v>3.0470238095238096</v>
      </c>
    </row>
    <row r="15" spans="1:15" ht="9.4" customHeight="1" x14ac:dyDescent="0.15">
      <c r="C15" s="18">
        <v>7</v>
      </c>
      <c r="D15" s="37">
        <v>15.895833333333336</v>
      </c>
      <c r="E15" s="37">
        <v>17.125</v>
      </c>
      <c r="F15" s="37">
        <v>15.6875</v>
      </c>
      <c r="G15" s="37">
        <v>15.520833333333332</v>
      </c>
      <c r="H15" s="37">
        <v>12.49722222222222</v>
      </c>
      <c r="I15" s="37">
        <v>3.041666666666667</v>
      </c>
      <c r="J15" s="37">
        <v>3.3819444444444442</v>
      </c>
      <c r="L15" s="37">
        <f t="shared" si="0"/>
        <v>15.345277777777778</v>
      </c>
      <c r="M15" s="37">
        <f t="shared" si="1"/>
        <v>11.87857142857143</v>
      </c>
    </row>
    <row r="16" spans="1:15" ht="9.4" customHeight="1" x14ac:dyDescent="0.15">
      <c r="C16" s="18">
        <v>8</v>
      </c>
      <c r="D16" s="37">
        <v>19.104166666666664</v>
      </c>
      <c r="E16" s="37">
        <v>20.194444444444443</v>
      </c>
      <c r="F16" s="37">
        <v>19.673611111111111</v>
      </c>
      <c r="G16" s="37">
        <v>18.797222222222221</v>
      </c>
      <c r="H16" s="37">
        <v>16.516666666666666</v>
      </c>
      <c r="I16" s="37">
        <v>6.1388888888888893</v>
      </c>
      <c r="J16" s="37">
        <v>7.4444444444444446</v>
      </c>
      <c r="L16" s="37">
        <f t="shared" si="0"/>
        <v>18.857222222222219</v>
      </c>
      <c r="M16" s="37">
        <f t="shared" si="1"/>
        <v>15.409920634920633</v>
      </c>
    </row>
    <row r="17" spans="3:13" ht="9.4" customHeight="1" x14ac:dyDescent="0.15">
      <c r="C17" s="18">
        <v>9</v>
      </c>
      <c r="D17" s="37">
        <v>7.7638888888888884</v>
      </c>
      <c r="E17" s="37">
        <v>8.1319444444444446</v>
      </c>
      <c r="F17" s="37">
        <v>8.7666666666666675</v>
      </c>
      <c r="G17" s="37">
        <v>7.2791666666666677</v>
      </c>
      <c r="H17" s="37">
        <v>6.7472222222222218</v>
      </c>
      <c r="I17" s="37">
        <v>8.2847222222222232</v>
      </c>
      <c r="J17" s="37">
        <v>12.006944444444446</v>
      </c>
      <c r="L17" s="37">
        <f t="shared" si="0"/>
        <v>7.7377777777777776</v>
      </c>
      <c r="M17" s="37">
        <f t="shared" si="1"/>
        <v>8.4257936507936506</v>
      </c>
    </row>
    <row r="18" spans="3:13" ht="9.4" customHeight="1" x14ac:dyDescent="0.15">
      <c r="C18" s="18">
        <v>10</v>
      </c>
      <c r="D18" s="37">
        <v>5.5416666666666661</v>
      </c>
      <c r="E18" s="37">
        <v>6.7569444444444438</v>
      </c>
      <c r="F18" s="37">
        <v>6.6083333333333334</v>
      </c>
      <c r="G18" s="37">
        <v>7.6388888888888893</v>
      </c>
      <c r="H18" s="37">
        <v>8.5249999999999986</v>
      </c>
      <c r="I18" s="37">
        <v>11.479166666666666</v>
      </c>
      <c r="J18" s="37">
        <v>14.284722222222223</v>
      </c>
      <c r="L18" s="37">
        <f t="shared" si="0"/>
        <v>7.0141666666666662</v>
      </c>
      <c r="M18" s="37">
        <f t="shared" si="1"/>
        <v>8.6906746031746032</v>
      </c>
    </row>
    <row r="19" spans="3:13" ht="9.4" customHeight="1" x14ac:dyDescent="0.15">
      <c r="C19" s="18">
        <v>11</v>
      </c>
      <c r="D19" s="37">
        <v>7.4652777777777786</v>
      </c>
      <c r="E19" s="37">
        <v>7.083333333333333</v>
      </c>
      <c r="F19" s="37">
        <v>7.7874999999999996</v>
      </c>
      <c r="G19" s="37">
        <v>9.9416666666666664</v>
      </c>
      <c r="H19" s="37">
        <v>7.2861111111111114</v>
      </c>
      <c r="I19" s="37">
        <v>12.104166666666668</v>
      </c>
      <c r="J19" s="37">
        <v>17.034722222222221</v>
      </c>
      <c r="L19" s="37">
        <f t="shared" si="0"/>
        <v>7.9127777777777766</v>
      </c>
      <c r="M19" s="37">
        <f t="shared" si="1"/>
        <v>9.8146825396825399</v>
      </c>
    </row>
    <row r="20" spans="3:13" ht="9.4" customHeight="1" x14ac:dyDescent="0.15">
      <c r="C20" s="18">
        <v>12</v>
      </c>
      <c r="D20" s="37">
        <v>7.4791666666666661</v>
      </c>
      <c r="E20" s="37">
        <v>7.5833333333333339</v>
      </c>
      <c r="F20" s="37">
        <v>8.094444444444445</v>
      </c>
      <c r="G20" s="37">
        <v>7.4513888888888893</v>
      </c>
      <c r="H20" s="37">
        <v>8.0291666666666668</v>
      </c>
      <c r="I20" s="37">
        <v>12.222222222222221</v>
      </c>
      <c r="J20" s="37">
        <v>16.236111111111111</v>
      </c>
      <c r="L20" s="37">
        <f t="shared" si="0"/>
        <v>7.7275000000000009</v>
      </c>
      <c r="M20" s="37">
        <f t="shared" si="1"/>
        <v>9.5851190476190471</v>
      </c>
    </row>
    <row r="21" spans="3:13" ht="9.4" customHeight="1" x14ac:dyDescent="0.15">
      <c r="C21" s="18">
        <v>13</v>
      </c>
      <c r="D21" s="37">
        <v>7.6874999999999991</v>
      </c>
      <c r="E21" s="37">
        <v>7.3402777777777768</v>
      </c>
      <c r="F21" s="37">
        <v>7.5708333333333329</v>
      </c>
      <c r="G21" s="37">
        <v>8.5791666666666675</v>
      </c>
      <c r="H21" s="37">
        <v>8.2902777777777779</v>
      </c>
      <c r="I21" s="37">
        <v>13.423611111111111</v>
      </c>
      <c r="J21" s="37">
        <v>15.659722222222225</v>
      </c>
      <c r="L21" s="37">
        <f t="shared" si="0"/>
        <v>7.8936111111111105</v>
      </c>
      <c r="M21" s="37">
        <f t="shared" si="1"/>
        <v>9.7930555555555561</v>
      </c>
    </row>
    <row r="22" spans="3:13" ht="9.4" customHeight="1" x14ac:dyDescent="0.15">
      <c r="C22" s="18">
        <v>14</v>
      </c>
      <c r="D22" s="37">
        <v>9.3125</v>
      </c>
      <c r="E22" s="37">
        <v>8.7430555555555554</v>
      </c>
      <c r="F22" s="37">
        <v>10.080555555555556</v>
      </c>
      <c r="G22" s="37">
        <v>9.1291666666666664</v>
      </c>
      <c r="H22" s="37">
        <v>10.600000000000001</v>
      </c>
      <c r="I22" s="37">
        <v>16.763888888888889</v>
      </c>
      <c r="J22" s="37">
        <v>17.423611111111111</v>
      </c>
      <c r="L22" s="37">
        <f t="shared" si="0"/>
        <v>9.5730555555555572</v>
      </c>
      <c r="M22" s="37">
        <f t="shared" si="1"/>
        <v>11.721825396825398</v>
      </c>
    </row>
    <row r="23" spans="3:13" ht="9.4" customHeight="1" x14ac:dyDescent="0.15">
      <c r="C23" s="18">
        <v>15</v>
      </c>
      <c r="D23" s="37">
        <v>11.875</v>
      </c>
      <c r="E23" s="37">
        <v>11.1875</v>
      </c>
      <c r="F23" s="37">
        <v>11.045833333333333</v>
      </c>
      <c r="G23" s="37">
        <v>10.597222222222221</v>
      </c>
      <c r="H23" s="37">
        <v>10.845833333333333</v>
      </c>
      <c r="I23" s="37">
        <v>13.895833333333332</v>
      </c>
      <c r="J23" s="37">
        <v>16.263888888888889</v>
      </c>
      <c r="L23" s="37">
        <f t="shared" si="0"/>
        <v>11.110277777777778</v>
      </c>
      <c r="M23" s="37">
        <f t="shared" si="1"/>
        <v>12.244444444444444</v>
      </c>
    </row>
    <row r="24" spans="3:13" ht="9.4" customHeight="1" x14ac:dyDescent="0.15">
      <c r="C24" s="18">
        <v>16</v>
      </c>
      <c r="D24" s="37">
        <v>15.6875</v>
      </c>
      <c r="E24" s="37">
        <v>15.847222222222223</v>
      </c>
      <c r="F24" s="37">
        <v>17.37777777777778</v>
      </c>
      <c r="G24" s="37">
        <v>17.101388888888891</v>
      </c>
      <c r="H24" s="37">
        <v>14.015277777777776</v>
      </c>
      <c r="I24" s="37">
        <v>11.388888888888889</v>
      </c>
      <c r="J24" s="37">
        <v>12.840277777777779</v>
      </c>
      <c r="L24" s="37">
        <f t="shared" si="0"/>
        <v>16.005833333333335</v>
      </c>
      <c r="M24" s="37">
        <f t="shared" si="1"/>
        <v>14.894047619047617</v>
      </c>
    </row>
    <row r="25" spans="3:13" ht="9.4" customHeight="1" x14ac:dyDescent="0.15">
      <c r="C25" s="18">
        <v>17</v>
      </c>
      <c r="D25" s="37">
        <v>24.249999999999996</v>
      </c>
      <c r="E25" s="37">
        <v>25.152777777777779</v>
      </c>
      <c r="F25" s="37">
        <v>24.698611111111113</v>
      </c>
      <c r="G25" s="37">
        <v>22.655555555555559</v>
      </c>
      <c r="H25" s="37">
        <v>16.266666666666666</v>
      </c>
      <c r="I25" s="37">
        <v>8.1388888888888893</v>
      </c>
      <c r="J25" s="37">
        <v>9.0902777777777768</v>
      </c>
      <c r="L25" s="37">
        <f t="shared" si="0"/>
        <v>22.604722222222225</v>
      </c>
      <c r="M25" s="37">
        <f t="shared" si="1"/>
        <v>18.607539682539684</v>
      </c>
    </row>
    <row r="26" spans="3:13" ht="9.4" customHeight="1" x14ac:dyDescent="0.15">
      <c r="C26" s="18">
        <v>18</v>
      </c>
      <c r="D26" s="37">
        <v>15.423611111111111</v>
      </c>
      <c r="E26" s="37">
        <v>15.631944444444445</v>
      </c>
      <c r="F26" s="37">
        <v>16.077777777777779</v>
      </c>
      <c r="G26" s="37">
        <v>13.305555555555557</v>
      </c>
      <c r="H26" s="37">
        <v>8.9375</v>
      </c>
      <c r="I26" s="37">
        <v>7.0694444444444446</v>
      </c>
      <c r="J26" s="37">
        <v>7.125</v>
      </c>
      <c r="L26" s="37">
        <f t="shared" si="0"/>
        <v>13.875277777777779</v>
      </c>
      <c r="M26" s="37">
        <f t="shared" si="1"/>
        <v>11.938690476190477</v>
      </c>
    </row>
    <row r="27" spans="3:13" ht="9.4" customHeight="1" x14ac:dyDescent="0.15">
      <c r="C27" s="18">
        <v>19</v>
      </c>
      <c r="D27" s="37">
        <v>7.8055555555555554</v>
      </c>
      <c r="E27" s="37">
        <v>7.7152777777777777</v>
      </c>
      <c r="F27" s="37">
        <v>10.197222222222221</v>
      </c>
      <c r="G27" s="37">
        <v>7.55</v>
      </c>
      <c r="H27" s="37">
        <v>4.9305555555555554</v>
      </c>
      <c r="I27" s="37">
        <v>5.3611111111111116</v>
      </c>
      <c r="J27" s="37">
        <v>5.895833333333333</v>
      </c>
      <c r="L27" s="37">
        <f t="shared" si="0"/>
        <v>7.639722222222221</v>
      </c>
      <c r="M27" s="37">
        <f t="shared" si="1"/>
        <v>7.0650793650793648</v>
      </c>
    </row>
    <row r="28" spans="3:13" ht="9.4" customHeight="1" x14ac:dyDescent="0.15">
      <c r="C28" s="18">
        <v>20</v>
      </c>
      <c r="D28" s="37">
        <v>4.8402777777777777</v>
      </c>
      <c r="E28" s="37">
        <v>4.7986111111111107</v>
      </c>
      <c r="F28" s="37">
        <v>5.0277777777777777</v>
      </c>
      <c r="G28" s="37">
        <v>4.5180555555555557</v>
      </c>
      <c r="H28" s="37">
        <v>3.3888888888888893</v>
      </c>
      <c r="I28" s="37">
        <v>2.5486111111111107</v>
      </c>
      <c r="J28" s="37">
        <v>3.2638888888888884</v>
      </c>
      <c r="L28" s="37">
        <f t="shared" si="0"/>
        <v>4.5147222222222227</v>
      </c>
      <c r="M28" s="37">
        <f t="shared" si="1"/>
        <v>4.0551587301587304</v>
      </c>
    </row>
    <row r="29" spans="3:13" ht="9.4" customHeight="1" x14ac:dyDescent="0.15">
      <c r="C29" s="18">
        <v>21</v>
      </c>
      <c r="D29" s="37">
        <v>1.9236111111111107</v>
      </c>
      <c r="E29" s="37">
        <v>1.7152777777777777</v>
      </c>
      <c r="F29" s="37">
        <v>2.3180555555555555</v>
      </c>
      <c r="G29" s="37">
        <v>1.6319444444444446</v>
      </c>
      <c r="H29" s="37">
        <v>1.2347222222222223</v>
      </c>
      <c r="I29" s="37">
        <v>1.0972222222222223</v>
      </c>
      <c r="J29" s="37">
        <v>1.4791666666666665</v>
      </c>
      <c r="L29" s="37">
        <f t="shared" si="0"/>
        <v>1.7647222222222223</v>
      </c>
      <c r="M29" s="37">
        <f t="shared" si="1"/>
        <v>1.6285714285714286</v>
      </c>
    </row>
    <row r="30" spans="3:13" ht="9.4" customHeight="1" x14ac:dyDescent="0.15">
      <c r="C30" s="18">
        <v>22</v>
      </c>
      <c r="D30" s="37">
        <v>0.52083333333333326</v>
      </c>
      <c r="E30" s="37">
        <v>0.70138888888888884</v>
      </c>
      <c r="F30" s="37">
        <v>0.79444444444444451</v>
      </c>
      <c r="G30" s="37">
        <v>0.75</v>
      </c>
      <c r="H30" s="37">
        <v>0.57777777777777772</v>
      </c>
      <c r="I30" s="37">
        <v>0.55555555555555547</v>
      </c>
      <c r="J30" s="37">
        <v>0.50694444444444442</v>
      </c>
      <c r="L30" s="37">
        <f t="shared" si="0"/>
        <v>0.66888888888888887</v>
      </c>
      <c r="M30" s="37">
        <f t="shared" si="1"/>
        <v>0.62956349206349205</v>
      </c>
    </row>
    <row r="31" spans="3:13" ht="9.4" customHeight="1" x14ac:dyDescent="0.15">
      <c r="C31" s="18">
        <v>23</v>
      </c>
      <c r="D31" s="37">
        <v>0.31944444444444442</v>
      </c>
      <c r="E31" s="37">
        <v>0.31944444444444442</v>
      </c>
      <c r="F31" s="37">
        <v>0.25694444444444442</v>
      </c>
      <c r="G31" s="37">
        <v>0.27777777777777779</v>
      </c>
      <c r="H31" s="37">
        <v>0.16666666666666666</v>
      </c>
      <c r="I31" s="37">
        <v>0.1736111111111111</v>
      </c>
      <c r="J31" s="37">
        <v>9.722222222222221E-2</v>
      </c>
      <c r="L31" s="37">
        <f t="shared" si="0"/>
        <v>0.2680555555555556</v>
      </c>
      <c r="M31" s="37">
        <f t="shared" si="1"/>
        <v>0.23015873015873017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147.48611111111109</v>
      </c>
      <c r="E33" s="37">
        <f t="shared" ref="E33:J33" si="2">SUM(E15:E26)</f>
        <v>150.7777777777778</v>
      </c>
      <c r="F33" s="37">
        <f t="shared" si="2"/>
        <v>153.46944444444446</v>
      </c>
      <c r="G33" s="37">
        <f t="shared" si="2"/>
        <v>147.99722222222221</v>
      </c>
      <c r="H33" s="37">
        <f t="shared" si="2"/>
        <v>128.55694444444447</v>
      </c>
      <c r="I33" s="37">
        <f t="shared" si="2"/>
        <v>123.95138888888887</v>
      </c>
      <c r="J33" s="37">
        <f t="shared" si="2"/>
        <v>148.79166666666666</v>
      </c>
      <c r="L33" s="37">
        <f>SUM(L15:L26)</f>
        <v>145.6575</v>
      </c>
      <c r="M33" s="37">
        <f>SUM(M15:M26)</f>
        <v>143.00436507936507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42.763888888888886</v>
      </c>
      <c r="E34" s="37">
        <f t="shared" ref="E34:J34" si="3">SUM(E15:E17)</f>
        <v>45.451388888888886</v>
      </c>
      <c r="F34" s="37">
        <f t="shared" si="3"/>
        <v>44.12777777777778</v>
      </c>
      <c r="G34" s="37">
        <f t="shared" si="3"/>
        <v>41.597222222222221</v>
      </c>
      <c r="H34" s="37">
        <f t="shared" si="3"/>
        <v>35.761111111111106</v>
      </c>
      <c r="I34" s="37">
        <f t="shared" si="3"/>
        <v>17.465277777777779</v>
      </c>
      <c r="J34" s="37">
        <f t="shared" si="3"/>
        <v>22.833333333333336</v>
      </c>
      <c r="L34" s="37">
        <f>SUM(L15:L17)</f>
        <v>41.94027777777778</v>
      </c>
      <c r="M34" s="37">
        <f>SUM(M15:M17)</f>
        <v>35.714285714285715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49.361111111111114</v>
      </c>
      <c r="E35" s="37">
        <f t="shared" ref="E35:J35" si="4">SUM(E18:E23)</f>
        <v>48.694444444444443</v>
      </c>
      <c r="F35" s="37">
        <f t="shared" si="4"/>
        <v>51.1875</v>
      </c>
      <c r="G35" s="37">
        <f t="shared" si="4"/>
        <v>53.337499999999999</v>
      </c>
      <c r="H35" s="37">
        <f t="shared" si="4"/>
        <v>53.576388888888893</v>
      </c>
      <c r="I35" s="37">
        <f t="shared" si="4"/>
        <v>79.888888888888886</v>
      </c>
      <c r="J35" s="37">
        <f t="shared" si="4"/>
        <v>96.902777777777786</v>
      </c>
      <c r="L35" s="37">
        <f>SUM(L18:L23)</f>
        <v>51.231388888888887</v>
      </c>
      <c r="M35" s="37">
        <f>SUM(M18:M23)</f>
        <v>61.849801587301585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55.361111111111114</v>
      </c>
      <c r="E36" s="37">
        <f t="shared" ref="E36:J36" si="5">SUM(E24:E26)</f>
        <v>56.631944444444443</v>
      </c>
      <c r="F36" s="37">
        <f t="shared" si="5"/>
        <v>58.154166666666669</v>
      </c>
      <c r="G36" s="37">
        <f t="shared" si="5"/>
        <v>53.062500000000007</v>
      </c>
      <c r="H36" s="37">
        <f t="shared" si="5"/>
        <v>39.219444444444441</v>
      </c>
      <c r="I36" s="37">
        <f t="shared" si="5"/>
        <v>26.597222222222221</v>
      </c>
      <c r="J36" s="37">
        <f t="shared" si="5"/>
        <v>29.055555555555557</v>
      </c>
      <c r="L36" s="37">
        <f>SUM(L24:L26)</f>
        <v>52.485833333333346</v>
      </c>
      <c r="M36" s="37">
        <f>SUM(M24:M26)</f>
        <v>45.44027777777778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166.52777777777777</v>
      </c>
      <c r="E37" s="37">
        <f t="shared" ref="E37:J37" si="6">SUM(E8:E31)</f>
        <v>171.35416666666666</v>
      </c>
      <c r="F37" s="37">
        <f t="shared" si="6"/>
        <v>176.74027777777781</v>
      </c>
      <c r="G37" s="37">
        <f t="shared" si="6"/>
        <v>166.45972222222221</v>
      </c>
      <c r="H37" s="37">
        <f t="shared" si="6"/>
        <v>143.4708333333333</v>
      </c>
      <c r="I37" s="37">
        <f t="shared" si="6"/>
        <v>134.96527777777774</v>
      </c>
      <c r="J37" s="37">
        <f t="shared" si="6"/>
        <v>161.2152777777778</v>
      </c>
      <c r="L37" s="37">
        <f>SUM(L8:L31)</f>
        <v>164.91055555555553</v>
      </c>
      <c r="M37" s="37">
        <f>SUM(M8:M31)</f>
        <v>160.10476190476189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cycle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36" t="s">
        <v>106</v>
      </c>
      <c r="C43" s="34">
        <v>86.799999999999983</v>
      </c>
      <c r="D43" s="34">
        <v>95.86666666666666</v>
      </c>
      <c r="E43" s="34">
        <v>107.16</v>
      </c>
      <c r="F43" s="34">
        <v>160.86666666666667</v>
      </c>
      <c r="G43" s="34">
        <v>198.75</v>
      </c>
      <c r="H43" s="34">
        <v>218.6</v>
      </c>
      <c r="I43" s="34">
        <v>220.4666666666667</v>
      </c>
      <c r="J43" s="34">
        <v>186.93</v>
      </c>
      <c r="K43" s="34">
        <v>153.55000000000001</v>
      </c>
      <c r="L43" s="34">
        <v>137.80000000000001</v>
      </c>
      <c r="M43" s="34">
        <v>102.63333333333334</v>
      </c>
      <c r="N43" s="34">
        <v>78.466666666666669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36" t="s">
        <v>107</v>
      </c>
      <c r="C44" s="34">
        <v>91.399999999999977</v>
      </c>
      <c r="D44" s="34">
        <v>102.53333333333333</v>
      </c>
      <c r="E44" s="34">
        <v>116.34</v>
      </c>
      <c r="F44" s="34">
        <v>186.40000000000003</v>
      </c>
      <c r="G44" s="34">
        <v>233.40000000000003</v>
      </c>
      <c r="H44" s="34">
        <v>261.73333333333335</v>
      </c>
      <c r="I44" s="34">
        <v>260.26666666666665</v>
      </c>
      <c r="J44" s="34">
        <v>216.15333333333334</v>
      </c>
      <c r="K44" s="34">
        <v>170.05</v>
      </c>
      <c r="L44" s="34">
        <v>146.75</v>
      </c>
      <c r="M44" s="34">
        <v>110.36666666666667</v>
      </c>
      <c r="N44" s="34">
        <v>83.533333333333346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36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36" t="s">
        <v>106</v>
      </c>
      <c r="C47" s="34">
        <v>59</v>
      </c>
      <c r="D47" s="34">
        <v>57</v>
      </c>
      <c r="E47" s="34">
        <v>52.75</v>
      </c>
      <c r="F47" s="34">
        <v>210.5</v>
      </c>
      <c r="G47" s="34">
        <v>236.33333333333331</v>
      </c>
      <c r="H47" s="34">
        <v>156.66666666666666</v>
      </c>
      <c r="I47" s="34">
        <v>160.5</v>
      </c>
      <c r="J47" s="34">
        <v>216.75</v>
      </c>
      <c r="K47" s="34">
        <v>104.25</v>
      </c>
      <c r="L47" s="34">
        <v>104.33333333333334</v>
      </c>
      <c r="M47" s="34">
        <v>89.666666666666657</v>
      </c>
      <c r="N47" s="34">
        <v>39.666666666666664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36" t="s">
        <v>107</v>
      </c>
      <c r="C48" s="34">
        <v>62.5</v>
      </c>
      <c r="D48" s="34">
        <v>59</v>
      </c>
      <c r="E48" s="34">
        <v>53.75</v>
      </c>
      <c r="F48" s="34">
        <v>228.5</v>
      </c>
      <c r="G48" s="34">
        <v>258.33333333333331</v>
      </c>
      <c r="H48" s="34">
        <v>183</v>
      </c>
      <c r="I48" s="34">
        <v>184.5</v>
      </c>
      <c r="J48" s="34">
        <v>237</v>
      </c>
      <c r="K48" s="34">
        <v>112</v>
      </c>
      <c r="L48" s="34">
        <v>109</v>
      </c>
      <c r="M48" s="34">
        <v>91.666666666666671</v>
      </c>
      <c r="N48" s="34">
        <v>40.333333333333329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36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36" t="s">
        <v>106</v>
      </c>
      <c r="C51" s="34">
        <v>92.5</v>
      </c>
      <c r="D51" s="34">
        <v>130.5</v>
      </c>
      <c r="E51" s="34">
        <v>62.333333333333329</v>
      </c>
      <c r="F51" s="34">
        <v>155.5</v>
      </c>
      <c r="G51" s="34">
        <v>297.33333333333331</v>
      </c>
      <c r="H51" s="34">
        <v>214</v>
      </c>
      <c r="I51" s="34">
        <v>258.33333333333337</v>
      </c>
      <c r="J51" s="34">
        <v>144.75</v>
      </c>
      <c r="K51" s="34">
        <v>151.25</v>
      </c>
      <c r="L51" s="34">
        <v>99.666666666666671</v>
      </c>
      <c r="M51" s="34">
        <v>98.666666666666657</v>
      </c>
      <c r="N51" s="34">
        <v>80.666666666666671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36" t="s">
        <v>107</v>
      </c>
      <c r="C52" s="34">
        <v>94.75</v>
      </c>
      <c r="D52" s="34">
        <v>135</v>
      </c>
      <c r="E52" s="34">
        <v>64.333333333333343</v>
      </c>
      <c r="F52" s="34">
        <v>165.5</v>
      </c>
      <c r="G52" s="34">
        <v>333</v>
      </c>
      <c r="H52" s="34">
        <v>237.5</v>
      </c>
      <c r="I52" s="34">
        <v>295</v>
      </c>
      <c r="J52" s="34">
        <v>166.75</v>
      </c>
      <c r="K52" s="34">
        <v>157.75</v>
      </c>
      <c r="L52" s="34">
        <v>102</v>
      </c>
      <c r="M52" s="34">
        <v>101</v>
      </c>
      <c r="N52" s="34">
        <v>82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CC2434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92</v>
      </c>
      <c r="E3" s="47"/>
      <c r="F3" s="47"/>
      <c r="G3" s="6"/>
      <c r="H3" s="49" t="s">
        <v>5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8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85.180555555555557</v>
      </c>
      <c r="E8" s="37">
        <v>81.756944444444443</v>
      </c>
      <c r="F8" s="37">
        <v>89.25</v>
      </c>
      <c r="G8" s="37">
        <v>101.38333333333333</v>
      </c>
      <c r="H8" s="37">
        <v>110.72083333333335</v>
      </c>
      <c r="I8" s="37">
        <v>215.04861111111111</v>
      </c>
      <c r="J8" s="37">
        <v>269.84027777777783</v>
      </c>
      <c r="L8" s="37">
        <f>AVERAGE(D8:H8)</f>
        <v>93.658333333333331</v>
      </c>
      <c r="M8" s="37">
        <f>AVERAGE(D8:J8)</f>
        <v>136.16865079365081</v>
      </c>
      <c r="O8" s="28"/>
    </row>
    <row r="9" spans="1:15" ht="9.4" customHeight="1" x14ac:dyDescent="0.15">
      <c r="C9" s="18">
        <v>1</v>
      </c>
      <c r="D9" s="37">
        <v>43.881944444444436</v>
      </c>
      <c r="E9" s="37">
        <v>50.30555555555555</v>
      </c>
      <c r="F9" s="37">
        <v>57.156944444444441</v>
      </c>
      <c r="G9" s="37">
        <v>60.30694444444444</v>
      </c>
      <c r="H9" s="37">
        <v>71.07083333333334</v>
      </c>
      <c r="I9" s="37">
        <v>149.50694444444443</v>
      </c>
      <c r="J9" s="37">
        <v>182.5277777777778</v>
      </c>
      <c r="L9" s="37">
        <f t="shared" ref="L9:L31" si="0">AVERAGE(D9:H9)</f>
        <v>56.544444444444444</v>
      </c>
      <c r="M9" s="37">
        <f t="shared" ref="M9:M31" si="1">AVERAGE(D9:J9)</f>
        <v>87.822420634920633</v>
      </c>
      <c r="O9" s="28"/>
    </row>
    <row r="10" spans="1:15" ht="9.4" customHeight="1" x14ac:dyDescent="0.15">
      <c r="C10" s="18">
        <v>2</v>
      </c>
      <c r="D10" s="37">
        <v>33.361111111111107</v>
      </c>
      <c r="E10" s="37">
        <v>35.458333333333336</v>
      </c>
      <c r="F10" s="37">
        <v>36.608333333333327</v>
      </c>
      <c r="G10" s="37">
        <v>40.983333333333341</v>
      </c>
      <c r="H10" s="37">
        <v>48.30555555555555</v>
      </c>
      <c r="I10" s="37">
        <v>109.28472222222223</v>
      </c>
      <c r="J10" s="37">
        <v>134.28472222222223</v>
      </c>
      <c r="L10" s="37">
        <f t="shared" si="0"/>
        <v>38.943333333333335</v>
      </c>
      <c r="M10" s="37">
        <f t="shared" si="1"/>
        <v>62.612301587301587</v>
      </c>
      <c r="O10" s="28"/>
    </row>
    <row r="11" spans="1:15" ht="9.4" customHeight="1" x14ac:dyDescent="0.15">
      <c r="C11" s="18">
        <v>3</v>
      </c>
      <c r="D11" s="37">
        <v>45.291666666666664</v>
      </c>
      <c r="E11" s="37">
        <v>42.791666666666664</v>
      </c>
      <c r="F11" s="37">
        <v>42.583333333333336</v>
      </c>
      <c r="G11" s="37">
        <v>45.452777777777783</v>
      </c>
      <c r="H11" s="37">
        <v>51.219444444444441</v>
      </c>
      <c r="I11" s="37">
        <v>102.85416666666667</v>
      </c>
      <c r="J11" s="37">
        <v>131.00694444444443</v>
      </c>
      <c r="L11" s="37">
        <f t="shared" si="0"/>
        <v>45.467777777777776</v>
      </c>
      <c r="M11" s="37">
        <f t="shared" si="1"/>
        <v>65.885714285714272</v>
      </c>
      <c r="O11" s="28"/>
    </row>
    <row r="12" spans="1:15" ht="9.4" customHeight="1" x14ac:dyDescent="0.15">
      <c r="C12" s="18">
        <v>4</v>
      </c>
      <c r="D12" s="37">
        <v>82.562499999999986</v>
      </c>
      <c r="E12" s="37">
        <v>83.868055555555557</v>
      </c>
      <c r="F12" s="37">
        <v>81.159722222222214</v>
      </c>
      <c r="G12" s="37">
        <v>88.38333333333334</v>
      </c>
      <c r="H12" s="37">
        <v>82.62222222222222</v>
      </c>
      <c r="I12" s="37">
        <v>79.805555555555557</v>
      </c>
      <c r="J12" s="37">
        <v>80.215277777777786</v>
      </c>
      <c r="L12" s="37">
        <f t="shared" si="0"/>
        <v>83.719166666666666</v>
      </c>
      <c r="M12" s="37">
        <f t="shared" si="1"/>
        <v>82.659523809523805</v>
      </c>
    </row>
    <row r="13" spans="1:15" ht="9.4" customHeight="1" x14ac:dyDescent="0.15">
      <c r="C13" s="18">
        <v>5</v>
      </c>
      <c r="D13" s="37">
        <v>239.83333333333334</v>
      </c>
      <c r="E13" s="37">
        <v>238.09722222222226</v>
      </c>
      <c r="F13" s="37">
        <v>234.94861111111115</v>
      </c>
      <c r="G13" s="37">
        <v>240.52361111111111</v>
      </c>
      <c r="H13" s="37">
        <v>226.72361111111107</v>
      </c>
      <c r="I13" s="37">
        <v>114.92361111111109</v>
      </c>
      <c r="J13" s="37">
        <v>80.840277777777786</v>
      </c>
      <c r="L13" s="37">
        <f t="shared" si="0"/>
        <v>236.02527777777777</v>
      </c>
      <c r="M13" s="37">
        <f t="shared" si="1"/>
        <v>196.55575396825398</v>
      </c>
    </row>
    <row r="14" spans="1:15" ht="9.4" customHeight="1" x14ac:dyDescent="0.15">
      <c r="C14" s="18">
        <v>6</v>
      </c>
      <c r="D14" s="37">
        <v>753.84027777777771</v>
      </c>
      <c r="E14" s="37">
        <v>754.86805555555554</v>
      </c>
      <c r="F14" s="37">
        <v>752.7208333333333</v>
      </c>
      <c r="G14" s="37">
        <v>733.4041666666667</v>
      </c>
      <c r="H14" s="37">
        <v>681.16527777777776</v>
      </c>
      <c r="I14" s="37">
        <v>217.23611111111109</v>
      </c>
      <c r="J14" s="37">
        <v>134.1527777777778</v>
      </c>
      <c r="L14" s="37">
        <f t="shared" si="0"/>
        <v>735.19972222222225</v>
      </c>
      <c r="M14" s="37">
        <f t="shared" si="1"/>
        <v>575.34107142857147</v>
      </c>
    </row>
    <row r="15" spans="1:15" ht="9.4" customHeight="1" x14ac:dyDescent="0.15">
      <c r="C15" s="18">
        <v>7</v>
      </c>
      <c r="D15" s="37">
        <v>1137.0972222222224</v>
      </c>
      <c r="E15" s="37">
        <v>1162.875</v>
      </c>
      <c r="F15" s="37">
        <v>1113.8763888888889</v>
      </c>
      <c r="G15" s="37">
        <v>1138.1125</v>
      </c>
      <c r="H15" s="37">
        <v>1092.7375000000002</v>
      </c>
      <c r="I15" s="37">
        <v>396.42361111111109</v>
      </c>
      <c r="J15" s="37">
        <v>220.80555555555554</v>
      </c>
      <c r="L15" s="37">
        <f t="shared" si="0"/>
        <v>1128.9397222222224</v>
      </c>
      <c r="M15" s="37">
        <f t="shared" si="1"/>
        <v>894.56111111111125</v>
      </c>
    </row>
    <row r="16" spans="1:15" ht="9.4" customHeight="1" x14ac:dyDescent="0.15">
      <c r="C16" s="18">
        <v>8</v>
      </c>
      <c r="D16" s="37">
        <v>991.26388888888903</v>
      </c>
      <c r="E16" s="37">
        <v>1003.9930555555557</v>
      </c>
      <c r="F16" s="37">
        <v>979.7166666666667</v>
      </c>
      <c r="G16" s="37">
        <v>1011.4319444444444</v>
      </c>
      <c r="H16" s="37">
        <v>965.51111111111129</v>
      </c>
      <c r="I16" s="37">
        <v>684.20833333333337</v>
      </c>
      <c r="J16" s="37">
        <v>320.89583333333331</v>
      </c>
      <c r="L16" s="37">
        <f t="shared" si="0"/>
        <v>990.38333333333344</v>
      </c>
      <c r="M16" s="37">
        <f t="shared" si="1"/>
        <v>851.00297619047615</v>
      </c>
    </row>
    <row r="17" spans="3:13" ht="9.4" customHeight="1" x14ac:dyDescent="0.15">
      <c r="C17" s="18">
        <v>9</v>
      </c>
      <c r="D17" s="37">
        <v>941.46527777777783</v>
      </c>
      <c r="E17" s="37">
        <v>967.74305555555554</v>
      </c>
      <c r="F17" s="37">
        <v>958.13472222222219</v>
      </c>
      <c r="G17" s="37">
        <v>964.70416666666654</v>
      </c>
      <c r="H17" s="37">
        <v>920.1402777777779</v>
      </c>
      <c r="I17" s="37">
        <v>890.43055555555566</v>
      </c>
      <c r="J17" s="37">
        <v>557.13194444444446</v>
      </c>
      <c r="L17" s="37">
        <f t="shared" si="0"/>
        <v>950.4375</v>
      </c>
      <c r="M17" s="37">
        <f t="shared" si="1"/>
        <v>885.67857142857144</v>
      </c>
    </row>
    <row r="18" spans="3:13" ht="9.4" customHeight="1" x14ac:dyDescent="0.15">
      <c r="C18" s="18">
        <v>10</v>
      </c>
      <c r="D18" s="37">
        <v>885.40277777777771</v>
      </c>
      <c r="E18" s="37">
        <v>866.61111111111097</v>
      </c>
      <c r="F18" s="37">
        <v>898.83888888888896</v>
      </c>
      <c r="G18" s="37">
        <v>896.63194444444434</v>
      </c>
      <c r="H18" s="37">
        <v>897.8944444444445</v>
      </c>
      <c r="I18" s="37">
        <v>948.72222222222229</v>
      </c>
      <c r="J18" s="37">
        <v>789.19444444444434</v>
      </c>
      <c r="L18" s="37">
        <f t="shared" si="0"/>
        <v>889.07583333333332</v>
      </c>
      <c r="M18" s="37">
        <f t="shared" si="1"/>
        <v>883.32797619047619</v>
      </c>
    </row>
    <row r="19" spans="3:13" ht="9.4" customHeight="1" x14ac:dyDescent="0.15">
      <c r="C19" s="18">
        <v>11</v>
      </c>
      <c r="D19" s="37">
        <v>899.6388888888888</v>
      </c>
      <c r="E19" s="37">
        <v>895.75</v>
      </c>
      <c r="F19" s="37">
        <v>916.32361111111106</v>
      </c>
      <c r="G19" s="37">
        <v>899.35416666666663</v>
      </c>
      <c r="H19" s="37">
        <v>918.3555555555555</v>
      </c>
      <c r="I19" s="37">
        <v>963.99305555555554</v>
      </c>
      <c r="J19" s="37">
        <v>915.03472222222217</v>
      </c>
      <c r="L19" s="37">
        <f t="shared" si="0"/>
        <v>905.88444444444428</v>
      </c>
      <c r="M19" s="37">
        <f t="shared" si="1"/>
        <v>915.49285714285702</v>
      </c>
    </row>
    <row r="20" spans="3:13" ht="9.4" customHeight="1" x14ac:dyDescent="0.15">
      <c r="C20" s="18">
        <v>12</v>
      </c>
      <c r="D20" s="37">
        <v>902.64583333333337</v>
      </c>
      <c r="E20" s="37">
        <v>896.97916666666652</v>
      </c>
      <c r="F20" s="37">
        <v>913.2930555555555</v>
      </c>
      <c r="G20" s="37">
        <v>912.47916666666652</v>
      </c>
      <c r="H20" s="37">
        <v>930.12777777777774</v>
      </c>
      <c r="I20" s="37">
        <v>1016.4791666666666</v>
      </c>
      <c r="J20" s="37">
        <v>956.52777777777783</v>
      </c>
      <c r="L20" s="37">
        <f t="shared" si="0"/>
        <v>911.1049999999999</v>
      </c>
      <c r="M20" s="37">
        <f t="shared" si="1"/>
        <v>932.64742063492065</v>
      </c>
    </row>
    <row r="21" spans="3:13" ht="9.4" customHeight="1" x14ac:dyDescent="0.15">
      <c r="C21" s="18">
        <v>13</v>
      </c>
      <c r="D21" s="37">
        <v>900.25694444444434</v>
      </c>
      <c r="E21" s="37">
        <v>895.37500000000011</v>
      </c>
      <c r="F21" s="37">
        <v>918.0430555555555</v>
      </c>
      <c r="G21" s="37">
        <v>909.43888888888898</v>
      </c>
      <c r="H21" s="37">
        <v>944.96666666666658</v>
      </c>
      <c r="I21" s="37">
        <v>1026.9166666666667</v>
      </c>
      <c r="J21" s="37">
        <v>940.89583333333337</v>
      </c>
      <c r="L21" s="37">
        <f t="shared" si="0"/>
        <v>913.61611111111108</v>
      </c>
      <c r="M21" s="37">
        <f t="shared" si="1"/>
        <v>933.69900793650788</v>
      </c>
    </row>
    <row r="22" spans="3:13" ht="9.4" customHeight="1" x14ac:dyDescent="0.15">
      <c r="C22" s="18">
        <v>14</v>
      </c>
      <c r="D22" s="37">
        <v>911.94444444444446</v>
      </c>
      <c r="E22" s="37">
        <v>905.7013888888888</v>
      </c>
      <c r="F22" s="37">
        <v>929.6736111111112</v>
      </c>
      <c r="G22" s="37">
        <v>919.34444444444443</v>
      </c>
      <c r="H22" s="37">
        <v>956.1097222222221</v>
      </c>
      <c r="I22" s="37">
        <v>967.20138888888914</v>
      </c>
      <c r="J22" s="37">
        <v>924.52083333333314</v>
      </c>
      <c r="L22" s="37">
        <f t="shared" si="0"/>
        <v>924.55472222222215</v>
      </c>
      <c r="M22" s="37">
        <f t="shared" si="1"/>
        <v>930.64226190476188</v>
      </c>
    </row>
    <row r="23" spans="3:13" ht="9.4" customHeight="1" x14ac:dyDescent="0.15">
      <c r="C23" s="18">
        <v>15</v>
      </c>
      <c r="D23" s="37">
        <v>903.68750000000011</v>
      </c>
      <c r="E23" s="37">
        <v>910.38194444444446</v>
      </c>
      <c r="F23" s="37">
        <v>922.96388888888885</v>
      </c>
      <c r="G23" s="37">
        <v>922.72222222222217</v>
      </c>
      <c r="H23" s="37">
        <v>944.49166666666645</v>
      </c>
      <c r="I23" s="37">
        <v>923.63194444444446</v>
      </c>
      <c r="J23" s="37">
        <v>935.25</v>
      </c>
      <c r="L23" s="37">
        <f t="shared" si="0"/>
        <v>920.84944444444443</v>
      </c>
      <c r="M23" s="37">
        <f t="shared" si="1"/>
        <v>923.30416666666667</v>
      </c>
    </row>
    <row r="24" spans="3:13" ht="9.4" customHeight="1" x14ac:dyDescent="0.15">
      <c r="C24" s="18">
        <v>16</v>
      </c>
      <c r="D24" s="37">
        <v>917.96527777777783</v>
      </c>
      <c r="E24" s="37">
        <v>920.80555555555554</v>
      </c>
      <c r="F24" s="37">
        <v>925.1055555555555</v>
      </c>
      <c r="G24" s="37">
        <v>929.16527777777776</v>
      </c>
      <c r="H24" s="37">
        <v>932.51388888888903</v>
      </c>
      <c r="I24" s="37">
        <v>935.02777777777771</v>
      </c>
      <c r="J24" s="37">
        <v>919.88888888888903</v>
      </c>
      <c r="L24" s="37">
        <f t="shared" si="0"/>
        <v>925.11111111111109</v>
      </c>
      <c r="M24" s="37">
        <f t="shared" si="1"/>
        <v>925.78174603174591</v>
      </c>
    </row>
    <row r="25" spans="3:13" ht="9.4" customHeight="1" x14ac:dyDescent="0.15">
      <c r="C25" s="18">
        <v>17</v>
      </c>
      <c r="D25" s="37">
        <v>892.8888888888888</v>
      </c>
      <c r="E25" s="37">
        <v>904.81944444444446</v>
      </c>
      <c r="F25" s="37">
        <v>905.97777777777776</v>
      </c>
      <c r="G25" s="37">
        <v>922.40694444444443</v>
      </c>
      <c r="H25" s="37">
        <v>919.12916666666672</v>
      </c>
      <c r="I25" s="37">
        <v>911.11805555555566</v>
      </c>
      <c r="J25" s="37">
        <v>784.20833333333337</v>
      </c>
      <c r="L25" s="37">
        <f t="shared" si="0"/>
        <v>909.04444444444448</v>
      </c>
      <c r="M25" s="37">
        <f t="shared" si="1"/>
        <v>891.50694444444446</v>
      </c>
    </row>
    <row r="26" spans="3:13" ht="9.4" customHeight="1" x14ac:dyDescent="0.15">
      <c r="C26" s="18">
        <v>18</v>
      </c>
      <c r="D26" s="37">
        <v>851.64583333333348</v>
      </c>
      <c r="E26" s="37">
        <v>885.16666666666686</v>
      </c>
      <c r="F26" s="37">
        <v>897.58749999999998</v>
      </c>
      <c r="G26" s="37">
        <v>900.48055555555538</v>
      </c>
      <c r="H26" s="37">
        <v>914.31527777777785</v>
      </c>
      <c r="I26" s="37">
        <v>875.09722222222229</v>
      </c>
      <c r="J26" s="37">
        <v>738.04861111111097</v>
      </c>
      <c r="L26" s="37">
        <f t="shared" si="0"/>
        <v>889.83916666666687</v>
      </c>
      <c r="M26" s="37">
        <f t="shared" si="1"/>
        <v>866.04880952380972</v>
      </c>
    </row>
    <row r="27" spans="3:13" ht="9.4" customHeight="1" x14ac:dyDescent="0.15">
      <c r="C27" s="18">
        <v>19</v>
      </c>
      <c r="D27" s="37">
        <v>681.56944444444446</v>
      </c>
      <c r="E27" s="37">
        <v>725.0625</v>
      </c>
      <c r="F27" s="37">
        <v>745.18194444444453</v>
      </c>
      <c r="G27" s="37">
        <v>788.7791666666667</v>
      </c>
      <c r="H27" s="37">
        <v>844.24861111111113</v>
      </c>
      <c r="I27" s="37">
        <v>741.90277777777771</v>
      </c>
      <c r="J27" s="37">
        <v>654.875</v>
      </c>
      <c r="L27" s="37">
        <f t="shared" si="0"/>
        <v>756.96833333333336</v>
      </c>
      <c r="M27" s="37">
        <f t="shared" si="1"/>
        <v>740.23134920634925</v>
      </c>
    </row>
    <row r="28" spans="3:13" ht="9.4" customHeight="1" x14ac:dyDescent="0.15">
      <c r="C28" s="18">
        <v>20</v>
      </c>
      <c r="D28" s="37">
        <v>498.08333333333326</v>
      </c>
      <c r="E28" s="37">
        <v>518.625</v>
      </c>
      <c r="F28" s="37">
        <v>553.02361111111111</v>
      </c>
      <c r="G28" s="37">
        <v>588.38749999999993</v>
      </c>
      <c r="H28" s="37">
        <v>626.3611111111112</v>
      </c>
      <c r="I28" s="37">
        <v>556.02777777777771</v>
      </c>
      <c r="J28" s="37">
        <v>488.32638888888891</v>
      </c>
      <c r="L28" s="37">
        <f t="shared" si="0"/>
        <v>556.89611111111105</v>
      </c>
      <c r="M28" s="37">
        <f t="shared" si="1"/>
        <v>546.97638888888889</v>
      </c>
    </row>
    <row r="29" spans="3:13" ht="9.4" customHeight="1" x14ac:dyDescent="0.15">
      <c r="C29" s="18">
        <v>21</v>
      </c>
      <c r="D29" s="37">
        <v>371.71527777777777</v>
      </c>
      <c r="E29" s="37">
        <v>401.86111111111109</v>
      </c>
      <c r="F29" s="37">
        <v>410.08750000000003</v>
      </c>
      <c r="G29" s="37">
        <v>441.0263888888889</v>
      </c>
      <c r="H29" s="37">
        <v>467.87638888888893</v>
      </c>
      <c r="I29" s="37">
        <v>426.95138888888886</v>
      </c>
      <c r="J29" s="37">
        <v>339.40972222222223</v>
      </c>
      <c r="L29" s="37">
        <f t="shared" si="0"/>
        <v>418.51333333333343</v>
      </c>
      <c r="M29" s="37">
        <f t="shared" si="1"/>
        <v>408.41825396825396</v>
      </c>
    </row>
    <row r="30" spans="3:13" ht="9.4" customHeight="1" x14ac:dyDescent="0.15">
      <c r="C30" s="18">
        <v>22</v>
      </c>
      <c r="D30" s="37">
        <v>265.34027777777777</v>
      </c>
      <c r="E30" s="37">
        <v>309.40277777777777</v>
      </c>
      <c r="F30" s="37">
        <v>323.12222222222221</v>
      </c>
      <c r="G30" s="37">
        <v>363.54444444444442</v>
      </c>
      <c r="H30" s="37">
        <v>390.1805555555556</v>
      </c>
      <c r="I30" s="37">
        <v>390.94444444444451</v>
      </c>
      <c r="J30" s="37">
        <v>243.06250000000003</v>
      </c>
      <c r="L30" s="37">
        <f t="shared" si="0"/>
        <v>330.31805555555559</v>
      </c>
      <c r="M30" s="37">
        <f t="shared" si="1"/>
        <v>326.51388888888897</v>
      </c>
    </row>
    <row r="31" spans="3:13" ht="9.4" customHeight="1" x14ac:dyDescent="0.15">
      <c r="C31" s="18">
        <v>23</v>
      </c>
      <c r="D31" s="37">
        <v>157.88194444444443</v>
      </c>
      <c r="E31" s="37">
        <v>176.86805555555557</v>
      </c>
      <c r="F31" s="37">
        <v>195.86388888888891</v>
      </c>
      <c r="G31" s="37">
        <v>221.04166666666663</v>
      </c>
      <c r="H31" s="37">
        <v>293.42083333333335</v>
      </c>
      <c r="I31" s="37">
        <v>329.45833333333331</v>
      </c>
      <c r="J31" s="37">
        <v>159.125</v>
      </c>
      <c r="L31" s="37">
        <f t="shared" si="0"/>
        <v>209.01527777777778</v>
      </c>
      <c r="M31" s="37">
        <f t="shared" si="1"/>
        <v>219.09424603174602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11135.902777777777</v>
      </c>
      <c r="E33" s="37">
        <f t="shared" ref="E33:J33" si="2">SUM(E15:E26)</f>
        <v>11216.201388888889</v>
      </c>
      <c r="F33" s="37">
        <f t="shared" si="2"/>
        <v>11279.534722222223</v>
      </c>
      <c r="G33" s="37">
        <f t="shared" si="2"/>
        <v>11326.272222222222</v>
      </c>
      <c r="H33" s="37">
        <f t="shared" si="2"/>
        <v>11336.293055555556</v>
      </c>
      <c r="I33" s="37">
        <f t="shared" si="2"/>
        <v>10539.25</v>
      </c>
      <c r="J33" s="37">
        <f t="shared" si="2"/>
        <v>9002.4027777777774</v>
      </c>
      <c r="L33" s="37">
        <f>SUM(L15:L26)</f>
        <v>11258.840833333332</v>
      </c>
      <c r="M33" s="37">
        <f>SUM(M15:M26)</f>
        <v>10833.693849206349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3069.8263888888891</v>
      </c>
      <c r="E34" s="37">
        <f t="shared" ref="E34:J34" si="3">SUM(E15:E17)</f>
        <v>3134.6111111111113</v>
      </c>
      <c r="F34" s="37">
        <f t="shared" si="3"/>
        <v>3051.7277777777776</v>
      </c>
      <c r="G34" s="37">
        <f t="shared" si="3"/>
        <v>3114.2486111111107</v>
      </c>
      <c r="H34" s="37">
        <f t="shared" si="3"/>
        <v>2978.3888888888896</v>
      </c>
      <c r="I34" s="37">
        <f t="shared" si="3"/>
        <v>1971.0625</v>
      </c>
      <c r="J34" s="37">
        <f t="shared" si="3"/>
        <v>1098.8333333333335</v>
      </c>
      <c r="L34" s="37">
        <f>SUM(L15:L17)</f>
        <v>3069.7605555555556</v>
      </c>
      <c r="M34" s="37">
        <f>SUM(M15:M17)</f>
        <v>2631.2426587301588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5403.5763888888887</v>
      </c>
      <c r="E35" s="37">
        <f t="shared" ref="E35:J35" si="4">SUM(E18:E23)</f>
        <v>5370.7986111111104</v>
      </c>
      <c r="F35" s="37">
        <f t="shared" si="4"/>
        <v>5499.13611111111</v>
      </c>
      <c r="G35" s="37">
        <f t="shared" si="4"/>
        <v>5459.9708333333328</v>
      </c>
      <c r="H35" s="37">
        <f t="shared" si="4"/>
        <v>5591.9458333333332</v>
      </c>
      <c r="I35" s="37">
        <f t="shared" si="4"/>
        <v>5846.9444444444443</v>
      </c>
      <c r="J35" s="37">
        <f t="shared" si="4"/>
        <v>5461.4236111111113</v>
      </c>
      <c r="L35" s="37">
        <f>SUM(L18:L23)</f>
        <v>5465.0855555555554</v>
      </c>
      <c r="M35" s="37">
        <f>SUM(M18:M23)</f>
        <v>5519.1136904761906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2662.5</v>
      </c>
      <c r="E36" s="37">
        <f t="shared" ref="E36:J36" si="5">SUM(E24:E26)</f>
        <v>2710.791666666667</v>
      </c>
      <c r="F36" s="37">
        <f t="shared" si="5"/>
        <v>2728.6708333333331</v>
      </c>
      <c r="G36" s="37">
        <f t="shared" si="5"/>
        <v>2752.0527777777775</v>
      </c>
      <c r="H36" s="37">
        <f t="shared" si="5"/>
        <v>2765.9583333333335</v>
      </c>
      <c r="I36" s="37">
        <f t="shared" si="5"/>
        <v>2721.2430555555557</v>
      </c>
      <c r="J36" s="37">
        <f t="shared" si="5"/>
        <v>2442.1458333333335</v>
      </c>
      <c r="L36" s="37">
        <f>SUM(L24:L26)</f>
        <v>2723.9947222222227</v>
      </c>
      <c r="M36" s="37">
        <f>SUM(M24:M26)</f>
        <v>2683.3375000000001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14394.444444444445</v>
      </c>
      <c r="E37" s="37">
        <f t="shared" ref="E37:J37" si="6">SUM(E8:E31)</f>
        <v>14635.166666666666</v>
      </c>
      <c r="F37" s="37">
        <f t="shared" si="6"/>
        <v>14801.241666666669</v>
      </c>
      <c r="G37" s="37">
        <f t="shared" si="6"/>
        <v>15039.488888888891</v>
      </c>
      <c r="H37" s="37">
        <f t="shared" si="6"/>
        <v>15230.208333333334</v>
      </c>
      <c r="I37" s="37">
        <f t="shared" si="6"/>
        <v>13973.194444444445</v>
      </c>
      <c r="J37" s="37">
        <f t="shared" si="6"/>
        <v>11900.069444444445</v>
      </c>
      <c r="L37" s="37">
        <f>SUM(L8:L31)</f>
        <v>14820.110000000002</v>
      </c>
      <c r="M37" s="37">
        <f>SUM(M8:M31)</f>
        <v>14281.973412698413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>
        <v>11444.7</v>
      </c>
      <c r="D43" s="34">
        <v>11454.4</v>
      </c>
      <c r="E43" s="34">
        <v>11418.833333333334</v>
      </c>
      <c r="F43" s="34">
        <v>11439.366666666665</v>
      </c>
      <c r="G43" s="34">
        <v>11570.199999999999</v>
      </c>
      <c r="H43" s="34">
        <v>11367.533333333333</v>
      </c>
      <c r="I43" s="34">
        <v>11186.3</v>
      </c>
      <c r="J43" s="34">
        <v>11206.623333333333</v>
      </c>
      <c r="K43" s="34">
        <v>11300.733333333334</v>
      </c>
      <c r="L43" s="34">
        <v>11240.566666666669</v>
      </c>
      <c r="M43" s="34">
        <v>10762.499999999998</v>
      </c>
      <c r="N43" s="34">
        <v>10714.333333333332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>
        <v>14880.083333333334</v>
      </c>
      <c r="D44" s="34">
        <v>14995.166666666666</v>
      </c>
      <c r="E44" s="34">
        <v>15034.816666666668</v>
      </c>
      <c r="F44" s="34">
        <v>15124.933333333329</v>
      </c>
      <c r="G44" s="34">
        <v>15286.849999999999</v>
      </c>
      <c r="H44" s="34">
        <v>15054.466666666665</v>
      </c>
      <c r="I44" s="34">
        <v>14915.433333333332</v>
      </c>
      <c r="J44" s="34">
        <v>14765.553333333333</v>
      </c>
      <c r="K44" s="34">
        <v>14943.333333333332</v>
      </c>
      <c r="L44" s="34">
        <v>14782.950000000004</v>
      </c>
      <c r="M44" s="34">
        <v>13998.799999999997</v>
      </c>
      <c r="N44" s="34">
        <v>14058.933333333331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>
        <v>10443.25</v>
      </c>
      <c r="D47" s="34">
        <v>10663.5</v>
      </c>
      <c r="E47" s="34">
        <v>10452</v>
      </c>
      <c r="F47" s="34">
        <v>10875</v>
      </c>
      <c r="G47" s="34">
        <v>10476.666666666666</v>
      </c>
      <c r="H47" s="34">
        <v>10671.666666666666</v>
      </c>
      <c r="I47" s="34">
        <v>10182</v>
      </c>
      <c r="J47" s="34">
        <v>10180.25</v>
      </c>
      <c r="K47" s="34">
        <v>11074</v>
      </c>
      <c r="L47" s="34">
        <v>10866.333333333334</v>
      </c>
      <c r="M47" s="34">
        <v>10386</v>
      </c>
      <c r="N47" s="34">
        <v>10200.333333333332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>
        <v>13636.25</v>
      </c>
      <c r="D48" s="34">
        <v>14046</v>
      </c>
      <c r="E48" s="34">
        <v>13773.25</v>
      </c>
      <c r="F48" s="34">
        <v>14387.5</v>
      </c>
      <c r="G48" s="34">
        <v>13926.33333333333</v>
      </c>
      <c r="H48" s="34">
        <v>14251.999999999998</v>
      </c>
      <c r="I48" s="34">
        <v>13712</v>
      </c>
      <c r="J48" s="34">
        <v>13639.75</v>
      </c>
      <c r="K48" s="34">
        <v>14566.25</v>
      </c>
      <c r="L48" s="34">
        <v>14372.666666666666</v>
      </c>
      <c r="M48" s="34">
        <v>13606.333333333336</v>
      </c>
      <c r="N48" s="34">
        <v>13759.999999999998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>
        <v>8922.5</v>
      </c>
      <c r="D51" s="34">
        <v>9110</v>
      </c>
      <c r="E51" s="34">
        <v>9110</v>
      </c>
      <c r="F51" s="34">
        <v>9530.5</v>
      </c>
      <c r="G51" s="34">
        <v>9209.3333333333321</v>
      </c>
      <c r="H51" s="34">
        <v>8919.5</v>
      </c>
      <c r="I51" s="34">
        <v>8967.6666666666661</v>
      </c>
      <c r="J51" s="34">
        <v>8706.5</v>
      </c>
      <c r="K51" s="34">
        <v>9519</v>
      </c>
      <c r="L51" s="34">
        <v>9066.3333333333339</v>
      </c>
      <c r="M51" s="34">
        <v>8387.5</v>
      </c>
      <c r="N51" s="34">
        <v>8580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>
        <v>11509.25</v>
      </c>
      <c r="D52" s="34">
        <v>11880.5</v>
      </c>
      <c r="E52" s="34">
        <v>11999</v>
      </c>
      <c r="F52" s="34">
        <v>12460</v>
      </c>
      <c r="G52" s="34">
        <v>12335.333333333332</v>
      </c>
      <c r="H52" s="34">
        <v>12017</v>
      </c>
      <c r="I52" s="34">
        <v>12194.666666666668</v>
      </c>
      <c r="J52" s="34">
        <v>11616</v>
      </c>
      <c r="K52" s="34">
        <v>12415.75</v>
      </c>
      <c r="L52" s="34">
        <v>11973.66666666667</v>
      </c>
      <c r="M52" s="34">
        <v>11037</v>
      </c>
      <c r="N52" s="34">
        <v>11362.666666666666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013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/>
  </sheetViews>
  <sheetFormatPr defaultRowHeight="9" x14ac:dyDescent="0.15"/>
  <cols>
    <col min="1" max="1" width="5.85546875" style="5" customWidth="1"/>
    <col min="2" max="2" width="10.140625" style="5" customWidth="1"/>
    <col min="3" max="12" width="7.28515625" style="5" customWidth="1"/>
    <col min="13" max="13" width="9.85546875" style="5" customWidth="1"/>
    <col min="14" max="14" width="7.28515625" style="5" customWidth="1"/>
    <col min="15" max="15" width="9.140625" style="5"/>
    <col min="16" max="27" width="5.7109375" style="5" customWidth="1"/>
    <col min="28" max="16384" width="9.140625" style="5"/>
  </cols>
  <sheetData>
    <row r="1" spans="1:27" ht="15" x14ac:dyDescent="0.25">
      <c r="A1" s="35" t="s">
        <v>93</v>
      </c>
      <c r="E1" s="6"/>
      <c r="F1" s="46" t="s">
        <v>59</v>
      </c>
      <c r="G1" s="47"/>
      <c r="H1" s="47"/>
      <c r="I1" s="47"/>
      <c r="J1" s="47"/>
      <c r="P1" s="7"/>
    </row>
    <row r="2" spans="1:27" ht="12.75" x14ac:dyDescent="0.2">
      <c r="E2" s="6"/>
      <c r="F2" s="46" t="s">
        <v>132</v>
      </c>
      <c r="G2" s="47"/>
      <c r="H2" s="47"/>
      <c r="I2" s="47"/>
      <c r="J2" s="47"/>
      <c r="P2" s="8"/>
    </row>
    <row r="3" spans="1:27" ht="12.75" x14ac:dyDescent="0.2">
      <c r="D3" s="48" t="str">
        <f>"Site No: " &amp; [1]both1!B142</f>
        <v>Site No: 2434</v>
      </c>
      <c r="E3" s="47"/>
      <c r="F3" s="47"/>
      <c r="G3" s="6"/>
      <c r="H3" s="49" t="str">
        <f>[1]both1!B144</f>
        <v>River Mersey Path W of Vale Road, Heaton Mersey</v>
      </c>
      <c r="I3" s="47"/>
      <c r="J3" s="47"/>
      <c r="K3" s="47"/>
      <c r="L3" s="47"/>
      <c r="M3" s="47"/>
      <c r="N3" s="47"/>
      <c r="P3" s="7"/>
      <c r="Q3" s="9"/>
      <c r="R3" s="10" t="s">
        <v>61</v>
      </c>
    </row>
    <row r="4" spans="1:27" ht="24" customHeight="1" x14ac:dyDescent="0.15">
      <c r="Q4" s="9"/>
    </row>
    <row r="5" spans="1:27" ht="9.4" customHeight="1" x14ac:dyDescent="0.15">
      <c r="A5" s="11"/>
      <c r="C5" s="11"/>
      <c r="D5" s="12"/>
      <c r="O5" s="13"/>
      <c r="P5" s="14" t="s">
        <v>62</v>
      </c>
      <c r="Q5" s="14" t="s">
        <v>63</v>
      </c>
      <c r="R5" s="14" t="s">
        <v>64</v>
      </c>
      <c r="S5" s="14" t="s">
        <v>65</v>
      </c>
      <c r="T5" s="14" t="s">
        <v>66</v>
      </c>
      <c r="U5" s="14" t="s">
        <v>67</v>
      </c>
      <c r="V5" s="14" t="s">
        <v>68</v>
      </c>
      <c r="W5" s="13"/>
      <c r="X5" s="13"/>
      <c r="Y5" s="13"/>
      <c r="Z5" s="13"/>
      <c r="AA5" s="13"/>
    </row>
    <row r="6" spans="1:27" ht="9.4" customHeight="1" x14ac:dyDescent="0.15">
      <c r="C6" s="9"/>
      <c r="D6" s="9"/>
      <c r="E6" s="9"/>
      <c r="F6" s="9"/>
      <c r="G6" s="9"/>
      <c r="H6" s="9"/>
      <c r="O6" s="15" t="s">
        <v>69</v>
      </c>
      <c r="P6" s="16">
        <f>SUM([1]data_direction1!$B$122:$Y$122)*2</f>
        <v>117.63194444444443</v>
      </c>
      <c r="Q6" s="16">
        <f>SUM([1]data_direction1!$B$123:$Y$123)*2</f>
        <v>109.125</v>
      </c>
      <c r="R6" s="16">
        <f>SUM([1]data_direction1!$B$124:$Y$124)*2</f>
        <v>108.42083333333331</v>
      </c>
      <c r="S6" s="16">
        <f>SUM([1]data_direction1!$B$125:$Y$125)*2</f>
        <v>109.44305555555557</v>
      </c>
      <c r="T6" s="16">
        <f>SUM([1]data_direction1!$B$126:$Y$126)*2</f>
        <v>98.82361111111112</v>
      </c>
      <c r="U6" s="16">
        <f>SUM([1]data_direction1!$B$127:$Y$127)*2</f>
        <v>125.96527777777777</v>
      </c>
      <c r="V6" s="16">
        <f>SUM([1]data_direction1!$B$128:$Y$128)*2</f>
        <v>166.55555555555551</v>
      </c>
      <c r="W6" s="13"/>
      <c r="X6" s="13"/>
      <c r="Y6" s="13"/>
      <c r="Z6" s="13"/>
      <c r="AA6" s="13"/>
    </row>
    <row r="7" spans="1:27" ht="9.4" customHeight="1" x14ac:dyDescent="0.15"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O7" s="15" t="s">
        <v>70</v>
      </c>
      <c r="P7" s="16">
        <f>SUM([1]data_direction2!$B$122:$Y$122)*2</f>
        <v>127.22916666666667</v>
      </c>
      <c r="Q7" s="16">
        <f>SUM([1]data_direction2!$B$123:$Y$123)*2</f>
        <v>120.0625</v>
      </c>
      <c r="R7" s="16">
        <f>SUM([1]data_direction2!$B$124:$Y$124)*2</f>
        <v>121.74444444444444</v>
      </c>
      <c r="S7" s="16">
        <f>SUM([1]data_direction2!$B$125:$Y$125)*2</f>
        <v>115.71666666666665</v>
      </c>
      <c r="T7" s="16">
        <f>SUM([1]data_direction2!$B$126:$Y$126)*2</f>
        <v>110.61388888888889</v>
      </c>
      <c r="U7" s="16">
        <f>SUM([1]data_direction2!$B$127:$Y$127)*2</f>
        <v>143.49999999999997</v>
      </c>
      <c r="V7" s="16">
        <f>SUM([1]data_direction2!$B$128:$Y$128)*2</f>
        <v>190.90277777777777</v>
      </c>
      <c r="W7" s="13"/>
      <c r="X7" s="13"/>
      <c r="Y7" s="13"/>
      <c r="Z7" s="13"/>
      <c r="AA7" s="13"/>
    </row>
    <row r="8" spans="1:27" ht="9.4" customHeight="1" x14ac:dyDescent="0.15">
      <c r="C8" s="18"/>
      <c r="O8" s="15" t="s">
        <v>71</v>
      </c>
      <c r="P8" s="16">
        <f>SUM(P6:P7)</f>
        <v>244.86111111111109</v>
      </c>
      <c r="Q8" s="16">
        <f t="shared" ref="Q8:V8" si="0">SUM(Q6:Q7)</f>
        <v>229.1875</v>
      </c>
      <c r="R8" s="16">
        <f t="shared" si="0"/>
        <v>230.16527777777776</v>
      </c>
      <c r="S8" s="16">
        <f t="shared" si="0"/>
        <v>225.15972222222223</v>
      </c>
      <c r="T8" s="16">
        <f t="shared" si="0"/>
        <v>209.4375</v>
      </c>
      <c r="U8" s="16">
        <f t="shared" si="0"/>
        <v>269.46527777777771</v>
      </c>
      <c r="V8" s="16">
        <f t="shared" si="0"/>
        <v>357.45833333333326</v>
      </c>
      <c r="W8" s="13"/>
      <c r="X8" s="13"/>
      <c r="Y8" s="13"/>
      <c r="Z8" s="13"/>
      <c r="AA8" s="13"/>
    </row>
    <row r="9" spans="1:27" ht="9.4" customHeight="1" x14ac:dyDescent="0.15">
      <c r="C9" s="18"/>
      <c r="O9" s="19"/>
      <c r="P9" s="14" t="s">
        <v>72</v>
      </c>
      <c r="Q9" s="14" t="s">
        <v>73</v>
      </c>
      <c r="R9" s="14" t="s">
        <v>74</v>
      </c>
      <c r="S9" s="14" t="s">
        <v>75</v>
      </c>
      <c r="T9" s="14" t="s">
        <v>76</v>
      </c>
      <c r="U9" s="14" t="s">
        <v>77</v>
      </c>
      <c r="V9" s="14" t="s">
        <v>78</v>
      </c>
      <c r="W9" s="14" t="s">
        <v>79</v>
      </c>
      <c r="X9" s="14" t="s">
        <v>80</v>
      </c>
      <c r="Y9" s="14" t="s">
        <v>81</v>
      </c>
      <c r="Z9" s="14" t="s">
        <v>82</v>
      </c>
      <c r="AA9" s="14" t="s">
        <v>83</v>
      </c>
    </row>
    <row r="10" spans="1:27" ht="9.4" customHeight="1" x14ac:dyDescent="0.15">
      <c r="C10" s="18"/>
      <c r="O10" s="15" t="s">
        <v>84</v>
      </c>
      <c r="P10" s="16">
        <f>[1]direction1!C44</f>
        <v>92.533333333333331</v>
      </c>
      <c r="Q10" s="16">
        <f>[1]direction1!D44</f>
        <v>105.73333333333336</v>
      </c>
      <c r="R10" s="16">
        <f>[1]direction1!E44</f>
        <v>99.86999999999999</v>
      </c>
      <c r="S10" s="16">
        <f>[1]direction1!F44</f>
        <v>134.43333333333334</v>
      </c>
      <c r="T10" s="16">
        <f>[1]direction1!G44</f>
        <v>168.74999999999994</v>
      </c>
      <c r="U10" s="16">
        <f>[1]direction1!H44</f>
        <v>141.1333333333333</v>
      </c>
      <c r="V10" s="16">
        <f>[1]direction1!I44</f>
        <v>130.26666666666665</v>
      </c>
      <c r="W10" s="16">
        <f>[1]direction1!J44</f>
        <v>131.0633333333333</v>
      </c>
      <c r="X10" s="16">
        <f>[1]direction1!K44</f>
        <v>97.200000000000031</v>
      </c>
      <c r="Y10" s="16">
        <f>[1]direction1!L44</f>
        <v>100.44999999999999</v>
      </c>
      <c r="Z10" s="16">
        <f>[1]direction1!M44</f>
        <v>59.566666666666677</v>
      </c>
      <c r="AA10" s="16">
        <f>[1]direction1!N44</f>
        <v>43.26666666666668</v>
      </c>
    </row>
    <row r="11" spans="1:27" ht="9.4" customHeight="1" x14ac:dyDescent="0.15">
      <c r="C11" s="18"/>
      <c r="O11" s="15" t="s">
        <v>85</v>
      </c>
      <c r="P11" s="16">
        <f>[1]direction2!C44</f>
        <v>101.43333333333337</v>
      </c>
      <c r="Q11" s="16">
        <f>[1]direction2!D44</f>
        <v>117.73333333333331</v>
      </c>
      <c r="R11" s="16">
        <f>[1]direction2!E44</f>
        <v>114.10000000000001</v>
      </c>
      <c r="S11" s="16">
        <f>[1]direction2!F44</f>
        <v>133.73333333333335</v>
      </c>
      <c r="T11" s="16">
        <f>[1]direction2!G44</f>
        <v>173.5</v>
      </c>
      <c r="U11" s="16">
        <f>[1]direction2!H44</f>
        <v>148.06666666666663</v>
      </c>
      <c r="V11" s="16">
        <f>[1]direction2!I44</f>
        <v>135.86666666666667</v>
      </c>
      <c r="W11" s="16">
        <f>[1]direction2!J44</f>
        <v>136.2466666666667</v>
      </c>
      <c r="X11" s="16">
        <f>[1]direction2!K44</f>
        <v>109.6</v>
      </c>
      <c r="Y11" s="16">
        <f>[1]direction2!L44</f>
        <v>112.75000000000003</v>
      </c>
      <c r="Z11" s="16">
        <f>[1]direction2!M44</f>
        <v>80.316666666666691</v>
      </c>
      <c r="AA11" s="16">
        <f>[1]direction2!N44</f>
        <v>65.533333333333331</v>
      </c>
    </row>
    <row r="12" spans="1:27" ht="9.4" customHeight="1" x14ac:dyDescent="0.15">
      <c r="C12" s="18"/>
      <c r="O12" s="15" t="s">
        <v>86</v>
      </c>
      <c r="P12" s="16">
        <f>SUM(P10:P11)</f>
        <v>193.9666666666667</v>
      </c>
      <c r="Q12" s="16">
        <f t="shared" ref="Q12:AA12" si="1">SUM(Q10:Q11)</f>
        <v>223.46666666666667</v>
      </c>
      <c r="R12" s="16">
        <f t="shared" si="1"/>
        <v>213.97</v>
      </c>
      <c r="S12" s="16">
        <f t="shared" si="1"/>
        <v>268.16666666666669</v>
      </c>
      <c r="T12" s="16">
        <f t="shared" si="1"/>
        <v>342.24999999999994</v>
      </c>
      <c r="U12" s="16">
        <f t="shared" si="1"/>
        <v>289.19999999999993</v>
      </c>
      <c r="V12" s="16">
        <f t="shared" si="1"/>
        <v>266.13333333333333</v>
      </c>
      <c r="W12" s="16">
        <f t="shared" si="1"/>
        <v>267.31</v>
      </c>
      <c r="X12" s="16">
        <f t="shared" si="1"/>
        <v>206.8</v>
      </c>
      <c r="Y12" s="16">
        <f t="shared" si="1"/>
        <v>213.20000000000002</v>
      </c>
      <c r="Z12" s="16">
        <f t="shared" si="1"/>
        <v>139.88333333333338</v>
      </c>
      <c r="AA12" s="16">
        <f t="shared" si="1"/>
        <v>108.80000000000001</v>
      </c>
    </row>
    <row r="13" spans="1:27" ht="9.4" customHeight="1" x14ac:dyDescent="0.15">
      <c r="C13" s="18"/>
      <c r="O13" s="19"/>
      <c r="P13" s="19">
        <f t="shared" ref="P13:W13" si="2">Q13-1</f>
        <v>2009</v>
      </c>
      <c r="Q13" s="19">
        <f t="shared" si="2"/>
        <v>2010</v>
      </c>
      <c r="R13" s="19">
        <f t="shared" si="2"/>
        <v>2011</v>
      </c>
      <c r="S13" s="19">
        <f t="shared" si="2"/>
        <v>2012</v>
      </c>
      <c r="T13" s="19">
        <f t="shared" si="2"/>
        <v>2013</v>
      </c>
      <c r="U13" s="19">
        <f t="shared" si="2"/>
        <v>2014</v>
      </c>
      <c r="V13" s="19">
        <f t="shared" si="2"/>
        <v>2015</v>
      </c>
      <c r="W13" s="19">
        <f t="shared" si="2"/>
        <v>2016</v>
      </c>
      <c r="X13" s="19">
        <f>Y13-1</f>
        <v>2017</v>
      </c>
      <c r="Y13" s="20">
        <v>2018</v>
      </c>
      <c r="Z13" s="19"/>
      <c r="AA13" s="13"/>
    </row>
    <row r="14" spans="1:27" ht="9.4" customHeight="1" x14ac:dyDescent="0.15">
      <c r="C14" s="18"/>
      <c r="O14" s="15" t="s">
        <v>87</v>
      </c>
      <c r="P14" s="21"/>
      <c r="Q14" s="21"/>
      <c r="R14" s="21"/>
      <c r="S14" s="21"/>
      <c r="T14" s="22"/>
      <c r="U14" s="22"/>
      <c r="V14" s="22"/>
      <c r="W14" s="22">
        <v>113.26440740740742</v>
      </c>
      <c r="X14" s="22">
        <v>110.22138888888888</v>
      </c>
      <c r="Y14" s="16">
        <f>[1]direction1!L37</f>
        <v>108.68888888888891</v>
      </c>
      <c r="Z14" s="13"/>
      <c r="AA14" s="13"/>
    </row>
    <row r="15" spans="1:27" ht="9.4" customHeight="1" x14ac:dyDescent="0.15">
      <c r="C15" s="18"/>
      <c r="O15" s="15" t="s">
        <v>88</v>
      </c>
      <c r="P15" s="23"/>
      <c r="Q15" s="23"/>
      <c r="R15" s="24"/>
      <c r="S15" s="24"/>
      <c r="T15" s="24"/>
      <c r="U15" s="24"/>
      <c r="V15" s="24"/>
      <c r="W15" s="22">
        <v>127.41103703703706</v>
      </c>
      <c r="X15" s="22">
        <v>121.12833333333333</v>
      </c>
      <c r="Y15" s="16">
        <f>[1]direction2!L37</f>
        <v>119.07333333333334</v>
      </c>
      <c r="Z15" s="13"/>
      <c r="AA15" s="13"/>
    </row>
    <row r="16" spans="1:27" ht="9.4" customHeight="1" x14ac:dyDescent="0.15">
      <c r="C16" s="18"/>
      <c r="O16" s="15" t="s">
        <v>89</v>
      </c>
      <c r="P16" s="13"/>
      <c r="Q16" s="13"/>
      <c r="R16" s="16"/>
      <c r="S16" s="16"/>
      <c r="T16" s="16"/>
      <c r="U16" s="16"/>
      <c r="V16" s="16"/>
      <c r="W16" s="16">
        <f t="shared" ref="W16:X16" si="3">SUM(W14:W15)</f>
        <v>240.67544444444448</v>
      </c>
      <c r="X16" s="16">
        <f t="shared" si="3"/>
        <v>231.34972222222223</v>
      </c>
      <c r="Y16" s="16">
        <f>SUM(Y14:Y15)</f>
        <v>227.76222222222225</v>
      </c>
      <c r="Z16" s="13"/>
      <c r="AA16" s="13"/>
    </row>
    <row r="17" spans="3:21" ht="9.4" customHeight="1" x14ac:dyDescent="0.15">
      <c r="C17" s="18"/>
    </row>
    <row r="18" spans="3:21" ht="9.4" customHeight="1" x14ac:dyDescent="0.15">
      <c r="C18" s="18"/>
      <c r="P18" s="25"/>
      <c r="Q18" s="26"/>
    </row>
    <row r="19" spans="3:21" ht="9.4" customHeight="1" x14ac:dyDescent="0.15">
      <c r="C19" s="18"/>
      <c r="P19" s="25"/>
      <c r="Q19" s="26"/>
    </row>
    <row r="20" spans="3:21" ht="9.4" customHeight="1" x14ac:dyDescent="0.15">
      <c r="C20" s="18"/>
      <c r="P20" s="25"/>
      <c r="Q20" s="26"/>
    </row>
    <row r="21" spans="3:21" ht="9.4" customHeight="1" x14ac:dyDescent="0.15">
      <c r="C21" s="18"/>
      <c r="P21" s="25"/>
      <c r="Q21" s="26"/>
      <c r="T21" s="25"/>
      <c r="U21" s="27"/>
    </row>
    <row r="22" spans="3:21" ht="9.4" customHeight="1" x14ac:dyDescent="0.15">
      <c r="C22" s="18"/>
      <c r="P22" s="25"/>
      <c r="Q22" s="26"/>
      <c r="T22" s="25"/>
      <c r="U22" s="27"/>
    </row>
    <row r="23" spans="3:21" ht="9.4" customHeight="1" x14ac:dyDescent="0.15">
      <c r="C23" s="18"/>
      <c r="P23" s="28"/>
      <c r="Q23" s="26"/>
      <c r="T23" s="28"/>
      <c r="U23" s="29"/>
    </row>
    <row r="24" spans="3:21" ht="9.4" customHeight="1" x14ac:dyDescent="0.15">
      <c r="C24" s="18"/>
      <c r="P24" s="25"/>
      <c r="Q24" s="26"/>
      <c r="T24" s="25"/>
      <c r="U24" s="27"/>
    </row>
    <row r="25" spans="3:21" ht="9.4" customHeight="1" x14ac:dyDescent="0.15">
      <c r="C25" s="18"/>
      <c r="P25" s="25"/>
      <c r="Q25" s="26"/>
      <c r="T25" s="25"/>
      <c r="U25" s="27"/>
    </row>
    <row r="26" spans="3:21" ht="9.4" customHeight="1" x14ac:dyDescent="0.15">
      <c r="C26" s="18"/>
      <c r="P26" s="28"/>
    </row>
    <row r="27" spans="3:21" ht="9.4" customHeight="1" x14ac:dyDescent="0.15">
      <c r="C27" s="18"/>
      <c r="P27" s="25"/>
      <c r="Q27" s="30"/>
    </row>
    <row r="28" spans="3:21" ht="9.4" customHeight="1" x14ac:dyDescent="0.15">
      <c r="C28" s="18"/>
      <c r="P28" s="25"/>
      <c r="Q28" s="30"/>
    </row>
    <row r="29" spans="3:21" ht="19.149999999999999" customHeight="1" x14ac:dyDescent="0.15">
      <c r="C29" s="18"/>
    </row>
    <row r="30" spans="3:21" ht="9.4" customHeight="1" x14ac:dyDescent="0.15">
      <c r="C30" s="18"/>
      <c r="P30" s="31"/>
      <c r="S30" s="30"/>
    </row>
    <row r="31" spans="3:21" ht="9.4" customHeight="1" x14ac:dyDescent="0.15">
      <c r="C31" s="18"/>
      <c r="P31" s="31"/>
      <c r="S31" s="30"/>
    </row>
    <row r="32" spans="3:21" ht="9.4" customHeight="1" x14ac:dyDescent="0.15">
      <c r="C32" s="32"/>
    </row>
    <row r="33" spans="2:20" ht="9.4" customHeight="1" x14ac:dyDescent="0.15">
      <c r="C33" s="38"/>
    </row>
    <row r="34" spans="2:20" ht="9.4" customHeight="1" x14ac:dyDescent="0.15">
      <c r="C34" s="38"/>
    </row>
    <row r="35" spans="2:20" ht="9.4" customHeight="1" x14ac:dyDescent="0.15">
      <c r="C35" s="38"/>
    </row>
    <row r="36" spans="2:20" ht="9.4" customHeight="1" x14ac:dyDescent="0.15">
      <c r="C36" s="38"/>
      <c r="T36" s="10"/>
    </row>
    <row r="37" spans="2:20" ht="9.4" customHeight="1" x14ac:dyDescent="0.15">
      <c r="C37" s="38"/>
    </row>
    <row r="38" spans="2:20" ht="9.4" customHeight="1" x14ac:dyDescent="0.15">
      <c r="C38" s="9"/>
    </row>
    <row r="39" spans="2:20" ht="9.4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" customHeight="1" x14ac:dyDescent="0.15">
      <c r="B40" s="38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" customHeight="1" x14ac:dyDescent="0.15">
      <c r="B41" s="38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" customHeight="1" x14ac:dyDescent="0.15">
      <c r="B42" s="38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" customHeight="1" x14ac:dyDescent="0.15">
      <c r="B43" s="38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" customHeight="1" x14ac:dyDescent="0.15">
      <c r="B44" s="28"/>
    </row>
    <row r="45" spans="2:20" ht="9.4" customHeight="1" x14ac:dyDescent="0.15">
      <c r="B45" s="28"/>
      <c r="C45" s="9"/>
    </row>
    <row r="46" spans="2:20" ht="9.4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" customHeight="1" x14ac:dyDescent="0.15">
      <c r="B47" s="38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8"/>
      <c r="F83" s="33"/>
      <c r="G83" s="33"/>
      <c r="I83" s="33" t="s">
        <v>90</v>
      </c>
      <c r="K83" s="33"/>
    </row>
    <row r="84" spans="4:13" ht="9.4" customHeight="1" x14ac:dyDescent="0.15"/>
    <row r="85" spans="4:13" ht="9.4" customHeight="1" x14ac:dyDescent="0.15">
      <c r="M85" s="5" t="s">
        <v>91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PC2434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/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132</v>
      </c>
      <c r="G2" s="47"/>
      <c r="H2" s="47"/>
      <c r="I2" s="47"/>
      <c r="J2" s="47"/>
    </row>
    <row r="3" spans="1:15" ht="12.75" x14ac:dyDescent="0.2">
      <c r="D3" s="48" t="str">
        <f>"Site No: " &amp; [1]both1!B142</f>
        <v>Site No: 2434</v>
      </c>
      <c r="E3" s="47"/>
      <c r="F3" s="47"/>
      <c r="G3" s="6"/>
      <c r="H3" s="54" t="str">
        <f>[1]both1!B144</f>
        <v>River Mersey Path W of Vale Road, Heaton Mersey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34</v>
      </c>
      <c r="C5" s="52"/>
      <c r="D5" s="12"/>
      <c r="O5" s="28"/>
    </row>
    <row r="6" spans="1:15" ht="9.4" customHeight="1" x14ac:dyDescent="0.2">
      <c r="C6" s="50" t="s">
        <v>133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38" t="s">
        <v>62</v>
      </c>
      <c r="E7" s="38" t="s">
        <v>63</v>
      </c>
      <c r="F7" s="38" t="s">
        <v>64</v>
      </c>
      <c r="G7" s="38" t="s">
        <v>65</v>
      </c>
      <c r="H7" s="38" t="s">
        <v>66</v>
      </c>
      <c r="I7" s="38" t="s">
        <v>67</v>
      </c>
      <c r="J7" s="38" t="s">
        <v>68</v>
      </c>
      <c r="K7" s="38"/>
      <c r="L7" s="38" t="s">
        <v>97</v>
      </c>
      <c r="M7" s="38" t="s">
        <v>98</v>
      </c>
      <c r="O7" s="28"/>
    </row>
    <row r="8" spans="1:15" ht="9.4" customHeight="1" x14ac:dyDescent="0.15">
      <c r="C8" s="18">
        <v>0</v>
      </c>
      <c r="D8" s="37">
        <f>SUM([1]direction1!D8,[1]direction2!D8)</f>
        <v>0.38194444444444442</v>
      </c>
      <c r="E8" s="37">
        <f>SUM([1]direction1!E8,[1]direction2!E8)</f>
        <v>8.3333333333333329E-2</v>
      </c>
      <c r="F8" s="37">
        <f>SUM([1]direction1!F8,[1]direction2!F8)</f>
        <v>7.4999999999999997E-2</v>
      </c>
      <c r="G8" s="37">
        <f>SUM([1]direction1!G8,[1]direction2!G8)</f>
        <v>0.26944444444444443</v>
      </c>
      <c r="H8" s="37">
        <f>SUM([1]direction1!H8,[1]direction2!H8)</f>
        <v>0.21805555555555556</v>
      </c>
      <c r="I8" s="37">
        <f>SUM([1]direction1!I8,[1]direction2!I8)</f>
        <v>0.20833333333333331</v>
      </c>
      <c r="J8" s="37">
        <f>SUM([1]direction1!J8,[1]direction2!J8)</f>
        <v>0.23611111111111108</v>
      </c>
      <c r="L8" s="37">
        <f>AVERAGE(D8:H8)</f>
        <v>0.20555555555555555</v>
      </c>
      <c r="M8" s="37">
        <f>AVERAGE(D8:J8)</f>
        <v>0.21031746031746029</v>
      </c>
      <c r="O8" s="28"/>
    </row>
    <row r="9" spans="1:15" ht="9.4" customHeight="1" x14ac:dyDescent="0.15">
      <c r="C9" s="18">
        <v>1</v>
      </c>
      <c r="D9" s="37">
        <f>SUM([1]direction1!D9,[1]direction2!D9)</f>
        <v>0.15972222222222221</v>
      </c>
      <c r="E9" s="37">
        <f>SUM([1]direction1!E9,[1]direction2!E9)</f>
        <v>0</v>
      </c>
      <c r="F9" s="37">
        <f>SUM([1]direction1!F9,[1]direction2!F9)</f>
        <v>9.0277777777777762E-2</v>
      </c>
      <c r="G9" s="37">
        <f>SUM([1]direction1!G9,[1]direction2!G9)</f>
        <v>6.5277777777777782E-2</v>
      </c>
      <c r="H9" s="37">
        <f>SUM([1]direction1!H9,[1]direction2!H9)</f>
        <v>2.0833333333333332E-2</v>
      </c>
      <c r="I9" s="37">
        <f>SUM([1]direction1!I9,[1]direction2!I9)</f>
        <v>6.9444444444444448E-2</v>
      </c>
      <c r="J9" s="37">
        <f>SUM([1]direction1!J9,[1]direction2!J9)</f>
        <v>0.11805555555555554</v>
      </c>
      <c r="L9" s="37">
        <f t="shared" ref="L9:L31" si="0">AVERAGE(D9:H9)</f>
        <v>6.7222222222222211E-2</v>
      </c>
      <c r="M9" s="37">
        <f t="shared" ref="M9:M31" si="1">AVERAGE(D9:J9)</f>
        <v>7.48015873015873E-2</v>
      </c>
      <c r="O9" s="28"/>
    </row>
    <row r="10" spans="1:15" ht="9.4" customHeight="1" x14ac:dyDescent="0.15">
      <c r="C10" s="18">
        <v>2</v>
      </c>
      <c r="D10" s="37">
        <f>SUM([1]direction1!D10,[1]direction2!D10)</f>
        <v>0.10416666666666667</v>
      </c>
      <c r="E10" s="37">
        <f>SUM([1]direction1!E10,[1]direction2!E10)</f>
        <v>8.3333333333333329E-2</v>
      </c>
      <c r="F10" s="37">
        <f>SUM([1]direction1!F10,[1]direction2!F10)</f>
        <v>7.0833333333333331E-2</v>
      </c>
      <c r="G10" s="37">
        <f>SUM([1]direction1!G10,[1]direction2!G10)</f>
        <v>4.1666666666666664E-2</v>
      </c>
      <c r="H10" s="37">
        <f>SUM([1]direction1!H10,[1]direction2!H10)</f>
        <v>4.8611111111111105E-2</v>
      </c>
      <c r="I10" s="37">
        <f>SUM([1]direction1!I10,[1]direction2!I10)</f>
        <v>2.0833333333333332E-2</v>
      </c>
      <c r="J10" s="37">
        <f>SUM([1]direction1!J10,[1]direction2!J10)</f>
        <v>0.1111111111111111</v>
      </c>
      <c r="L10" s="37">
        <f t="shared" si="0"/>
        <v>6.9722222222222213E-2</v>
      </c>
      <c r="M10" s="37">
        <f t="shared" si="1"/>
        <v>6.8650793650793643E-2</v>
      </c>
      <c r="O10" s="28"/>
    </row>
    <row r="11" spans="1:15" ht="9.4" customHeight="1" x14ac:dyDescent="0.15">
      <c r="C11" s="18">
        <v>3</v>
      </c>
      <c r="D11" s="37">
        <f>SUM([1]direction1!D11,[1]direction2!D11)</f>
        <v>2.7777777777777776E-2</v>
      </c>
      <c r="E11" s="37">
        <f>SUM([1]direction1!E11,[1]direction2!E11)</f>
        <v>2.7777777777777776E-2</v>
      </c>
      <c r="F11" s="37">
        <f>SUM([1]direction1!F11,[1]direction2!F11)</f>
        <v>2.0833333333333332E-2</v>
      </c>
      <c r="G11" s="37">
        <f>SUM([1]direction1!G11,[1]direction2!G11)</f>
        <v>0.10416666666666667</v>
      </c>
      <c r="H11" s="37">
        <f>SUM([1]direction1!H11,[1]direction2!H11)</f>
        <v>8.8888888888888878E-2</v>
      </c>
      <c r="I11" s="37">
        <f>SUM([1]direction1!I11,[1]direction2!I11)</f>
        <v>2.0833333333333332E-2</v>
      </c>
      <c r="J11" s="37">
        <f>SUM([1]direction1!J11,[1]direction2!J11)</f>
        <v>8.3333333333333329E-2</v>
      </c>
      <c r="L11" s="37">
        <f t="shared" si="0"/>
        <v>5.3888888888888889E-2</v>
      </c>
      <c r="M11" s="37">
        <f t="shared" si="1"/>
        <v>5.3373015873015864E-2</v>
      </c>
      <c r="O11" s="28"/>
    </row>
    <row r="12" spans="1:15" ht="9.4" customHeight="1" x14ac:dyDescent="0.15">
      <c r="C12" s="18">
        <v>4</v>
      </c>
      <c r="D12" s="37">
        <f>SUM([1]direction1!D12,[1]direction2!D12)</f>
        <v>6.25E-2</v>
      </c>
      <c r="E12" s="37">
        <f>SUM([1]direction1!E12,[1]direction2!E12)</f>
        <v>0.14583333333333331</v>
      </c>
      <c r="F12" s="37">
        <f>SUM([1]direction1!F12,[1]direction2!F12)</f>
        <v>0.11805555555555554</v>
      </c>
      <c r="G12" s="37">
        <f>SUM([1]direction1!G12,[1]direction2!G12)</f>
        <v>5.5555555555555552E-2</v>
      </c>
      <c r="H12" s="37">
        <f>SUM([1]direction1!H12,[1]direction2!H12)</f>
        <v>8.3333333333333329E-2</v>
      </c>
      <c r="I12" s="37">
        <f>SUM([1]direction1!I12,[1]direction2!I12)</f>
        <v>0.21527777777777779</v>
      </c>
      <c r="J12" s="37">
        <f>SUM([1]direction1!J12,[1]direction2!J12)</f>
        <v>0.16666666666666663</v>
      </c>
      <c r="L12" s="37">
        <f t="shared" si="0"/>
        <v>9.3055555555555544E-2</v>
      </c>
      <c r="M12" s="37">
        <f t="shared" si="1"/>
        <v>0.12103174603174603</v>
      </c>
    </row>
    <row r="13" spans="1:15" ht="9.4" customHeight="1" x14ac:dyDescent="0.15">
      <c r="C13" s="18">
        <v>5</v>
      </c>
      <c r="D13" s="37">
        <f>SUM([1]direction1!D13,[1]direction2!D13)</f>
        <v>3.7847222222222223</v>
      </c>
      <c r="E13" s="37">
        <f>SUM([1]direction1!E13,[1]direction2!E13)</f>
        <v>2.458333333333333</v>
      </c>
      <c r="F13" s="37">
        <f>SUM([1]direction1!F13,[1]direction2!F13)</f>
        <v>3.2833333333333332</v>
      </c>
      <c r="G13" s="37">
        <f>SUM([1]direction1!G13,[1]direction2!G13)</f>
        <v>2.5861111111111108</v>
      </c>
      <c r="H13" s="37">
        <f>SUM([1]direction1!H13,[1]direction2!H13)</f>
        <v>2.6833333333333331</v>
      </c>
      <c r="I13" s="37">
        <f>SUM([1]direction1!I13,[1]direction2!I13)</f>
        <v>2.0277777777777777</v>
      </c>
      <c r="J13" s="37">
        <f>SUM([1]direction1!J13,[1]direction2!J13)</f>
        <v>2.1875</v>
      </c>
      <c r="L13" s="37">
        <f t="shared" si="0"/>
        <v>2.9591666666666665</v>
      </c>
      <c r="M13" s="37">
        <f t="shared" si="1"/>
        <v>2.7158730158730156</v>
      </c>
    </row>
    <row r="14" spans="1:15" ht="9.4" customHeight="1" x14ac:dyDescent="0.15">
      <c r="C14" s="18">
        <v>6</v>
      </c>
      <c r="D14" s="37">
        <f>SUM([1]direction1!D14,[1]direction2!D14)</f>
        <v>2.1875</v>
      </c>
      <c r="E14" s="37">
        <f>SUM([1]direction1!E14,[1]direction2!E14)</f>
        <v>2.8263888888888888</v>
      </c>
      <c r="F14" s="37">
        <f>SUM([1]direction1!F14,[1]direction2!F14)</f>
        <v>3.2027777777777775</v>
      </c>
      <c r="G14" s="37">
        <f>SUM([1]direction1!G14,[1]direction2!G14)</f>
        <v>2.5777777777777775</v>
      </c>
      <c r="H14" s="37">
        <f>SUM([1]direction1!H14,[1]direction2!H14)</f>
        <v>2.6027777777777779</v>
      </c>
      <c r="I14" s="37">
        <f>SUM([1]direction1!I14,[1]direction2!I14)</f>
        <v>2.2083333333333335</v>
      </c>
      <c r="J14" s="37">
        <f>SUM([1]direction1!J14,[1]direction2!J14)</f>
        <v>2.1597222222222223</v>
      </c>
      <c r="L14" s="37">
        <f t="shared" si="0"/>
        <v>2.6794444444444445</v>
      </c>
      <c r="M14" s="37">
        <f t="shared" si="1"/>
        <v>2.5378968253968255</v>
      </c>
    </row>
    <row r="15" spans="1:15" ht="9.4" customHeight="1" x14ac:dyDescent="0.15">
      <c r="C15" s="18">
        <v>7</v>
      </c>
      <c r="D15" s="37">
        <f>SUM([1]direction1!D15,[1]direction2!D15)</f>
        <v>6.0416666666666661</v>
      </c>
      <c r="E15" s="37">
        <f>SUM([1]direction1!E15,[1]direction2!E15)</f>
        <v>7.1875</v>
      </c>
      <c r="F15" s="37">
        <f>SUM([1]direction1!F15,[1]direction2!F15)</f>
        <v>7.905555555555555</v>
      </c>
      <c r="G15" s="37">
        <f>SUM([1]direction1!G15,[1]direction2!G15)</f>
        <v>7.8069444444444445</v>
      </c>
      <c r="H15" s="37">
        <f>SUM([1]direction1!H15,[1]direction2!H15)</f>
        <v>6.4347222222222218</v>
      </c>
      <c r="I15" s="37">
        <f>SUM([1]direction1!I15,[1]direction2!I15)</f>
        <v>7.7152777777777777</v>
      </c>
      <c r="J15" s="37">
        <f>SUM([1]direction1!J15,[1]direction2!J15)</f>
        <v>6.1944444444444446</v>
      </c>
      <c r="L15" s="37">
        <f t="shared" si="0"/>
        <v>7.075277777777778</v>
      </c>
      <c r="M15" s="37">
        <f t="shared" si="1"/>
        <v>7.0408730158730162</v>
      </c>
    </row>
    <row r="16" spans="1:15" ht="9.4" customHeight="1" x14ac:dyDescent="0.15">
      <c r="C16" s="18">
        <v>8</v>
      </c>
      <c r="D16" s="37">
        <f>SUM([1]direction1!D16,[1]direction2!D16)</f>
        <v>11.069444444444445</v>
      </c>
      <c r="E16" s="37">
        <f>SUM([1]direction1!E16,[1]direction2!E16)</f>
        <v>11.430555555555557</v>
      </c>
      <c r="F16" s="37">
        <f>SUM([1]direction1!F16,[1]direction2!F16)</f>
        <v>9.9027777777777786</v>
      </c>
      <c r="G16" s="37">
        <f>SUM([1]direction1!G16,[1]direction2!G16)</f>
        <v>10.5</v>
      </c>
      <c r="H16" s="37">
        <f>SUM([1]direction1!H16,[1]direction2!H16)</f>
        <v>9.8611111111111107</v>
      </c>
      <c r="I16" s="37">
        <f>SUM([1]direction1!I16,[1]direction2!I16)</f>
        <v>18.277777777777779</v>
      </c>
      <c r="J16" s="37">
        <f>SUM([1]direction1!J16,[1]direction2!J16)</f>
        <v>17.152777777777779</v>
      </c>
      <c r="L16" s="37">
        <f t="shared" si="0"/>
        <v>10.552777777777777</v>
      </c>
      <c r="M16" s="37">
        <f t="shared" si="1"/>
        <v>12.599206349206346</v>
      </c>
    </row>
    <row r="17" spans="3:13" ht="9.4" customHeight="1" x14ac:dyDescent="0.15">
      <c r="C17" s="18">
        <v>9</v>
      </c>
      <c r="D17" s="37">
        <f>SUM([1]direction1!D17,[1]direction2!D17)</f>
        <v>15.583333333333336</v>
      </c>
      <c r="E17" s="37">
        <f>SUM([1]direction1!E17,[1]direction2!E17)</f>
        <v>15.173611111111111</v>
      </c>
      <c r="F17" s="37">
        <f>SUM([1]direction1!F17,[1]direction2!F17)</f>
        <v>13.824999999999999</v>
      </c>
      <c r="G17" s="37">
        <f>SUM([1]direction1!G17,[1]direction2!G17)</f>
        <v>15.343055555555555</v>
      </c>
      <c r="H17" s="37">
        <f>SUM([1]direction1!H17,[1]direction2!H17)</f>
        <v>15.381944444444443</v>
      </c>
      <c r="I17" s="37">
        <f>SUM([1]direction1!I17,[1]direction2!I17)</f>
        <v>24.256944444444443</v>
      </c>
      <c r="J17" s="37">
        <f>SUM([1]direction1!J17,[1]direction2!J17)</f>
        <v>31.534722222222229</v>
      </c>
      <c r="L17" s="37">
        <f t="shared" si="0"/>
        <v>15.061388888888889</v>
      </c>
      <c r="M17" s="37">
        <f t="shared" si="1"/>
        <v>18.728373015873014</v>
      </c>
    </row>
    <row r="18" spans="3:13" ht="9.4" customHeight="1" x14ac:dyDescent="0.15">
      <c r="C18" s="18">
        <v>10</v>
      </c>
      <c r="D18" s="37">
        <f>SUM([1]direction1!D18,[1]direction2!D18)</f>
        <v>20.284722222222221</v>
      </c>
      <c r="E18" s="37">
        <f>SUM([1]direction1!E18,[1]direction2!E18)</f>
        <v>18.131944444444443</v>
      </c>
      <c r="F18" s="37">
        <f>SUM([1]direction1!F18,[1]direction2!F18)</f>
        <v>17.333333333333332</v>
      </c>
      <c r="G18" s="37">
        <f>SUM([1]direction1!G18,[1]direction2!G18)</f>
        <v>18.381944444444443</v>
      </c>
      <c r="H18" s="37">
        <f>SUM([1]direction1!H18,[1]direction2!H18)</f>
        <v>19.262500000000003</v>
      </c>
      <c r="I18" s="37">
        <f>SUM([1]direction1!I18,[1]direction2!I18)</f>
        <v>34.569444444444443</v>
      </c>
      <c r="J18" s="37">
        <f>SUM([1]direction1!J18,[1]direction2!J18)</f>
        <v>40.472222222222221</v>
      </c>
      <c r="L18" s="37">
        <f t="shared" si="0"/>
        <v>18.678888888888888</v>
      </c>
      <c r="M18" s="37">
        <f t="shared" si="1"/>
        <v>24.062301587301587</v>
      </c>
    </row>
    <row r="19" spans="3:13" ht="9.4" customHeight="1" x14ac:dyDescent="0.15">
      <c r="C19" s="18">
        <v>11</v>
      </c>
      <c r="D19" s="37">
        <f>SUM([1]direction1!D19,[1]direction2!D19)</f>
        <v>19.812500000000004</v>
      </c>
      <c r="E19" s="37">
        <f>SUM([1]direction1!E19,[1]direction2!E19)</f>
        <v>17.8125</v>
      </c>
      <c r="F19" s="37">
        <f>SUM([1]direction1!F19,[1]direction2!F19)</f>
        <v>18.290277777777778</v>
      </c>
      <c r="G19" s="37">
        <f>SUM([1]direction1!G19,[1]direction2!G19)</f>
        <v>18.74861111111111</v>
      </c>
      <c r="H19" s="37">
        <f>SUM([1]direction1!H19,[1]direction2!H19)</f>
        <v>19.141666666666669</v>
      </c>
      <c r="I19" s="37">
        <f>SUM([1]direction1!I19,[1]direction2!I19)</f>
        <v>29.625</v>
      </c>
      <c r="J19" s="37">
        <f>SUM([1]direction1!J19,[1]direction2!J19)</f>
        <v>43.951388888888886</v>
      </c>
      <c r="L19" s="37">
        <f t="shared" si="0"/>
        <v>18.761111111111113</v>
      </c>
      <c r="M19" s="37">
        <f t="shared" si="1"/>
        <v>23.911706349206352</v>
      </c>
    </row>
    <row r="20" spans="3:13" ht="9.4" customHeight="1" x14ac:dyDescent="0.15">
      <c r="C20" s="18">
        <v>12</v>
      </c>
      <c r="D20" s="37">
        <f>SUM([1]direction1!D20,[1]direction2!D20)</f>
        <v>28.805555555555557</v>
      </c>
      <c r="E20" s="37">
        <f>SUM([1]direction1!E20,[1]direction2!E20)</f>
        <v>25.645833333333336</v>
      </c>
      <c r="F20" s="37">
        <f>SUM([1]direction1!F20,[1]direction2!F20)</f>
        <v>24.390277777777779</v>
      </c>
      <c r="G20" s="37">
        <f>SUM([1]direction1!G20,[1]direction2!G20)</f>
        <v>25.408333333333331</v>
      </c>
      <c r="H20" s="37">
        <f>SUM([1]direction1!H20,[1]direction2!H20)</f>
        <v>25.222222222222225</v>
      </c>
      <c r="I20" s="37">
        <f>SUM([1]direction1!I20,[1]direction2!I20)</f>
        <v>23.527777777777779</v>
      </c>
      <c r="J20" s="37">
        <f>SUM([1]direction1!J20,[1]direction2!J20)</f>
        <v>40.673611111111107</v>
      </c>
      <c r="L20" s="37">
        <f t="shared" si="0"/>
        <v>25.894444444444446</v>
      </c>
      <c r="M20" s="37">
        <f t="shared" si="1"/>
        <v>27.667658730158731</v>
      </c>
    </row>
    <row r="21" spans="3:13" ht="9.4" customHeight="1" x14ac:dyDescent="0.15">
      <c r="C21" s="18">
        <v>13</v>
      </c>
      <c r="D21" s="37">
        <f>SUM([1]direction1!D21,[1]direction2!D21)</f>
        <v>34.4375</v>
      </c>
      <c r="E21" s="37">
        <f>SUM([1]direction1!E21,[1]direction2!E21)</f>
        <v>30.638888888888893</v>
      </c>
      <c r="F21" s="37">
        <f>SUM([1]direction1!F21,[1]direction2!F21)</f>
        <v>27.929166666666667</v>
      </c>
      <c r="G21" s="37">
        <f>SUM([1]direction1!G21,[1]direction2!G21)</f>
        <v>29.045833333333334</v>
      </c>
      <c r="H21" s="37">
        <f>SUM([1]direction1!H21,[1]direction2!H21)</f>
        <v>27.62777777777778</v>
      </c>
      <c r="I21" s="37">
        <f>SUM([1]direction1!I21,[1]direction2!I21)</f>
        <v>20.590277777777779</v>
      </c>
      <c r="J21" s="37">
        <f>SUM([1]direction1!J21,[1]direction2!J21)</f>
        <v>35.736111111111114</v>
      </c>
      <c r="L21" s="37">
        <f t="shared" si="0"/>
        <v>29.935833333333335</v>
      </c>
      <c r="M21" s="37">
        <f t="shared" si="1"/>
        <v>29.429365079365081</v>
      </c>
    </row>
    <row r="22" spans="3:13" ht="9.4" customHeight="1" x14ac:dyDescent="0.15">
      <c r="C22" s="18">
        <v>14</v>
      </c>
      <c r="D22" s="37">
        <f>SUM([1]direction1!D22,[1]direction2!D22)</f>
        <v>17.194444444444443</v>
      </c>
      <c r="E22" s="37">
        <f>SUM([1]direction1!E22,[1]direction2!E22)</f>
        <v>17.368055555555557</v>
      </c>
      <c r="F22" s="37">
        <f>SUM([1]direction1!F22,[1]direction2!F22)</f>
        <v>18.81111111111111</v>
      </c>
      <c r="G22" s="37">
        <f>SUM([1]direction1!G22,[1]direction2!G22)</f>
        <v>19.447222222222223</v>
      </c>
      <c r="H22" s="37">
        <f>SUM([1]direction1!H22,[1]direction2!H22)</f>
        <v>14.905555555555555</v>
      </c>
      <c r="I22" s="37">
        <f>SUM([1]direction1!I22,[1]direction2!I22)</f>
        <v>25.222222222222221</v>
      </c>
      <c r="J22" s="37">
        <f>SUM([1]direction1!J22,[1]direction2!J22)</f>
        <v>34.722222222222214</v>
      </c>
      <c r="L22" s="37">
        <f t="shared" si="0"/>
        <v>17.545277777777777</v>
      </c>
      <c r="M22" s="37">
        <f t="shared" si="1"/>
        <v>21.095833333333328</v>
      </c>
    </row>
    <row r="23" spans="3:13" ht="9.4" customHeight="1" x14ac:dyDescent="0.15">
      <c r="C23" s="18">
        <v>15</v>
      </c>
      <c r="D23" s="37">
        <f>SUM([1]direction1!D23,[1]direction2!D23)</f>
        <v>14.729166666666664</v>
      </c>
      <c r="E23" s="37">
        <f>SUM([1]direction1!E23,[1]direction2!E23)</f>
        <v>14.527777777777779</v>
      </c>
      <c r="F23" s="37">
        <f>SUM([1]direction1!F23,[1]direction2!F23)</f>
        <v>13.643055555555556</v>
      </c>
      <c r="G23" s="37">
        <f>SUM([1]direction1!G23,[1]direction2!G23)</f>
        <v>14.781944444444445</v>
      </c>
      <c r="H23" s="37">
        <f>SUM([1]direction1!H23,[1]direction2!H23)</f>
        <v>14.068055555555555</v>
      </c>
      <c r="I23" s="37">
        <f>SUM([1]direction1!I23,[1]direction2!I23)</f>
        <v>24.784722222222225</v>
      </c>
      <c r="J23" s="37">
        <f>SUM([1]direction1!J23,[1]direction2!J23)</f>
        <v>33.048611111111114</v>
      </c>
      <c r="L23" s="37">
        <f t="shared" si="0"/>
        <v>14.35</v>
      </c>
      <c r="M23" s="37">
        <f t="shared" si="1"/>
        <v>18.511904761904763</v>
      </c>
    </row>
    <row r="24" spans="3:13" ht="9.4" customHeight="1" x14ac:dyDescent="0.15">
      <c r="C24" s="18">
        <v>16</v>
      </c>
      <c r="D24" s="37">
        <f>SUM([1]direction1!D24,[1]direction2!D24)</f>
        <v>14.430555555555557</v>
      </c>
      <c r="E24" s="37">
        <f>SUM([1]direction1!E24,[1]direction2!E24)</f>
        <v>13.090277777777779</v>
      </c>
      <c r="F24" s="37">
        <f>SUM([1]direction1!F24,[1]direction2!F24)</f>
        <v>15.131944444444446</v>
      </c>
      <c r="G24" s="37">
        <f>SUM([1]direction1!G24,[1]direction2!G24)</f>
        <v>12.434722222222224</v>
      </c>
      <c r="H24" s="37">
        <f>SUM([1]direction1!H24,[1]direction2!H24)</f>
        <v>12.822222222222223</v>
      </c>
      <c r="I24" s="37">
        <f>SUM([1]direction1!I24,[1]direction2!I24)</f>
        <v>20.006944444444446</v>
      </c>
      <c r="J24" s="37">
        <f>SUM([1]direction1!J24,[1]direction2!J24)</f>
        <v>23.916666666666664</v>
      </c>
      <c r="L24" s="37">
        <f t="shared" si="0"/>
        <v>13.581944444444446</v>
      </c>
      <c r="M24" s="37">
        <f t="shared" si="1"/>
        <v>15.976190476190478</v>
      </c>
    </row>
    <row r="25" spans="3:13" ht="9.4" customHeight="1" x14ac:dyDescent="0.15">
      <c r="C25" s="18">
        <v>17</v>
      </c>
      <c r="D25" s="37">
        <f>SUM([1]direction1!D25,[1]direction2!D25)</f>
        <v>16.569444444444443</v>
      </c>
      <c r="E25" s="37">
        <f>SUM([1]direction1!E25,[1]direction2!E25)</f>
        <v>16</v>
      </c>
      <c r="F25" s="37">
        <f>SUM([1]direction1!F25,[1]direction2!F25)</f>
        <v>14.826388888888888</v>
      </c>
      <c r="G25" s="37">
        <f>SUM([1]direction1!G25,[1]direction2!G25)</f>
        <v>12.845833333333333</v>
      </c>
      <c r="H25" s="37">
        <f>SUM([1]direction1!H25,[1]direction2!H25)</f>
        <v>11.961111111111112</v>
      </c>
      <c r="I25" s="37">
        <f>SUM([1]direction1!I25,[1]direction2!I25)</f>
        <v>13.0625</v>
      </c>
      <c r="J25" s="37">
        <f>SUM([1]direction1!J25,[1]direction2!J25)</f>
        <v>16.5625</v>
      </c>
      <c r="L25" s="37">
        <f t="shared" si="0"/>
        <v>14.440555555555553</v>
      </c>
      <c r="M25" s="37">
        <f t="shared" si="1"/>
        <v>14.546825396825396</v>
      </c>
    </row>
    <row r="26" spans="3:13" ht="9.4" customHeight="1" x14ac:dyDescent="0.15">
      <c r="C26" s="18">
        <v>18</v>
      </c>
      <c r="D26" s="37">
        <f>SUM([1]direction1!D26,[1]direction2!D26)</f>
        <v>15.423611111111111</v>
      </c>
      <c r="E26" s="37">
        <f>SUM([1]direction1!E26,[1]direction2!E26)</f>
        <v>16.118055555555554</v>
      </c>
      <c r="F26" s="37">
        <f>SUM([1]direction1!F26,[1]direction2!F26)</f>
        <v>18.454166666666666</v>
      </c>
      <c r="G26" s="37">
        <f>SUM([1]direction1!G26,[1]direction2!G26)</f>
        <v>14.345833333333333</v>
      </c>
      <c r="H26" s="37">
        <f>SUM([1]direction1!H26,[1]direction2!H26)</f>
        <v>10.352777777777778</v>
      </c>
      <c r="I26" s="37">
        <f>SUM([1]direction1!I26,[1]direction2!I26)</f>
        <v>9.3888888888888893</v>
      </c>
      <c r="J26" s="37">
        <f>SUM([1]direction1!J26,[1]direction2!J26)</f>
        <v>11.569444444444443</v>
      </c>
      <c r="L26" s="37">
        <f t="shared" si="0"/>
        <v>14.938888888888888</v>
      </c>
      <c r="M26" s="37">
        <f t="shared" si="1"/>
        <v>13.66468253968254</v>
      </c>
    </row>
    <row r="27" spans="3:13" ht="9.4" customHeight="1" x14ac:dyDescent="0.15">
      <c r="C27" s="18">
        <v>19</v>
      </c>
      <c r="D27" s="37">
        <f>SUM([1]direction1!D27,[1]direction2!D27)</f>
        <v>14</v>
      </c>
      <c r="E27" s="37">
        <f>SUM([1]direction1!E27,[1]direction2!E27)</f>
        <v>11.4375</v>
      </c>
      <c r="F27" s="37">
        <f>SUM([1]direction1!F27,[1]direction2!F27)</f>
        <v>12.601388888888888</v>
      </c>
      <c r="G27" s="37">
        <f>SUM([1]direction1!G27,[1]direction2!G27)</f>
        <v>10.427777777777777</v>
      </c>
      <c r="H27" s="37">
        <f>SUM([1]direction1!H27,[1]direction2!H27)</f>
        <v>6.7861111111111114</v>
      </c>
      <c r="I27" s="37">
        <f>SUM([1]direction1!I27,[1]direction2!I27)</f>
        <v>6.3194444444444446</v>
      </c>
      <c r="J27" s="37">
        <f>SUM([1]direction1!J27,[1]direction2!J27)</f>
        <v>8.1458333333333339</v>
      </c>
      <c r="L27" s="37">
        <f t="shared" si="0"/>
        <v>11.050555555555556</v>
      </c>
      <c r="M27" s="37">
        <f t="shared" si="1"/>
        <v>9.9597222222222221</v>
      </c>
    </row>
    <row r="28" spans="3:13" ht="9.4" customHeight="1" x14ac:dyDescent="0.15">
      <c r="C28" s="18">
        <v>20</v>
      </c>
      <c r="D28" s="37">
        <f>SUM([1]direction1!D28,[1]direction2!D28)</f>
        <v>6.5625</v>
      </c>
      <c r="E28" s="37">
        <f>SUM([1]direction1!E28,[1]direction2!E28)</f>
        <v>6.1388888888888875</v>
      </c>
      <c r="F28" s="37">
        <f>SUM([1]direction1!F28,[1]direction2!F28)</f>
        <v>7.0250000000000004</v>
      </c>
      <c r="G28" s="37">
        <f>SUM([1]direction1!G28,[1]direction2!G28)</f>
        <v>6.1916666666666664</v>
      </c>
      <c r="H28" s="37">
        <f>SUM([1]direction1!H28,[1]direction2!H28)</f>
        <v>5.1472222222222221</v>
      </c>
      <c r="I28" s="37">
        <f>SUM([1]direction1!I28,[1]direction2!I28)</f>
        <v>4.5416666666666661</v>
      </c>
      <c r="J28" s="37">
        <f>SUM([1]direction1!J28,[1]direction2!J28)</f>
        <v>5.3055555555555554</v>
      </c>
      <c r="L28" s="37">
        <f t="shared" si="0"/>
        <v>6.2130555555555551</v>
      </c>
      <c r="M28" s="37">
        <f t="shared" si="1"/>
        <v>5.8446428571428575</v>
      </c>
    </row>
    <row r="29" spans="3:13" ht="9.4" customHeight="1" x14ac:dyDescent="0.15">
      <c r="C29" s="18">
        <v>21</v>
      </c>
      <c r="D29" s="37">
        <f>SUM([1]direction1!D29,[1]direction2!D29)</f>
        <v>2.2847222222222219</v>
      </c>
      <c r="E29" s="37">
        <f>SUM([1]direction1!E29,[1]direction2!E29)</f>
        <v>2.0555555555555554</v>
      </c>
      <c r="F29" s="37">
        <f>SUM([1]direction1!F29,[1]direction2!F29)</f>
        <v>2.3805555555555555</v>
      </c>
      <c r="G29" s="37">
        <f>SUM([1]direction1!G29,[1]direction2!G29)</f>
        <v>2.4236111111111112</v>
      </c>
      <c r="H29" s="37">
        <f>SUM([1]direction1!H29,[1]direction2!H29)</f>
        <v>3.7125000000000004</v>
      </c>
      <c r="I29" s="37">
        <f>SUM([1]direction1!I29,[1]direction2!I29)</f>
        <v>1.8333333333333333</v>
      </c>
      <c r="J29" s="37">
        <f>SUM([1]direction1!J29,[1]direction2!J29)</f>
        <v>2.6111111111111116</v>
      </c>
      <c r="L29" s="37">
        <f t="shared" si="0"/>
        <v>2.5713888888888889</v>
      </c>
      <c r="M29" s="37">
        <f t="shared" si="1"/>
        <v>2.4716269841269844</v>
      </c>
    </row>
    <row r="30" spans="3:13" ht="9.4" customHeight="1" x14ac:dyDescent="0.15">
      <c r="C30" s="18">
        <v>22</v>
      </c>
      <c r="D30" s="37">
        <f>SUM([1]direction1!D30,[1]direction2!D30)</f>
        <v>0.80555555555555547</v>
      </c>
      <c r="E30" s="37">
        <f>SUM([1]direction1!E30,[1]direction2!E30)</f>
        <v>0.50694444444444442</v>
      </c>
      <c r="F30" s="37">
        <f>SUM([1]direction1!F30,[1]direction2!F30)</f>
        <v>0.32638888888888884</v>
      </c>
      <c r="G30" s="37">
        <f>SUM([1]direction1!G30,[1]direction2!G30)</f>
        <v>0.82777777777777783</v>
      </c>
      <c r="H30" s="37">
        <f>SUM([1]direction1!H30,[1]direction2!H30)</f>
        <v>0.76944444444444438</v>
      </c>
      <c r="I30" s="37">
        <f>SUM([1]direction1!I30,[1]direction2!I30)</f>
        <v>0.76388888888888884</v>
      </c>
      <c r="J30" s="37">
        <f>SUM([1]direction1!J30,[1]direction2!J30)</f>
        <v>0.66666666666666663</v>
      </c>
      <c r="L30" s="37">
        <f t="shared" si="0"/>
        <v>0.64722222222222225</v>
      </c>
      <c r="M30" s="37">
        <f t="shared" si="1"/>
        <v>0.66666666666666674</v>
      </c>
    </row>
    <row r="31" spans="3:13" ht="9.4" customHeight="1" x14ac:dyDescent="0.15">
      <c r="C31" s="18">
        <v>23</v>
      </c>
      <c r="D31" s="37">
        <f>SUM([1]direction1!D31,[1]direction2!D31)</f>
        <v>0.11805555555555555</v>
      </c>
      <c r="E31" s="37">
        <f>SUM([1]direction1!E31,[1]direction2!E31)</f>
        <v>0.2986111111111111</v>
      </c>
      <c r="F31" s="37">
        <f>SUM([1]direction1!F31,[1]direction2!F31)</f>
        <v>0.5277777777777779</v>
      </c>
      <c r="G31" s="37">
        <f>SUM([1]direction1!G31,[1]direction2!G31)</f>
        <v>0.49861111111111117</v>
      </c>
      <c r="H31" s="37">
        <f>SUM([1]direction1!H31,[1]direction2!H31)</f>
        <v>0.23472222222222222</v>
      </c>
      <c r="I31" s="37">
        <f>SUM([1]direction1!I31,[1]direction2!I31)</f>
        <v>0.20833333333333331</v>
      </c>
      <c r="J31" s="37">
        <f>SUM([1]direction1!J31,[1]direction2!J31)</f>
        <v>0.13194444444444442</v>
      </c>
      <c r="L31" s="37">
        <f t="shared" si="0"/>
        <v>0.33555555555555561</v>
      </c>
      <c r="M31" s="37">
        <f t="shared" si="1"/>
        <v>0.28829365079365082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214.38194444444449</v>
      </c>
      <c r="E33" s="37">
        <f t="shared" ref="E33:J33" si="2">SUM(E15:E26)</f>
        <v>203.125</v>
      </c>
      <c r="F33" s="37">
        <f t="shared" si="2"/>
        <v>200.44305555555553</v>
      </c>
      <c r="G33" s="37">
        <f t="shared" si="2"/>
        <v>199.09027777777777</v>
      </c>
      <c r="H33" s="37">
        <f t="shared" si="2"/>
        <v>187.04166666666669</v>
      </c>
      <c r="I33" s="37">
        <f t="shared" si="2"/>
        <v>251.0277777777778</v>
      </c>
      <c r="J33" s="37">
        <f t="shared" si="2"/>
        <v>335.53472222222223</v>
      </c>
      <c r="L33" s="37">
        <f>SUM(L15:L26)</f>
        <v>200.81638888888892</v>
      </c>
      <c r="M33" s="37">
        <f>SUM(M15:M26)</f>
        <v>227.23492063492063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32.694444444444443</v>
      </c>
      <c r="E34" s="37">
        <f t="shared" ref="E34:J34" si="3">SUM(E15:E17)</f>
        <v>33.791666666666671</v>
      </c>
      <c r="F34" s="37">
        <f t="shared" si="3"/>
        <v>31.633333333333333</v>
      </c>
      <c r="G34" s="37">
        <f t="shared" si="3"/>
        <v>33.65</v>
      </c>
      <c r="H34" s="37">
        <f t="shared" si="3"/>
        <v>31.677777777777777</v>
      </c>
      <c r="I34" s="37">
        <f t="shared" si="3"/>
        <v>50.25</v>
      </c>
      <c r="J34" s="37">
        <f t="shared" si="3"/>
        <v>54.88194444444445</v>
      </c>
      <c r="L34" s="37">
        <f>SUM(L15:L17)</f>
        <v>32.689444444444447</v>
      </c>
      <c r="M34" s="37">
        <f>SUM(M15:M17)</f>
        <v>38.368452380952377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135.26388888888889</v>
      </c>
      <c r="E35" s="37">
        <f t="shared" ref="E35:J35" si="4">SUM(E18:E23)</f>
        <v>124.125</v>
      </c>
      <c r="F35" s="37">
        <f t="shared" si="4"/>
        <v>120.39722222222221</v>
      </c>
      <c r="G35" s="37">
        <f t="shared" si="4"/>
        <v>125.81388888888888</v>
      </c>
      <c r="H35" s="37">
        <f t="shared" si="4"/>
        <v>120.22777777777779</v>
      </c>
      <c r="I35" s="37">
        <f t="shared" si="4"/>
        <v>158.31944444444446</v>
      </c>
      <c r="J35" s="37">
        <f t="shared" si="4"/>
        <v>228.60416666666666</v>
      </c>
      <c r="L35" s="37">
        <f>SUM(L18:L23)</f>
        <v>125.16555555555556</v>
      </c>
      <c r="M35" s="37">
        <f>SUM(M18:M23)</f>
        <v>144.67876984126985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46.423611111111114</v>
      </c>
      <c r="E36" s="37">
        <f t="shared" ref="E36:J36" si="5">SUM(E24:E26)</f>
        <v>45.208333333333329</v>
      </c>
      <c r="F36" s="37">
        <f t="shared" si="5"/>
        <v>48.412500000000001</v>
      </c>
      <c r="G36" s="37">
        <f t="shared" si="5"/>
        <v>39.62638888888889</v>
      </c>
      <c r="H36" s="37">
        <f t="shared" si="5"/>
        <v>35.136111111111113</v>
      </c>
      <c r="I36" s="37">
        <f t="shared" si="5"/>
        <v>42.458333333333329</v>
      </c>
      <c r="J36" s="37">
        <f t="shared" si="5"/>
        <v>52.048611111111107</v>
      </c>
      <c r="L36" s="37">
        <f>SUM(L24:L26)</f>
        <v>42.961388888888891</v>
      </c>
      <c r="M36" s="37">
        <f>SUM(M24:M26)</f>
        <v>44.18769841269841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244.86111111111111</v>
      </c>
      <c r="E37" s="37">
        <f t="shared" ref="E37:J37" si="6">SUM(E8:E31)</f>
        <v>229.1875</v>
      </c>
      <c r="F37" s="37">
        <f t="shared" si="6"/>
        <v>230.16527777777779</v>
      </c>
      <c r="G37" s="37">
        <f t="shared" si="6"/>
        <v>225.1597222222222</v>
      </c>
      <c r="H37" s="37">
        <f t="shared" si="6"/>
        <v>209.43750000000006</v>
      </c>
      <c r="I37" s="37">
        <f t="shared" si="6"/>
        <v>269.46527777777777</v>
      </c>
      <c r="J37" s="37">
        <f t="shared" si="6"/>
        <v>357.45833333333331</v>
      </c>
      <c r="L37" s="37">
        <f>SUM(L8:L31)</f>
        <v>227.76222222222219</v>
      </c>
      <c r="M37" s="37">
        <f>SUM(M8:M31)</f>
        <v>252.24781746031744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pedestrian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38" t="s">
        <v>106</v>
      </c>
      <c r="C43" s="34">
        <f>SUM([1]direction1!C43,[1]direction2!C43)</f>
        <v>185.38333333333338</v>
      </c>
      <c r="D43" s="34">
        <f>SUM([1]direction1!D43,[1]direction2!D43)</f>
        <v>214.93333333333334</v>
      </c>
      <c r="E43" s="34">
        <f>SUM([1]direction1!E43,[1]direction2!E43)</f>
        <v>200.63000000000002</v>
      </c>
      <c r="F43" s="34">
        <f>SUM([1]direction1!F43,[1]direction2!F43)</f>
        <v>237.1</v>
      </c>
      <c r="G43" s="34">
        <f>SUM([1]direction1!G43,[1]direction2!G43)</f>
        <v>286.19999999999993</v>
      </c>
      <c r="H43" s="34">
        <f>SUM([1]direction1!H43,[1]direction2!H43)</f>
        <v>229.73333333333335</v>
      </c>
      <c r="I43" s="34">
        <f>SUM([1]direction1!I43,[1]direction2!I43)</f>
        <v>214.06666666666666</v>
      </c>
      <c r="J43" s="34">
        <f>SUM([1]direction1!J43,[1]direction2!J43)</f>
        <v>219.29999999999998</v>
      </c>
      <c r="K43" s="34">
        <f>SUM([1]direction1!K43,[1]direction2!K43)</f>
        <v>182.85000000000002</v>
      </c>
      <c r="L43" s="34">
        <f>SUM([1]direction1!L43,[1]direction2!L43)</f>
        <v>204.15000000000003</v>
      </c>
      <c r="M43" s="34">
        <f>SUM([1]direction1!M43,[1]direction2!M43)</f>
        <v>132.58333333333334</v>
      </c>
      <c r="N43" s="34">
        <f>SUM([1]direction1!N43,[1]direction2!N43)</f>
        <v>102.86666666666667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38" t="s">
        <v>107</v>
      </c>
      <c r="C44" s="34">
        <f>SUM([1]direction1!C44,[1]direction2!C44)</f>
        <v>193.9666666666667</v>
      </c>
      <c r="D44" s="34">
        <f>SUM([1]direction1!D44,[1]direction2!D44)</f>
        <v>223.46666666666667</v>
      </c>
      <c r="E44" s="34">
        <f>SUM([1]direction1!E44,[1]direction2!E44)</f>
        <v>213.97</v>
      </c>
      <c r="F44" s="34">
        <f>SUM([1]direction1!F44,[1]direction2!F44)</f>
        <v>268.16666666666669</v>
      </c>
      <c r="G44" s="34">
        <f>SUM([1]direction1!G44,[1]direction2!G44)</f>
        <v>342.24999999999994</v>
      </c>
      <c r="H44" s="34">
        <f>SUM([1]direction1!H44,[1]direction2!H44)</f>
        <v>289.19999999999993</v>
      </c>
      <c r="I44" s="34">
        <f>SUM([1]direction1!I44,[1]direction2!I44)</f>
        <v>266.13333333333333</v>
      </c>
      <c r="J44" s="34">
        <f>SUM([1]direction1!J44,[1]direction2!J44)</f>
        <v>267.31</v>
      </c>
      <c r="K44" s="34">
        <f>SUM([1]direction1!K44,[1]direction2!K44)</f>
        <v>206.8</v>
      </c>
      <c r="L44" s="34">
        <f>SUM([1]direction1!L44,[1]direction2!L44)</f>
        <v>213.20000000000002</v>
      </c>
      <c r="M44" s="34">
        <f>SUM([1]direction1!M44,[1]direction2!M44)</f>
        <v>139.88333333333338</v>
      </c>
      <c r="N44" s="34">
        <f>SUM([1]direction1!N44,[1]direction2!N44)</f>
        <v>108.80000000000001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38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38" t="s">
        <v>106</v>
      </c>
      <c r="C47" s="34">
        <f>SUM([1]direction1!C47,[1]direction2!C47)</f>
        <v>257</v>
      </c>
      <c r="D47" s="34">
        <f>SUM([1]direction1!D47,[1]direction2!D47)</f>
        <v>260.5</v>
      </c>
      <c r="E47" s="34">
        <f>SUM([1]direction1!E47,[1]direction2!E47)</f>
        <v>239</v>
      </c>
      <c r="F47" s="34">
        <f>SUM([1]direction1!F47,[1]direction2!F47)</f>
        <v>378</v>
      </c>
      <c r="G47" s="34">
        <f>SUM([1]direction1!G47,[1]direction2!G47)</f>
        <v>392.33333333333326</v>
      </c>
      <c r="H47" s="34">
        <f>SUM([1]direction1!H47,[1]direction2!H47)</f>
        <v>251</v>
      </c>
      <c r="I47" s="34">
        <f>SUM([1]direction1!I47,[1]direction2!I47)</f>
        <v>203.5</v>
      </c>
      <c r="J47" s="34">
        <f>SUM([1]direction1!J47,[1]direction2!J47)</f>
        <v>253.25</v>
      </c>
      <c r="K47" s="34">
        <f>SUM([1]direction1!K47,[1]direction2!K47)</f>
        <v>211.75</v>
      </c>
      <c r="L47" s="34">
        <f>SUM([1]direction1!L47,[1]direction2!L47)</f>
        <v>218.66666666666669</v>
      </c>
      <c r="M47" s="34">
        <f>SUM([1]direction1!M47,[1]direction2!M47)</f>
        <v>219.33333333333331</v>
      </c>
      <c r="N47" s="34">
        <f>SUM([1]direction1!N47,[1]direction2!N47)</f>
        <v>128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38" t="s">
        <v>107</v>
      </c>
      <c r="C48" s="34">
        <f>SUM([1]direction1!C48,[1]direction2!C48)</f>
        <v>264</v>
      </c>
      <c r="D48" s="34">
        <f>SUM([1]direction1!D48,[1]direction2!D48)</f>
        <v>265.5</v>
      </c>
      <c r="E48" s="34">
        <f>SUM([1]direction1!E48,[1]direction2!E48)</f>
        <v>247</v>
      </c>
      <c r="F48" s="34">
        <f>SUM([1]direction1!F48,[1]direction2!F48)</f>
        <v>413</v>
      </c>
      <c r="G48" s="34">
        <f>SUM([1]direction1!G48,[1]direction2!G48)</f>
        <v>432.66666666666663</v>
      </c>
      <c r="H48" s="34">
        <f>SUM([1]direction1!H48,[1]direction2!H48)</f>
        <v>289.33333333333337</v>
      </c>
      <c r="I48" s="34">
        <f>SUM([1]direction1!I48,[1]direction2!I48)</f>
        <v>241</v>
      </c>
      <c r="J48" s="34">
        <f>SUM([1]direction1!J48,[1]direction2!J48)</f>
        <v>277.75</v>
      </c>
      <c r="K48" s="34">
        <f>SUM([1]direction1!K48,[1]direction2!K48)</f>
        <v>224</v>
      </c>
      <c r="L48" s="34">
        <f>SUM([1]direction1!L48,[1]direction2!L48)</f>
        <v>222.33333333333331</v>
      </c>
      <c r="M48" s="34">
        <f>SUM([1]direction1!M48,[1]direction2!M48)</f>
        <v>224</v>
      </c>
      <c r="N48" s="34">
        <f>SUM([1]direction1!N48,[1]direction2!N48)</f>
        <v>133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38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38" t="s">
        <v>106</v>
      </c>
      <c r="C51" s="34">
        <f>SUM([1]direction1!C51,[1]direction2!C51)</f>
        <v>361.5</v>
      </c>
      <c r="D51" s="34">
        <f>SUM([1]direction1!D51,[1]direction2!D51)</f>
        <v>431.5</v>
      </c>
      <c r="E51" s="34">
        <f>SUM([1]direction1!E51,[1]direction2!E51)</f>
        <v>344.66666666666663</v>
      </c>
      <c r="F51" s="34">
        <f>SUM([1]direction1!F51,[1]direction2!F51)</f>
        <v>354</v>
      </c>
      <c r="G51" s="34">
        <f>SUM([1]direction1!G51,[1]direction2!G51)</f>
        <v>515</v>
      </c>
      <c r="H51" s="34">
        <f>SUM([1]direction1!H51,[1]direction2!H51)</f>
        <v>388.5</v>
      </c>
      <c r="I51" s="34">
        <f>SUM([1]direction1!I51,[1]direction2!I51)</f>
        <v>247.99999999999997</v>
      </c>
      <c r="J51" s="34">
        <f>SUM([1]direction1!J51,[1]direction2!J51)</f>
        <v>216.75</v>
      </c>
      <c r="K51" s="34">
        <f>SUM([1]direction1!K51,[1]direction2!K51)</f>
        <v>344.5</v>
      </c>
      <c r="L51" s="34">
        <f>SUM([1]direction1!L51,[1]direction2!L51)</f>
        <v>283</v>
      </c>
      <c r="M51" s="34">
        <f>SUM([1]direction1!M51,[1]direction2!M51)</f>
        <v>273.33333333333331</v>
      </c>
      <c r="N51" s="34">
        <f>SUM([1]direction1!N51,[1]direction2!N51)</f>
        <v>265.66666666666669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38" t="s">
        <v>107</v>
      </c>
      <c r="C52" s="34">
        <f>SUM([1]direction1!C52,[1]direction2!C52)</f>
        <v>366.75</v>
      </c>
      <c r="D52" s="34">
        <f>SUM([1]direction1!D52,[1]direction2!D52)</f>
        <v>437</v>
      </c>
      <c r="E52" s="34">
        <f>SUM([1]direction1!E52,[1]direction2!E52)</f>
        <v>349.66666666666663</v>
      </c>
      <c r="F52" s="34">
        <f>SUM([1]direction1!F52,[1]direction2!F52)</f>
        <v>385.5</v>
      </c>
      <c r="G52" s="34">
        <f>SUM([1]direction1!G52,[1]direction2!G52)</f>
        <v>562.66666666666652</v>
      </c>
      <c r="H52" s="34">
        <f>SUM([1]direction1!H52,[1]direction2!H52)</f>
        <v>435</v>
      </c>
      <c r="I52" s="34">
        <f>SUM([1]direction1!I52,[1]direction2!I52)</f>
        <v>305.33333333333326</v>
      </c>
      <c r="J52" s="34">
        <f>SUM([1]direction1!J52,[1]direction2!J52)</f>
        <v>249.25</v>
      </c>
      <c r="K52" s="34">
        <f>SUM([1]direction1!K52,[1]direction2!K52)</f>
        <v>361</v>
      </c>
      <c r="L52" s="34">
        <f>SUM([1]direction1!L52,[1]direction2!L52)</f>
        <v>290</v>
      </c>
      <c r="M52" s="34">
        <f>SUM([1]direction1!M52,[1]direction2!M52)</f>
        <v>276</v>
      </c>
      <c r="N52" s="34">
        <f>SUM([1]direction1!N52,[1]direction2!N52)</f>
        <v>271.33333333333337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38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F1:J1"/>
    <mergeCell ref="F2:J2"/>
    <mergeCell ref="D3:F3"/>
    <mergeCell ref="H3:N3"/>
    <mergeCell ref="B5:C5"/>
    <mergeCell ref="C6:M6"/>
  </mergeCells>
  <hyperlinks>
    <hyperlink ref="A1" location="bkIndexAPC2434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140625" style="5" customWidth="1"/>
    <col min="3" max="12" width="7.28515625" style="5" customWidth="1"/>
    <col min="13" max="13" width="9.85546875" style="5" customWidth="1"/>
    <col min="14" max="14" width="7.28515625" style="5" customWidth="1"/>
    <col min="15" max="15" width="9.140625" style="5"/>
    <col min="16" max="27" width="5.7109375" style="5" customWidth="1"/>
    <col min="28" max="16384" width="9.140625" style="5"/>
  </cols>
  <sheetData>
    <row r="1" spans="1:27" ht="15" x14ac:dyDescent="0.25">
      <c r="A1" s="35" t="s">
        <v>93</v>
      </c>
      <c r="E1" s="6"/>
      <c r="F1" s="46" t="s">
        <v>59</v>
      </c>
      <c r="G1" s="47"/>
      <c r="H1" s="47"/>
      <c r="I1" s="47"/>
      <c r="J1" s="47"/>
      <c r="P1" s="7"/>
    </row>
    <row r="2" spans="1:27" ht="12.75" x14ac:dyDescent="0.2">
      <c r="E2" s="6"/>
      <c r="F2" s="46" t="s">
        <v>60</v>
      </c>
      <c r="G2" s="47"/>
      <c r="H2" s="47"/>
      <c r="I2" s="47"/>
      <c r="J2" s="47"/>
      <c r="P2" s="8"/>
    </row>
    <row r="3" spans="1:27" ht="12.75" x14ac:dyDescent="0.2">
      <c r="D3" s="48" t="s">
        <v>110</v>
      </c>
      <c r="E3" s="47"/>
      <c r="F3" s="47"/>
      <c r="G3" s="6"/>
      <c r="H3" s="49" t="s">
        <v>10</v>
      </c>
      <c r="I3" s="47"/>
      <c r="J3" s="47"/>
      <c r="K3" s="47"/>
      <c r="L3" s="47"/>
      <c r="M3" s="47"/>
      <c r="N3" s="47"/>
      <c r="P3" s="7"/>
      <c r="Q3" s="9"/>
      <c r="R3" s="10" t="s">
        <v>61</v>
      </c>
    </row>
    <row r="4" spans="1:27" ht="24" customHeight="1" x14ac:dyDescent="0.15">
      <c r="Q4" s="9"/>
    </row>
    <row r="5" spans="1:27" ht="9.4" customHeight="1" x14ac:dyDescent="0.15">
      <c r="A5" s="11"/>
      <c r="C5" s="11"/>
      <c r="D5" s="12"/>
      <c r="O5" s="13"/>
      <c r="P5" s="14" t="s">
        <v>62</v>
      </c>
      <c r="Q5" s="14" t="s">
        <v>63</v>
      </c>
      <c r="R5" s="14" t="s">
        <v>64</v>
      </c>
      <c r="S5" s="14" t="s">
        <v>65</v>
      </c>
      <c r="T5" s="14" t="s">
        <v>66</v>
      </c>
      <c r="U5" s="14" t="s">
        <v>67</v>
      </c>
      <c r="V5" s="14" t="s">
        <v>68</v>
      </c>
      <c r="W5" s="13"/>
      <c r="X5" s="13"/>
      <c r="Y5" s="13"/>
      <c r="Z5" s="13"/>
      <c r="AA5" s="13"/>
    </row>
    <row r="6" spans="1:27" ht="9.4" customHeight="1" x14ac:dyDescent="0.15">
      <c r="C6" s="9"/>
      <c r="D6" s="9"/>
      <c r="E6" s="9"/>
      <c r="F6" s="9"/>
      <c r="G6" s="9"/>
      <c r="H6" s="9"/>
      <c r="O6" s="15" t="s">
        <v>69</v>
      </c>
      <c r="P6" s="16">
        <v>8197.2152777777774</v>
      </c>
      <c r="Q6" s="16">
        <v>8263.3958333333321</v>
      </c>
      <c r="R6" s="16">
        <v>8395.177777777777</v>
      </c>
      <c r="S6" s="16">
        <v>8624.6125000000011</v>
      </c>
      <c r="T6" s="16">
        <v>8922.2791666666653</v>
      </c>
      <c r="U6" s="16">
        <v>8190.5694444444462</v>
      </c>
      <c r="V6" s="16">
        <v>6892.9027777777792</v>
      </c>
      <c r="W6" s="13"/>
      <c r="X6" s="13"/>
      <c r="Y6" s="13"/>
      <c r="Z6" s="13"/>
      <c r="AA6" s="13"/>
    </row>
    <row r="7" spans="1:27" ht="9.4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70</v>
      </c>
      <c r="P7" s="16">
        <v>7147.6388888888869</v>
      </c>
      <c r="Q7" s="16">
        <v>7309.0138888888887</v>
      </c>
      <c r="R7" s="16">
        <v>7440.6611111111106</v>
      </c>
      <c r="S7" s="16">
        <v>7503.0097222222212</v>
      </c>
      <c r="T7" s="16">
        <v>7651.2833333333338</v>
      </c>
      <c r="U7" s="16">
        <v>6905.583333333333</v>
      </c>
      <c r="V7" s="16">
        <v>5811.3819444444443</v>
      </c>
      <c r="W7" s="13"/>
      <c r="X7" s="13"/>
      <c r="Y7" s="13"/>
      <c r="Z7" s="13"/>
      <c r="AA7" s="13"/>
    </row>
    <row r="8" spans="1:27" ht="9.4" customHeight="1" x14ac:dyDescent="0.15">
      <c r="C8" s="18"/>
      <c r="O8" s="15" t="s">
        <v>71</v>
      </c>
      <c r="P8" s="16">
        <f>SUM(P6:P7)</f>
        <v>15344.854166666664</v>
      </c>
      <c r="Q8" s="16">
        <f t="shared" ref="Q8:V8" si="0">SUM(Q6:Q7)</f>
        <v>15572.409722222221</v>
      </c>
      <c r="R8" s="16">
        <f t="shared" si="0"/>
        <v>15835.838888888888</v>
      </c>
      <c r="S8" s="16">
        <f t="shared" si="0"/>
        <v>16127.622222222222</v>
      </c>
      <c r="T8" s="16">
        <f t="shared" si="0"/>
        <v>16573.5625</v>
      </c>
      <c r="U8" s="16">
        <f t="shared" si="0"/>
        <v>15096.152777777779</v>
      </c>
      <c r="V8" s="16">
        <f t="shared" si="0"/>
        <v>12704.284722222223</v>
      </c>
      <c r="W8" s="13"/>
      <c r="X8" s="13"/>
      <c r="Y8" s="13"/>
      <c r="Z8" s="13"/>
      <c r="AA8" s="13"/>
    </row>
    <row r="9" spans="1:27" ht="9.4" customHeight="1" x14ac:dyDescent="0.15">
      <c r="C9" s="18"/>
      <c r="O9" s="19"/>
      <c r="P9" s="14" t="s">
        <v>72</v>
      </c>
      <c r="Q9" s="14" t="s">
        <v>73</v>
      </c>
      <c r="R9" s="14" t="s">
        <v>74</v>
      </c>
      <c r="S9" s="14" t="s">
        <v>75</v>
      </c>
      <c r="T9" s="14" t="s">
        <v>76</v>
      </c>
      <c r="U9" s="14" t="s">
        <v>77</v>
      </c>
      <c r="V9" s="14" t="s">
        <v>78</v>
      </c>
      <c r="W9" s="14" t="s">
        <v>79</v>
      </c>
      <c r="X9" s="14" t="s">
        <v>80</v>
      </c>
      <c r="Y9" s="14" t="s">
        <v>81</v>
      </c>
      <c r="Z9" s="14" t="s">
        <v>82</v>
      </c>
      <c r="AA9" s="14" t="s">
        <v>83</v>
      </c>
    </row>
    <row r="10" spans="1:27" ht="9.4" customHeight="1" x14ac:dyDescent="0.15">
      <c r="C10" s="18"/>
      <c r="O10" s="15" t="s">
        <v>84</v>
      </c>
      <c r="P10" s="16">
        <v>8350.7166666666672</v>
      </c>
      <c r="Q10" s="16">
        <v>8330.3666666666668</v>
      </c>
      <c r="R10" s="16">
        <v>8627.0833333333358</v>
      </c>
      <c r="S10" s="16">
        <v>8595.4333333333307</v>
      </c>
      <c r="T10" s="16">
        <v>8620.2333333333336</v>
      </c>
      <c r="U10" s="16">
        <v>8688.7333333333336</v>
      </c>
      <c r="V10" s="16">
        <v>8520.4666666666653</v>
      </c>
      <c r="W10" s="16">
        <v>8254.6999999999989</v>
      </c>
      <c r="X10" s="16">
        <v>8553.6833333333325</v>
      </c>
      <c r="Y10" s="16">
        <v>8391.0166666666646</v>
      </c>
      <c r="Z10" s="16">
        <v>8494.7999999999993</v>
      </c>
      <c r="AA10" s="16">
        <v>8339.2000000000007</v>
      </c>
    </row>
    <row r="11" spans="1:27" ht="9.4" customHeight="1" x14ac:dyDescent="0.15">
      <c r="C11" s="18"/>
      <c r="O11" s="15" t="s">
        <v>85</v>
      </c>
      <c r="P11" s="16">
        <v>7403.9000000000005</v>
      </c>
      <c r="Q11" s="16">
        <v>7300.666666666667</v>
      </c>
      <c r="R11" s="16">
        <v>7417.7999999999993</v>
      </c>
      <c r="S11" s="16">
        <v>7461.0333333333338</v>
      </c>
      <c r="T11" s="16">
        <v>7548.3666666666668</v>
      </c>
      <c r="U11" s="16">
        <v>7535.6333333333323</v>
      </c>
      <c r="V11" s="16">
        <v>7451.9666666666672</v>
      </c>
      <c r="W11" s="16">
        <v>7049.5399999999991</v>
      </c>
      <c r="X11" s="16">
        <v>7357.0166666666664</v>
      </c>
      <c r="Y11" s="16">
        <v>7374.4833333333345</v>
      </c>
      <c r="Z11" s="16">
        <v>7444.3499999999995</v>
      </c>
      <c r="AA11" s="16">
        <v>7579.0999999999995</v>
      </c>
    </row>
    <row r="12" spans="1:27" ht="9.4" customHeight="1" x14ac:dyDescent="0.15">
      <c r="C12" s="18"/>
      <c r="O12" s="15" t="s">
        <v>86</v>
      </c>
      <c r="P12" s="16">
        <f>SUM(P10:P11)</f>
        <v>15754.616666666669</v>
      </c>
      <c r="Q12" s="16">
        <f t="shared" ref="Q12:AA12" si="1">SUM(Q10:Q11)</f>
        <v>15631.033333333333</v>
      </c>
      <c r="R12" s="16">
        <f t="shared" si="1"/>
        <v>16044.883333333335</v>
      </c>
      <c r="S12" s="16">
        <f t="shared" si="1"/>
        <v>16056.466666666664</v>
      </c>
      <c r="T12" s="16">
        <f t="shared" si="1"/>
        <v>16168.6</v>
      </c>
      <c r="U12" s="16">
        <f t="shared" si="1"/>
        <v>16224.366666666665</v>
      </c>
      <c r="V12" s="16">
        <f t="shared" si="1"/>
        <v>15972.433333333332</v>
      </c>
      <c r="W12" s="16">
        <f t="shared" si="1"/>
        <v>15304.239999999998</v>
      </c>
      <c r="X12" s="16">
        <f t="shared" si="1"/>
        <v>15910.699999999999</v>
      </c>
      <c r="Y12" s="16">
        <f t="shared" si="1"/>
        <v>15765.5</v>
      </c>
      <c r="Z12" s="16">
        <f t="shared" si="1"/>
        <v>15939.149999999998</v>
      </c>
      <c r="AA12" s="16">
        <f t="shared" si="1"/>
        <v>15918.3</v>
      </c>
    </row>
    <row r="13" spans="1:27" ht="9.4" customHeight="1" x14ac:dyDescent="0.15">
      <c r="C13" s="18"/>
      <c r="O13" s="19"/>
      <c r="P13" s="19">
        <f t="shared" ref="P13:W13" si="2">Q13-1</f>
        <v>2009</v>
      </c>
      <c r="Q13" s="19">
        <f t="shared" si="2"/>
        <v>2010</v>
      </c>
      <c r="R13" s="19">
        <f t="shared" si="2"/>
        <v>2011</v>
      </c>
      <c r="S13" s="19">
        <f t="shared" si="2"/>
        <v>2012</v>
      </c>
      <c r="T13" s="19">
        <f t="shared" si="2"/>
        <v>2013</v>
      </c>
      <c r="U13" s="19">
        <f t="shared" si="2"/>
        <v>2014</v>
      </c>
      <c r="V13" s="19">
        <f t="shared" si="2"/>
        <v>2015</v>
      </c>
      <c r="W13" s="19">
        <f t="shared" si="2"/>
        <v>2016</v>
      </c>
      <c r="X13" s="19">
        <f>Y13-1</f>
        <v>2017</v>
      </c>
      <c r="Y13" s="20">
        <v>2018</v>
      </c>
      <c r="Z13" s="19"/>
      <c r="AA13" s="13"/>
    </row>
    <row r="14" spans="1:27" ht="9.4" customHeight="1" x14ac:dyDescent="0.15">
      <c r="C14" s="18"/>
      <c r="O14" s="15" t="s">
        <v>87</v>
      </c>
      <c r="P14" s="21"/>
      <c r="Q14" s="21">
        <v>8825.9908470685441</v>
      </c>
      <c r="R14" s="21">
        <v>8557.1958357810036</v>
      </c>
      <c r="S14" s="21">
        <v>8769.9427656000007</v>
      </c>
      <c r="T14" s="22">
        <v>8542.8247081999998</v>
      </c>
      <c r="U14" s="22">
        <v>8672.526100000001</v>
      </c>
      <c r="V14" s="22">
        <v>8546.6869308000005</v>
      </c>
      <c r="W14" s="22">
        <v>8472.0699863999998</v>
      </c>
      <c r="X14" s="22">
        <v>8084.5355416000002</v>
      </c>
      <c r="Y14" s="16">
        <v>8480.5361111111124</v>
      </c>
      <c r="Z14" s="13"/>
      <c r="AA14" s="13"/>
    </row>
    <row r="15" spans="1:27" ht="9.4" customHeight="1" x14ac:dyDescent="0.15">
      <c r="C15" s="18"/>
      <c r="O15" s="15" t="s">
        <v>88</v>
      </c>
      <c r="P15" s="23"/>
      <c r="Q15" s="21">
        <v>7828.0147019246979</v>
      </c>
      <c r="R15" s="22">
        <v>7621.7617149585876</v>
      </c>
      <c r="S15" s="22">
        <v>7627.801931</v>
      </c>
      <c r="T15" s="22">
        <v>7518.1755405999993</v>
      </c>
      <c r="U15" s="22">
        <v>7661.2197109999997</v>
      </c>
      <c r="V15" s="22">
        <v>7571.904430399999</v>
      </c>
      <c r="W15" s="22">
        <v>7396.3830419999995</v>
      </c>
      <c r="X15" s="22">
        <v>7108.2491515999991</v>
      </c>
      <c r="Y15" s="16">
        <v>7410.3213888888895</v>
      </c>
      <c r="Z15" s="13"/>
      <c r="AA15" s="13"/>
    </row>
    <row r="16" spans="1:27" ht="9.4" customHeight="1" x14ac:dyDescent="0.15">
      <c r="C16" s="18"/>
      <c r="O16" s="15" t="s">
        <v>89</v>
      </c>
      <c r="P16" s="13"/>
      <c r="Q16" s="13">
        <f t="shared" ref="Q16:X16" si="3">SUM(Q14:Q15)</f>
        <v>16654.005548993242</v>
      </c>
      <c r="R16" s="16">
        <f t="shared" si="3"/>
        <v>16178.957550739591</v>
      </c>
      <c r="S16" s="16">
        <f t="shared" si="3"/>
        <v>16397.744696599999</v>
      </c>
      <c r="T16" s="16">
        <f t="shared" si="3"/>
        <v>16061.000248799999</v>
      </c>
      <c r="U16" s="16">
        <f t="shared" si="3"/>
        <v>16333.745811000001</v>
      </c>
      <c r="V16" s="16">
        <f t="shared" si="3"/>
        <v>16118.5913612</v>
      </c>
      <c r="W16" s="16">
        <f t="shared" si="3"/>
        <v>15868.453028399999</v>
      </c>
      <c r="X16" s="16">
        <f t="shared" si="3"/>
        <v>15192.784693199999</v>
      </c>
      <c r="Y16" s="16">
        <f>SUM(Y14:Y15)</f>
        <v>15890.857500000002</v>
      </c>
      <c r="Z16" s="13"/>
      <c r="AA16" s="13"/>
    </row>
    <row r="17" spans="3:21" ht="9.4" customHeight="1" x14ac:dyDescent="0.15">
      <c r="C17" s="18"/>
    </row>
    <row r="18" spans="3:21" ht="9.4" customHeight="1" x14ac:dyDescent="0.15">
      <c r="C18" s="18"/>
      <c r="P18" s="25"/>
      <c r="Q18" s="26"/>
    </row>
    <row r="19" spans="3:21" ht="9.4" customHeight="1" x14ac:dyDescent="0.15">
      <c r="C19" s="18"/>
      <c r="P19" s="25"/>
      <c r="Q19" s="26"/>
    </row>
    <row r="20" spans="3:21" ht="9.4" customHeight="1" x14ac:dyDescent="0.15">
      <c r="C20" s="18"/>
      <c r="P20" s="25"/>
      <c r="Q20" s="26"/>
    </row>
    <row r="21" spans="3:21" ht="9.4" customHeight="1" x14ac:dyDescent="0.15">
      <c r="C21" s="18"/>
      <c r="P21" s="25"/>
      <c r="Q21" s="26"/>
      <c r="T21" s="25"/>
      <c r="U21" s="27"/>
    </row>
    <row r="22" spans="3:21" ht="9.4" customHeight="1" x14ac:dyDescent="0.15">
      <c r="C22" s="18"/>
      <c r="P22" s="25"/>
      <c r="Q22" s="26"/>
      <c r="T22" s="25"/>
      <c r="U22" s="27"/>
    </row>
    <row r="23" spans="3:21" ht="9.4" customHeight="1" x14ac:dyDescent="0.15">
      <c r="C23" s="18"/>
      <c r="P23" s="28"/>
      <c r="Q23" s="26"/>
      <c r="T23" s="28"/>
      <c r="U23" s="29"/>
    </row>
    <row r="24" spans="3:21" ht="9.4" customHeight="1" x14ac:dyDescent="0.15">
      <c r="C24" s="18"/>
      <c r="P24" s="25"/>
      <c r="Q24" s="26"/>
      <c r="T24" s="25"/>
      <c r="U24" s="27"/>
    </row>
    <row r="25" spans="3:21" ht="9.4" customHeight="1" x14ac:dyDescent="0.15">
      <c r="C25" s="18"/>
      <c r="P25" s="25"/>
      <c r="Q25" s="26"/>
      <c r="T25" s="25"/>
      <c r="U25" s="27"/>
    </row>
    <row r="26" spans="3:21" ht="9.4" customHeight="1" x14ac:dyDescent="0.15">
      <c r="C26" s="18"/>
      <c r="P26" s="28"/>
    </row>
    <row r="27" spans="3:21" ht="9.4" customHeight="1" x14ac:dyDescent="0.15">
      <c r="C27" s="18"/>
      <c r="P27" s="25"/>
      <c r="Q27" s="30"/>
    </row>
    <row r="28" spans="3:21" ht="9.4" customHeight="1" x14ac:dyDescent="0.15">
      <c r="C28" s="18"/>
      <c r="P28" s="25"/>
      <c r="Q28" s="30"/>
    </row>
    <row r="29" spans="3:21" ht="19.149999999999999" customHeight="1" x14ac:dyDescent="0.15">
      <c r="C29" s="18"/>
    </row>
    <row r="30" spans="3:21" ht="9.4" customHeight="1" x14ac:dyDescent="0.15">
      <c r="C30" s="18"/>
      <c r="P30" s="31"/>
      <c r="S30" s="30"/>
    </row>
    <row r="31" spans="3:21" ht="9.4" customHeight="1" x14ac:dyDescent="0.15">
      <c r="C31" s="18"/>
      <c r="P31" s="31"/>
      <c r="S31" s="30"/>
    </row>
    <row r="32" spans="3:21" ht="9.4" customHeight="1" x14ac:dyDescent="0.15">
      <c r="C32" s="32"/>
    </row>
    <row r="33" spans="2:20" ht="9.4" customHeight="1" x14ac:dyDescent="0.15">
      <c r="C33" s="17"/>
    </row>
    <row r="34" spans="2:20" ht="9.4" customHeight="1" x14ac:dyDescent="0.15">
      <c r="C34" s="17"/>
    </row>
    <row r="35" spans="2:20" ht="9.4" customHeight="1" x14ac:dyDescent="0.15">
      <c r="C35" s="17"/>
    </row>
    <row r="36" spans="2:20" ht="9.4" customHeight="1" x14ac:dyDescent="0.15">
      <c r="C36" s="17"/>
      <c r="T36" s="10"/>
    </row>
    <row r="37" spans="2:20" ht="9.4" customHeight="1" x14ac:dyDescent="0.15">
      <c r="C37" s="17"/>
    </row>
    <row r="38" spans="2:20" ht="9.4" customHeight="1" x14ac:dyDescent="0.15">
      <c r="C38" s="9"/>
    </row>
    <row r="39" spans="2:20" ht="9.4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" customHeight="1" x14ac:dyDescent="0.15">
      <c r="B44" s="28"/>
    </row>
    <row r="45" spans="2:20" ht="9.4" customHeight="1" x14ac:dyDescent="0.15">
      <c r="B45" s="28"/>
      <c r="C45" s="9"/>
    </row>
    <row r="46" spans="2:20" ht="9.4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8"/>
      <c r="F83" s="33"/>
      <c r="G83" s="34" t="s">
        <v>8</v>
      </c>
      <c r="I83" s="34" t="s">
        <v>7</v>
      </c>
      <c r="K83" s="33" t="s">
        <v>90</v>
      </c>
    </row>
    <row r="84" spans="4:13" ht="9.4" customHeight="1" x14ac:dyDescent="0.15"/>
    <row r="85" spans="4:13" ht="9.4" customHeight="1" x14ac:dyDescent="0.15">
      <c r="M85" s="5" t="s">
        <v>91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015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110</v>
      </c>
      <c r="E3" s="47"/>
      <c r="F3" s="47"/>
      <c r="G3" s="6"/>
      <c r="H3" s="49" t="s">
        <v>10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8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106.48611111111113</v>
      </c>
      <c r="E8" s="37">
        <v>90.138888888888872</v>
      </c>
      <c r="F8" s="37">
        <v>102.47361111111111</v>
      </c>
      <c r="G8" s="37">
        <v>116.79583333333333</v>
      </c>
      <c r="H8" s="37">
        <v>137.55138888888891</v>
      </c>
      <c r="I8" s="37">
        <v>214.04861111111109</v>
      </c>
      <c r="J8" s="37">
        <v>235.45833333333329</v>
      </c>
      <c r="L8" s="37">
        <f>AVERAGE(D8:H8)</f>
        <v>110.68916666666667</v>
      </c>
      <c r="M8" s="37">
        <f>AVERAGE(D8:J8)</f>
        <v>143.27896825396823</v>
      </c>
      <c r="O8" s="28"/>
    </row>
    <row r="9" spans="1:15" ht="9.4" customHeight="1" x14ac:dyDescent="0.15">
      <c r="C9" s="18">
        <v>1</v>
      </c>
      <c r="D9" s="37">
        <v>56.840277777777771</v>
      </c>
      <c r="E9" s="37">
        <v>51.076388888888893</v>
      </c>
      <c r="F9" s="37">
        <v>52.168055555555554</v>
      </c>
      <c r="G9" s="37">
        <v>61.616666666666667</v>
      </c>
      <c r="H9" s="37">
        <v>79.24722222222222</v>
      </c>
      <c r="I9" s="37">
        <v>158.61111111111111</v>
      </c>
      <c r="J9" s="37">
        <v>193.22916666666666</v>
      </c>
      <c r="L9" s="37">
        <f t="shared" ref="L9:L31" si="0">AVERAGE(D9:H9)</f>
        <v>60.189722222222223</v>
      </c>
      <c r="M9" s="37">
        <f t="shared" ref="M9:M31" si="1">AVERAGE(D9:J9)</f>
        <v>93.25555555555556</v>
      </c>
      <c r="O9" s="28"/>
    </row>
    <row r="10" spans="1:15" ht="9.4" customHeight="1" x14ac:dyDescent="0.15">
      <c r="C10" s="18">
        <v>2</v>
      </c>
      <c r="D10" s="37">
        <v>32.395833333333329</v>
      </c>
      <c r="E10" s="37">
        <v>30.694444444444446</v>
      </c>
      <c r="F10" s="37">
        <v>34.834722222222219</v>
      </c>
      <c r="G10" s="37">
        <v>39.838888888888889</v>
      </c>
      <c r="H10" s="37">
        <v>48.201388888888893</v>
      </c>
      <c r="I10" s="37">
        <v>118.09027777777777</v>
      </c>
      <c r="J10" s="37">
        <v>153.31944444444446</v>
      </c>
      <c r="L10" s="37">
        <f t="shared" si="0"/>
        <v>37.193055555555546</v>
      </c>
      <c r="M10" s="37">
        <f t="shared" si="1"/>
        <v>65.339285714285708</v>
      </c>
      <c r="O10" s="28"/>
    </row>
    <row r="11" spans="1:15" ht="9.4" customHeight="1" x14ac:dyDescent="0.15">
      <c r="C11" s="18">
        <v>3</v>
      </c>
      <c r="D11" s="37">
        <v>29.888888888888889</v>
      </c>
      <c r="E11" s="37">
        <v>28.722222222222218</v>
      </c>
      <c r="F11" s="37">
        <v>29.438888888888894</v>
      </c>
      <c r="G11" s="37">
        <v>33.244444444444447</v>
      </c>
      <c r="H11" s="37">
        <v>39.206944444444439</v>
      </c>
      <c r="I11" s="37">
        <v>92.9861111111111</v>
      </c>
      <c r="J11" s="37">
        <v>113.80555555555556</v>
      </c>
      <c r="L11" s="37">
        <f t="shared" si="0"/>
        <v>32.100277777777777</v>
      </c>
      <c r="M11" s="37">
        <f t="shared" si="1"/>
        <v>52.470436507936505</v>
      </c>
      <c r="O11" s="28"/>
    </row>
    <row r="12" spans="1:15" ht="9.4" customHeight="1" x14ac:dyDescent="0.15">
      <c r="C12" s="18">
        <v>4</v>
      </c>
      <c r="D12" s="37">
        <v>40.249999999999993</v>
      </c>
      <c r="E12" s="37">
        <v>45.3125</v>
      </c>
      <c r="F12" s="37">
        <v>45.472222222222221</v>
      </c>
      <c r="G12" s="37">
        <v>50.447222222222223</v>
      </c>
      <c r="H12" s="37">
        <v>54.137499999999996</v>
      </c>
      <c r="I12" s="37">
        <v>82.736111111111114</v>
      </c>
      <c r="J12" s="37">
        <v>95.972222222222214</v>
      </c>
      <c r="L12" s="37">
        <f t="shared" si="0"/>
        <v>47.123888888888885</v>
      </c>
      <c r="M12" s="37">
        <f t="shared" si="1"/>
        <v>59.189682539682543</v>
      </c>
    </row>
    <row r="13" spans="1:15" ht="9.4" customHeight="1" x14ac:dyDescent="0.15">
      <c r="C13" s="18">
        <v>5</v>
      </c>
      <c r="D13" s="37">
        <v>105.65972222222223</v>
      </c>
      <c r="E13" s="37">
        <v>107.82638888888887</v>
      </c>
      <c r="F13" s="37">
        <v>106.98055555555555</v>
      </c>
      <c r="G13" s="37">
        <v>107.11805555555556</v>
      </c>
      <c r="H13" s="37">
        <v>106.31388888888888</v>
      </c>
      <c r="I13" s="37">
        <v>81.402777777777786</v>
      </c>
      <c r="J13" s="37">
        <v>69.354166666666671</v>
      </c>
      <c r="L13" s="37">
        <f t="shared" si="0"/>
        <v>106.77972222222222</v>
      </c>
      <c r="M13" s="37">
        <f t="shared" si="1"/>
        <v>97.807936507936503</v>
      </c>
    </row>
    <row r="14" spans="1:15" ht="9.4" customHeight="1" x14ac:dyDescent="0.15">
      <c r="C14" s="18">
        <v>6</v>
      </c>
      <c r="D14" s="37">
        <v>389.5069444444444</v>
      </c>
      <c r="E14" s="37">
        <v>393.63194444444451</v>
      </c>
      <c r="F14" s="37">
        <v>398.2138888888889</v>
      </c>
      <c r="G14" s="37">
        <v>384.34305555555557</v>
      </c>
      <c r="H14" s="37">
        <v>365.39444444444445</v>
      </c>
      <c r="I14" s="37">
        <v>140.54166666666666</v>
      </c>
      <c r="J14" s="37">
        <v>105.52777777777779</v>
      </c>
      <c r="L14" s="37">
        <f t="shared" si="0"/>
        <v>386.21805555555557</v>
      </c>
      <c r="M14" s="37">
        <f t="shared" si="1"/>
        <v>311.02281746031747</v>
      </c>
    </row>
    <row r="15" spans="1:15" ht="9.4" customHeight="1" x14ac:dyDescent="0.15">
      <c r="C15" s="18">
        <v>7</v>
      </c>
      <c r="D15" s="37">
        <v>505.67361111111109</v>
      </c>
      <c r="E15" s="37">
        <v>494.36805555555549</v>
      </c>
      <c r="F15" s="37">
        <v>507.51944444444445</v>
      </c>
      <c r="G15" s="37">
        <v>515.03472222222217</v>
      </c>
      <c r="H15" s="37">
        <v>525.89444444444439</v>
      </c>
      <c r="I15" s="37">
        <v>187.4097222222222</v>
      </c>
      <c r="J15" s="37">
        <v>124.94444444444447</v>
      </c>
      <c r="L15" s="37">
        <f t="shared" si="0"/>
        <v>509.69805555555547</v>
      </c>
      <c r="M15" s="37">
        <f t="shared" si="1"/>
        <v>408.69206349206343</v>
      </c>
    </row>
    <row r="16" spans="1:15" ht="9.4" customHeight="1" x14ac:dyDescent="0.15">
      <c r="C16" s="18">
        <v>8</v>
      </c>
      <c r="D16" s="37">
        <v>485.54861111111109</v>
      </c>
      <c r="E16" s="37">
        <v>469.875</v>
      </c>
      <c r="F16" s="37">
        <v>486.22222222222217</v>
      </c>
      <c r="G16" s="37">
        <v>488.02083333333331</v>
      </c>
      <c r="H16" s="37">
        <v>536.70972222222224</v>
      </c>
      <c r="I16" s="37">
        <v>324.9444444444444</v>
      </c>
      <c r="J16" s="37">
        <v>183.89583333333334</v>
      </c>
      <c r="L16" s="37">
        <f t="shared" si="0"/>
        <v>493.27527777777777</v>
      </c>
      <c r="M16" s="37">
        <f t="shared" si="1"/>
        <v>425.03095238095239</v>
      </c>
    </row>
    <row r="17" spans="3:13" ht="9.4" customHeight="1" x14ac:dyDescent="0.15">
      <c r="C17" s="18">
        <v>9</v>
      </c>
      <c r="D17" s="37">
        <v>512.47916666666663</v>
      </c>
      <c r="E17" s="37">
        <v>519</v>
      </c>
      <c r="F17" s="37">
        <v>519.56527777777785</v>
      </c>
      <c r="G17" s="37">
        <v>536.40277777777771</v>
      </c>
      <c r="H17" s="37">
        <v>513.47638888888889</v>
      </c>
      <c r="I17" s="37">
        <v>417.0694444444444</v>
      </c>
      <c r="J17" s="37">
        <v>279.59027777777783</v>
      </c>
      <c r="L17" s="37">
        <f t="shared" si="0"/>
        <v>520.18472222222215</v>
      </c>
      <c r="M17" s="37">
        <f t="shared" si="1"/>
        <v>471.08333333333331</v>
      </c>
    </row>
    <row r="18" spans="3:13" ht="9.4" customHeight="1" x14ac:dyDescent="0.15">
      <c r="C18" s="18">
        <v>10</v>
      </c>
      <c r="D18" s="37">
        <v>473.84027777777777</v>
      </c>
      <c r="E18" s="37">
        <v>486.19444444444451</v>
      </c>
      <c r="F18" s="37">
        <v>483.27222222222218</v>
      </c>
      <c r="G18" s="37">
        <v>493.01527777777778</v>
      </c>
      <c r="H18" s="37">
        <v>498.4638888888889</v>
      </c>
      <c r="I18" s="37">
        <v>475</v>
      </c>
      <c r="J18" s="37">
        <v>396.74305555555549</v>
      </c>
      <c r="L18" s="37">
        <f t="shared" si="0"/>
        <v>486.95722222222219</v>
      </c>
      <c r="M18" s="37">
        <f t="shared" si="1"/>
        <v>472.36130952380955</v>
      </c>
    </row>
    <row r="19" spans="3:13" ht="9.4" customHeight="1" x14ac:dyDescent="0.15">
      <c r="C19" s="18">
        <v>11</v>
      </c>
      <c r="D19" s="37">
        <v>501.5</v>
      </c>
      <c r="E19" s="37">
        <v>494.02083333333331</v>
      </c>
      <c r="F19" s="37">
        <v>487.95138888888891</v>
      </c>
      <c r="G19" s="37">
        <v>493.7208333333333</v>
      </c>
      <c r="H19" s="37">
        <v>515.59166666666658</v>
      </c>
      <c r="I19" s="37">
        <v>534.07638888888903</v>
      </c>
      <c r="J19" s="37">
        <v>445.93055555555549</v>
      </c>
      <c r="L19" s="37">
        <f t="shared" si="0"/>
        <v>498.55694444444441</v>
      </c>
      <c r="M19" s="37">
        <f t="shared" si="1"/>
        <v>496.1130952380953</v>
      </c>
    </row>
    <row r="20" spans="3:13" ht="9.4" customHeight="1" x14ac:dyDescent="0.15">
      <c r="C20" s="18">
        <v>12</v>
      </c>
      <c r="D20" s="37">
        <v>506.7569444444444</v>
      </c>
      <c r="E20" s="37">
        <v>506.65972222222217</v>
      </c>
      <c r="F20" s="37">
        <v>513.58749999999998</v>
      </c>
      <c r="G20" s="37">
        <v>517.21111111111111</v>
      </c>
      <c r="H20" s="37">
        <v>542.36944444444441</v>
      </c>
      <c r="I20" s="37">
        <v>571.9236111111112</v>
      </c>
      <c r="J20" s="37">
        <v>503.07638888888886</v>
      </c>
      <c r="L20" s="37">
        <f t="shared" si="0"/>
        <v>517.31694444444452</v>
      </c>
      <c r="M20" s="37">
        <f t="shared" si="1"/>
        <v>523.08353174603178</v>
      </c>
    </row>
    <row r="21" spans="3:13" ht="9.4" customHeight="1" x14ac:dyDescent="0.15">
      <c r="C21" s="18">
        <v>13</v>
      </c>
      <c r="D21" s="37">
        <v>498.29166666666657</v>
      </c>
      <c r="E21" s="37">
        <v>502.50694444444451</v>
      </c>
      <c r="F21" s="37">
        <v>504.0958333333333</v>
      </c>
      <c r="G21" s="37">
        <v>506.62222222222226</v>
      </c>
      <c r="H21" s="37">
        <v>531.02638888888885</v>
      </c>
      <c r="I21" s="37">
        <v>564.51388888888903</v>
      </c>
      <c r="J21" s="37">
        <v>505.21527777777777</v>
      </c>
      <c r="L21" s="37">
        <f t="shared" si="0"/>
        <v>508.50861111111107</v>
      </c>
      <c r="M21" s="37">
        <f t="shared" si="1"/>
        <v>516.03888888888889</v>
      </c>
    </row>
    <row r="22" spans="3:13" ht="9.4" customHeight="1" x14ac:dyDescent="0.15">
      <c r="C22" s="18">
        <v>14</v>
      </c>
      <c r="D22" s="37">
        <v>514.4861111111112</v>
      </c>
      <c r="E22" s="37">
        <v>502.95833333333331</v>
      </c>
      <c r="F22" s="37">
        <v>496.73749999999995</v>
      </c>
      <c r="G22" s="37">
        <v>516.97916666666674</v>
      </c>
      <c r="H22" s="37">
        <v>519.74583333333328</v>
      </c>
      <c r="I22" s="37">
        <v>529.9513888888888</v>
      </c>
      <c r="J22" s="37">
        <v>514.2013888888888</v>
      </c>
      <c r="L22" s="37">
        <f t="shared" si="0"/>
        <v>510.18138888888888</v>
      </c>
      <c r="M22" s="37">
        <f t="shared" si="1"/>
        <v>513.57996031746029</v>
      </c>
    </row>
    <row r="23" spans="3:13" ht="9.4" customHeight="1" x14ac:dyDescent="0.15">
      <c r="C23" s="18">
        <v>15</v>
      </c>
      <c r="D23" s="37">
        <v>535.84027777777771</v>
      </c>
      <c r="E23" s="37">
        <v>534.4236111111112</v>
      </c>
      <c r="F23" s="37">
        <v>536.12777777777774</v>
      </c>
      <c r="G23" s="37">
        <v>554.89166666666665</v>
      </c>
      <c r="H23" s="37">
        <v>575.67916666666667</v>
      </c>
      <c r="I23" s="37">
        <v>508.9375</v>
      </c>
      <c r="J23" s="37">
        <v>492.1319444444444</v>
      </c>
      <c r="L23" s="37">
        <f t="shared" si="0"/>
        <v>547.39250000000004</v>
      </c>
      <c r="M23" s="37">
        <f t="shared" si="1"/>
        <v>534.00456349206354</v>
      </c>
    </row>
    <row r="24" spans="3:13" ht="9.4" customHeight="1" x14ac:dyDescent="0.15">
      <c r="C24" s="18">
        <v>16</v>
      </c>
      <c r="D24" s="37">
        <v>523.97916666666674</v>
      </c>
      <c r="E24" s="37">
        <v>520.53472222222217</v>
      </c>
      <c r="F24" s="37">
        <v>522.88749999999993</v>
      </c>
      <c r="G24" s="37">
        <v>529.44305555555559</v>
      </c>
      <c r="H24" s="37">
        <v>541.81250000000011</v>
      </c>
      <c r="I24" s="37">
        <v>498.53472222222223</v>
      </c>
      <c r="J24" s="37">
        <v>427.4930555555556</v>
      </c>
      <c r="L24" s="37">
        <f t="shared" si="0"/>
        <v>527.73138888888889</v>
      </c>
      <c r="M24" s="37">
        <f t="shared" si="1"/>
        <v>509.24067460317463</v>
      </c>
    </row>
    <row r="25" spans="3:13" ht="9.4" customHeight="1" x14ac:dyDescent="0.15">
      <c r="C25" s="18">
        <v>17</v>
      </c>
      <c r="D25" s="37">
        <v>553.54861111111097</v>
      </c>
      <c r="E25" s="37">
        <v>546.375</v>
      </c>
      <c r="F25" s="37">
        <v>559.77638888888885</v>
      </c>
      <c r="G25" s="37">
        <v>563.37361111111113</v>
      </c>
      <c r="H25" s="37">
        <v>547.32083333333333</v>
      </c>
      <c r="I25" s="37">
        <v>515.88888888888891</v>
      </c>
      <c r="J25" s="37">
        <v>404.15972222222223</v>
      </c>
      <c r="L25" s="37">
        <f t="shared" si="0"/>
        <v>554.07888888888886</v>
      </c>
      <c r="M25" s="37">
        <f t="shared" si="1"/>
        <v>527.20615079365075</v>
      </c>
    </row>
    <row r="26" spans="3:13" ht="9.4" customHeight="1" x14ac:dyDescent="0.15">
      <c r="C26" s="18">
        <v>18</v>
      </c>
      <c r="D26" s="37">
        <v>502.89583333333326</v>
      </c>
      <c r="E26" s="37">
        <v>524.89583333333337</v>
      </c>
      <c r="F26" s="37">
        <v>543.83194444444439</v>
      </c>
      <c r="G26" s="37">
        <v>544.61944444444441</v>
      </c>
      <c r="H26" s="37">
        <v>543.66527777777776</v>
      </c>
      <c r="I26" s="37">
        <v>525.34027777777783</v>
      </c>
      <c r="J26" s="37">
        <v>408.22916666666657</v>
      </c>
      <c r="L26" s="37">
        <f t="shared" si="0"/>
        <v>531.98166666666657</v>
      </c>
      <c r="M26" s="37">
        <f t="shared" si="1"/>
        <v>513.35396825396822</v>
      </c>
    </row>
    <row r="27" spans="3:13" ht="9.4" customHeight="1" x14ac:dyDescent="0.15">
      <c r="C27" s="18">
        <v>19</v>
      </c>
      <c r="D27" s="37">
        <v>417.8194444444444</v>
      </c>
      <c r="E27" s="37">
        <v>441.85416666666669</v>
      </c>
      <c r="F27" s="37">
        <v>445.86666666666673</v>
      </c>
      <c r="G27" s="37">
        <v>474.01805555555552</v>
      </c>
      <c r="H27" s="37">
        <v>478.5986111111111</v>
      </c>
      <c r="I27" s="37">
        <v>429.28472222222217</v>
      </c>
      <c r="J27" s="37">
        <v>343.90972222222223</v>
      </c>
      <c r="L27" s="37">
        <f t="shared" si="0"/>
        <v>451.63138888888886</v>
      </c>
      <c r="M27" s="37">
        <f t="shared" si="1"/>
        <v>433.05019841269842</v>
      </c>
    </row>
    <row r="28" spans="3:13" ht="9.4" customHeight="1" x14ac:dyDescent="0.15">
      <c r="C28" s="18">
        <v>20</v>
      </c>
      <c r="D28" s="37">
        <v>331.09722222222223</v>
      </c>
      <c r="E28" s="37">
        <v>346.54861111111114</v>
      </c>
      <c r="F28" s="37">
        <v>347.58750000000003</v>
      </c>
      <c r="G28" s="37">
        <v>381.73194444444442</v>
      </c>
      <c r="H28" s="37">
        <v>387.24999999999994</v>
      </c>
      <c r="I28" s="37">
        <v>371.6319444444444</v>
      </c>
      <c r="J28" s="37">
        <v>300.75</v>
      </c>
      <c r="L28" s="37">
        <f t="shared" si="0"/>
        <v>358.84305555555557</v>
      </c>
      <c r="M28" s="37">
        <f t="shared" si="1"/>
        <v>352.37103174603175</v>
      </c>
    </row>
    <row r="29" spans="3:13" ht="9.4" customHeight="1" x14ac:dyDescent="0.15">
      <c r="C29" s="18">
        <v>21</v>
      </c>
      <c r="D29" s="37">
        <v>235.20833333333334</v>
      </c>
      <c r="E29" s="37">
        <v>263</v>
      </c>
      <c r="F29" s="37">
        <v>264.57361111111112</v>
      </c>
      <c r="G29" s="37">
        <v>283.49861111111113</v>
      </c>
      <c r="H29" s="37">
        <v>295.85972222222227</v>
      </c>
      <c r="I29" s="37">
        <v>293.65277777777783</v>
      </c>
      <c r="J29" s="37">
        <v>239.47222222222226</v>
      </c>
      <c r="L29" s="37">
        <f t="shared" si="0"/>
        <v>268.42805555555555</v>
      </c>
      <c r="M29" s="37">
        <f t="shared" si="1"/>
        <v>267.89503968253968</v>
      </c>
    </row>
    <row r="30" spans="3:13" ht="9.4" customHeight="1" x14ac:dyDescent="0.15">
      <c r="C30" s="18">
        <v>22</v>
      </c>
      <c r="D30" s="37">
        <v>192.8402777777778</v>
      </c>
      <c r="E30" s="37">
        <v>205.65972222222226</v>
      </c>
      <c r="F30" s="37">
        <v>227.67083333333335</v>
      </c>
      <c r="G30" s="37">
        <v>236.75833333333333</v>
      </c>
      <c r="H30" s="37">
        <v>282.11250000000001</v>
      </c>
      <c r="I30" s="37">
        <v>282.45833333333331</v>
      </c>
      <c r="J30" s="37">
        <v>197.86805555555554</v>
      </c>
      <c r="L30" s="37">
        <f t="shared" si="0"/>
        <v>229.00833333333335</v>
      </c>
      <c r="M30" s="37">
        <f t="shared" si="1"/>
        <v>232.19543650793653</v>
      </c>
    </row>
    <row r="31" spans="3:13" ht="9.4" customHeight="1" x14ac:dyDescent="0.15">
      <c r="C31" s="18">
        <v>23</v>
      </c>
      <c r="D31" s="37">
        <v>144.38194444444446</v>
      </c>
      <c r="E31" s="37">
        <v>157.11805555555554</v>
      </c>
      <c r="F31" s="37">
        <v>178.32222222222222</v>
      </c>
      <c r="G31" s="37">
        <v>195.86666666666667</v>
      </c>
      <c r="H31" s="37">
        <v>256.65000000000003</v>
      </c>
      <c r="I31" s="37">
        <v>271.53472222222223</v>
      </c>
      <c r="J31" s="37">
        <v>158.625</v>
      </c>
      <c r="L31" s="37">
        <f t="shared" si="0"/>
        <v>186.4677777777778</v>
      </c>
      <c r="M31" s="37">
        <f t="shared" si="1"/>
        <v>194.64265873015873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6114.8402777777774</v>
      </c>
      <c r="E33" s="37">
        <f t="shared" ref="E33:J33" si="2">SUM(E15:E26)</f>
        <v>6101.8124999999991</v>
      </c>
      <c r="F33" s="37">
        <f t="shared" si="2"/>
        <v>6161.5749999999989</v>
      </c>
      <c r="G33" s="37">
        <f t="shared" si="2"/>
        <v>6259.3347222222219</v>
      </c>
      <c r="H33" s="37">
        <f t="shared" si="2"/>
        <v>6391.7555555555555</v>
      </c>
      <c r="I33" s="37">
        <f t="shared" si="2"/>
        <v>5653.5902777777774</v>
      </c>
      <c r="J33" s="37">
        <f t="shared" si="2"/>
        <v>4685.6111111111113</v>
      </c>
      <c r="L33" s="37">
        <f>SUM(L15:L26)</f>
        <v>6205.86361111111</v>
      </c>
      <c r="M33" s="37">
        <f>SUM(M15:M26)</f>
        <v>5909.7884920634924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1503.7013888888887</v>
      </c>
      <c r="E34" s="37">
        <f t="shared" ref="E34:J34" si="3">SUM(E15:E17)</f>
        <v>1483.2430555555554</v>
      </c>
      <c r="F34" s="37">
        <f t="shared" si="3"/>
        <v>1513.3069444444445</v>
      </c>
      <c r="G34" s="37">
        <f t="shared" si="3"/>
        <v>1539.458333333333</v>
      </c>
      <c r="H34" s="37">
        <f t="shared" si="3"/>
        <v>1576.0805555555553</v>
      </c>
      <c r="I34" s="37">
        <f t="shared" si="3"/>
        <v>929.42361111111109</v>
      </c>
      <c r="J34" s="37">
        <f t="shared" si="3"/>
        <v>588.43055555555566</v>
      </c>
      <c r="L34" s="37">
        <f>SUM(L15:L17)</f>
        <v>1523.1580555555554</v>
      </c>
      <c r="M34" s="37">
        <f>SUM(M15:M17)</f>
        <v>1304.8063492063491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3030.7152777777778</v>
      </c>
      <c r="E35" s="37">
        <f t="shared" ref="E35:J35" si="4">SUM(E18:E23)</f>
        <v>3026.7638888888891</v>
      </c>
      <c r="F35" s="37">
        <f t="shared" si="4"/>
        <v>3021.7722222222219</v>
      </c>
      <c r="G35" s="37">
        <f t="shared" si="4"/>
        <v>3082.4402777777777</v>
      </c>
      <c r="H35" s="37">
        <f t="shared" si="4"/>
        <v>3182.8763888888889</v>
      </c>
      <c r="I35" s="37">
        <f t="shared" si="4"/>
        <v>3184.4027777777778</v>
      </c>
      <c r="J35" s="37">
        <f t="shared" si="4"/>
        <v>2857.2986111111109</v>
      </c>
      <c r="L35" s="37">
        <f>SUM(L18:L23)</f>
        <v>3068.9136111111111</v>
      </c>
      <c r="M35" s="37">
        <f>SUM(M18:M23)</f>
        <v>3055.1813492063493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1580.4236111111111</v>
      </c>
      <c r="E36" s="37">
        <f t="shared" ref="E36:J36" si="5">SUM(E24:E26)</f>
        <v>1591.8055555555557</v>
      </c>
      <c r="F36" s="37">
        <f t="shared" si="5"/>
        <v>1626.4958333333332</v>
      </c>
      <c r="G36" s="37">
        <f t="shared" si="5"/>
        <v>1637.4361111111111</v>
      </c>
      <c r="H36" s="37">
        <f t="shared" si="5"/>
        <v>1632.7986111111113</v>
      </c>
      <c r="I36" s="37">
        <f t="shared" si="5"/>
        <v>1539.7638888888889</v>
      </c>
      <c r="J36" s="37">
        <f t="shared" si="5"/>
        <v>1239.8819444444443</v>
      </c>
      <c r="L36" s="37">
        <f>SUM(L24:L26)</f>
        <v>1613.7919444444442</v>
      </c>
      <c r="M36" s="37">
        <f>SUM(M24:M26)</f>
        <v>1549.8007936507934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8197.2152777777774</v>
      </c>
      <c r="E37" s="37">
        <f t="shared" ref="E37:J37" si="6">SUM(E8:E31)</f>
        <v>8263.3958333333321</v>
      </c>
      <c r="F37" s="37">
        <f t="shared" si="6"/>
        <v>8395.177777777777</v>
      </c>
      <c r="G37" s="37">
        <f t="shared" si="6"/>
        <v>8624.6125000000011</v>
      </c>
      <c r="H37" s="37">
        <f t="shared" si="6"/>
        <v>8922.2791666666653</v>
      </c>
      <c r="I37" s="37">
        <f t="shared" si="6"/>
        <v>8190.5694444444462</v>
      </c>
      <c r="J37" s="37">
        <f t="shared" si="6"/>
        <v>6892.9027777777792</v>
      </c>
      <c r="L37" s="37">
        <f>SUM(L8:L31)</f>
        <v>8480.5361111111124</v>
      </c>
      <c r="M37" s="37">
        <f>SUM(M8:M31)</f>
        <v>8212.3075396825407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>
        <v>6229.8833333333332</v>
      </c>
      <c r="D43" s="34">
        <v>6186.0666666666657</v>
      </c>
      <c r="E43" s="34">
        <v>6380.0166666666673</v>
      </c>
      <c r="F43" s="34">
        <v>6228.6999999999989</v>
      </c>
      <c r="G43" s="34">
        <v>6270.6166666666659</v>
      </c>
      <c r="H43" s="34">
        <v>6286.3666666666659</v>
      </c>
      <c r="I43" s="34">
        <v>6191.2000000000007</v>
      </c>
      <c r="J43" s="34">
        <v>6004.73</v>
      </c>
      <c r="K43" s="34">
        <v>6266.9499999999989</v>
      </c>
      <c r="L43" s="34">
        <v>6117.7999999999993</v>
      </c>
      <c r="M43" s="34">
        <v>6254.0999999999995</v>
      </c>
      <c r="N43" s="34">
        <v>6053.9333333333334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>
        <v>8350.7166666666672</v>
      </c>
      <c r="D44" s="34">
        <v>8330.3666666666668</v>
      </c>
      <c r="E44" s="34">
        <v>8627.0833333333358</v>
      </c>
      <c r="F44" s="34">
        <v>8595.4333333333307</v>
      </c>
      <c r="G44" s="34">
        <v>8620.2333333333336</v>
      </c>
      <c r="H44" s="34">
        <v>8688.7333333333336</v>
      </c>
      <c r="I44" s="34">
        <v>8520.4666666666653</v>
      </c>
      <c r="J44" s="34">
        <v>8254.6999999999989</v>
      </c>
      <c r="K44" s="34">
        <v>8553.6833333333325</v>
      </c>
      <c r="L44" s="34">
        <v>8391.0166666666646</v>
      </c>
      <c r="M44" s="34">
        <v>8494.7999999999993</v>
      </c>
      <c r="N44" s="34">
        <v>8339.2000000000007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>
        <v>5620.5</v>
      </c>
      <c r="D47" s="34">
        <v>5549</v>
      </c>
      <c r="E47" s="34">
        <v>5811.5</v>
      </c>
      <c r="F47" s="34">
        <v>5602</v>
      </c>
      <c r="G47" s="34">
        <v>5499.6666666666661</v>
      </c>
      <c r="H47" s="34">
        <v>5375.333333333333</v>
      </c>
      <c r="I47" s="34">
        <v>5463</v>
      </c>
      <c r="J47" s="34">
        <v>5081.75</v>
      </c>
      <c r="K47" s="34">
        <v>5901.9999999999991</v>
      </c>
      <c r="L47" s="34">
        <v>6136.666666666667</v>
      </c>
      <c r="M47" s="34">
        <v>5955.3333333333339</v>
      </c>
      <c r="N47" s="34">
        <v>5846.333333333333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>
        <v>7865.25</v>
      </c>
      <c r="D48" s="34">
        <v>7847.5</v>
      </c>
      <c r="E48" s="34">
        <v>8269.25</v>
      </c>
      <c r="F48" s="34">
        <v>8229.5</v>
      </c>
      <c r="G48" s="34">
        <v>8117.3333333333339</v>
      </c>
      <c r="H48" s="34">
        <v>7890.6666666666661</v>
      </c>
      <c r="I48" s="34">
        <v>7998</v>
      </c>
      <c r="J48" s="34">
        <v>7512</v>
      </c>
      <c r="K48" s="34">
        <v>8464.3333333333321</v>
      </c>
      <c r="L48" s="34">
        <v>8752</v>
      </c>
      <c r="M48" s="34">
        <v>8541.3333333333339</v>
      </c>
      <c r="N48" s="34">
        <v>8799.6666666666661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>
        <v>4536.333333333333</v>
      </c>
      <c r="D51" s="34">
        <v>4468</v>
      </c>
      <c r="E51" s="34">
        <v>5117</v>
      </c>
      <c r="F51" s="34">
        <v>4887</v>
      </c>
      <c r="G51" s="34">
        <v>4751.333333333333</v>
      </c>
      <c r="H51" s="34">
        <v>4563.5</v>
      </c>
      <c r="I51" s="34">
        <v>4631.666666666667</v>
      </c>
      <c r="J51" s="34">
        <v>4296.5</v>
      </c>
      <c r="K51" s="34">
        <v>4809.9999999999991</v>
      </c>
      <c r="L51" s="34">
        <v>4843.666666666667</v>
      </c>
      <c r="M51" s="34">
        <v>4774.333333333333</v>
      </c>
      <c r="N51" s="34">
        <v>4548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>
        <v>6421.3333333333339</v>
      </c>
      <c r="D52" s="34">
        <v>6499.5</v>
      </c>
      <c r="E52" s="34">
        <v>7229</v>
      </c>
      <c r="F52" s="34">
        <v>7185.5</v>
      </c>
      <c r="G52" s="34">
        <v>7042.3333333333339</v>
      </c>
      <c r="H52" s="34">
        <v>6815</v>
      </c>
      <c r="I52" s="34">
        <v>6930.666666666667</v>
      </c>
      <c r="J52" s="34">
        <v>6517.5</v>
      </c>
      <c r="K52" s="34">
        <v>7057.9999999999991</v>
      </c>
      <c r="L52" s="34">
        <v>7089</v>
      </c>
      <c r="M52" s="34">
        <v>7060</v>
      </c>
      <c r="N52" s="34">
        <v>6867.0000000000009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015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7109375" style="5" customWidth="1"/>
    <col min="3" max="13" width="7.28515625" style="5" customWidth="1"/>
    <col min="14" max="15" width="6.7109375" style="5" customWidth="1"/>
    <col min="16" max="16384" width="9.140625" style="5"/>
  </cols>
  <sheetData>
    <row r="1" spans="1:15" ht="15" x14ac:dyDescent="0.25">
      <c r="A1" s="35" t="s">
        <v>93</v>
      </c>
      <c r="E1" s="6"/>
      <c r="F1" s="46" t="s">
        <v>94</v>
      </c>
      <c r="G1" s="47"/>
      <c r="H1" s="47"/>
      <c r="I1" s="47"/>
      <c r="J1" s="47"/>
    </row>
    <row r="2" spans="1:15" ht="12.75" x14ac:dyDescent="0.2">
      <c r="E2" s="6"/>
      <c r="F2" s="46" t="s">
        <v>60</v>
      </c>
      <c r="G2" s="47"/>
      <c r="H2" s="47"/>
      <c r="I2" s="47"/>
      <c r="J2" s="47"/>
    </row>
    <row r="3" spans="1:15" ht="12.75" x14ac:dyDescent="0.2">
      <c r="D3" s="48" t="s">
        <v>110</v>
      </c>
      <c r="E3" s="47"/>
      <c r="F3" s="47"/>
      <c r="G3" s="6"/>
      <c r="H3" s="49" t="s">
        <v>10</v>
      </c>
      <c r="I3" s="47"/>
      <c r="J3" s="47"/>
      <c r="K3" s="47"/>
      <c r="L3" s="47"/>
      <c r="M3" s="47"/>
      <c r="N3" s="47"/>
    </row>
    <row r="4" spans="1:15" ht="24" customHeight="1" x14ac:dyDescent="0.15"/>
    <row r="5" spans="1:15" ht="9.4" customHeight="1" x14ac:dyDescent="0.15">
      <c r="B5" s="51" t="s">
        <v>7</v>
      </c>
      <c r="C5" s="52"/>
      <c r="D5" s="12"/>
      <c r="O5" s="28"/>
    </row>
    <row r="6" spans="1:15" ht="9.4" customHeight="1" x14ac:dyDescent="0.2">
      <c r="C6" s="50" t="s">
        <v>95</v>
      </c>
      <c r="D6" s="47"/>
      <c r="E6" s="47"/>
      <c r="F6" s="47"/>
      <c r="G6" s="47"/>
      <c r="H6" s="47"/>
      <c r="I6" s="47"/>
      <c r="J6" s="47"/>
      <c r="K6" s="47"/>
      <c r="L6" s="47"/>
      <c r="M6" s="47"/>
      <c r="O6" s="28"/>
    </row>
    <row r="7" spans="1:15" ht="9.4" customHeight="1" x14ac:dyDescent="0.2">
      <c r="B7" s="53" t="s">
        <v>96</v>
      </c>
      <c r="C7" s="47"/>
      <c r="D7" s="17" t="s">
        <v>62</v>
      </c>
      <c r="E7" s="17" t="s">
        <v>63</v>
      </c>
      <c r="F7" s="17" t="s">
        <v>64</v>
      </c>
      <c r="G7" s="17" t="s">
        <v>65</v>
      </c>
      <c r="H7" s="17" t="s">
        <v>66</v>
      </c>
      <c r="I7" s="17" t="s">
        <v>67</v>
      </c>
      <c r="J7" s="17" t="s">
        <v>68</v>
      </c>
      <c r="K7" s="17"/>
      <c r="L7" s="17" t="s">
        <v>97</v>
      </c>
      <c r="M7" s="17" t="s">
        <v>98</v>
      </c>
      <c r="O7" s="28"/>
    </row>
    <row r="8" spans="1:15" ht="9.4" customHeight="1" x14ac:dyDescent="0.15">
      <c r="C8" s="18">
        <v>0</v>
      </c>
      <c r="D8" s="37">
        <v>84.5625</v>
      </c>
      <c r="E8" s="37">
        <v>74.784722222222229</v>
      </c>
      <c r="F8" s="37">
        <v>85.322222222222223</v>
      </c>
      <c r="G8" s="37">
        <v>97.274999999999991</v>
      </c>
      <c r="H8" s="37">
        <v>101.14444444444445</v>
      </c>
      <c r="I8" s="37">
        <v>164.63194444444443</v>
      </c>
      <c r="J8" s="37">
        <v>189.76388888888889</v>
      </c>
      <c r="L8" s="37">
        <f>AVERAGE(D8:H8)</f>
        <v>88.617777777777775</v>
      </c>
      <c r="M8" s="37">
        <f>AVERAGE(D8:J8)</f>
        <v>113.92638888888889</v>
      </c>
      <c r="O8" s="28"/>
    </row>
    <row r="9" spans="1:15" ht="9.4" customHeight="1" x14ac:dyDescent="0.15">
      <c r="C9" s="18">
        <v>1</v>
      </c>
      <c r="D9" s="37">
        <v>48.69444444444445</v>
      </c>
      <c r="E9" s="37">
        <v>42.979166666666664</v>
      </c>
      <c r="F9" s="37">
        <v>46.098611111111119</v>
      </c>
      <c r="G9" s="37">
        <v>51.844444444444441</v>
      </c>
      <c r="H9" s="37">
        <v>61.99583333333333</v>
      </c>
      <c r="I9" s="37">
        <v>120.84722222222223</v>
      </c>
      <c r="J9" s="37">
        <v>147.50694444444443</v>
      </c>
      <c r="L9" s="37">
        <f t="shared" ref="L9:L31" si="0">AVERAGE(D9:H9)</f>
        <v>50.322500000000005</v>
      </c>
      <c r="M9" s="37">
        <f t="shared" ref="M9:M31" si="1">AVERAGE(D9:J9)</f>
        <v>74.280952380952385</v>
      </c>
      <c r="O9" s="28"/>
    </row>
    <row r="10" spans="1:15" ht="9.4" customHeight="1" x14ac:dyDescent="0.15">
      <c r="C10" s="18">
        <v>2</v>
      </c>
      <c r="D10" s="37">
        <v>30.069444444444446</v>
      </c>
      <c r="E10" s="37">
        <v>29.944444444444446</v>
      </c>
      <c r="F10" s="37">
        <v>32.483333333333334</v>
      </c>
      <c r="G10" s="37">
        <v>35.791666666666664</v>
      </c>
      <c r="H10" s="37">
        <v>46.137499999999989</v>
      </c>
      <c r="I10" s="37">
        <v>96.472222222222229</v>
      </c>
      <c r="J10" s="37">
        <v>131.56944444444443</v>
      </c>
      <c r="L10" s="37">
        <f t="shared" si="0"/>
        <v>34.885277777777773</v>
      </c>
      <c r="M10" s="37">
        <f t="shared" si="1"/>
        <v>57.49543650793651</v>
      </c>
      <c r="O10" s="28"/>
    </row>
    <row r="11" spans="1:15" ht="9.4" customHeight="1" x14ac:dyDescent="0.15">
      <c r="C11" s="18">
        <v>3</v>
      </c>
      <c r="D11" s="37">
        <v>26.791666666666668</v>
      </c>
      <c r="E11" s="37">
        <v>27.652777777777782</v>
      </c>
      <c r="F11" s="37">
        <v>30.847222222222225</v>
      </c>
      <c r="G11" s="37">
        <v>34.102777777777781</v>
      </c>
      <c r="H11" s="37">
        <v>36.690277777777773</v>
      </c>
      <c r="I11" s="37">
        <v>88.194444444444443</v>
      </c>
      <c r="J11" s="37">
        <v>108.9861111111111</v>
      </c>
      <c r="L11" s="37">
        <f t="shared" si="0"/>
        <v>31.216944444444444</v>
      </c>
      <c r="M11" s="37">
        <f t="shared" si="1"/>
        <v>50.466468253968245</v>
      </c>
      <c r="O11" s="28"/>
    </row>
    <row r="12" spans="1:15" ht="9.4" customHeight="1" x14ac:dyDescent="0.15">
      <c r="C12" s="18">
        <v>4</v>
      </c>
      <c r="D12" s="37">
        <v>36.430555555555557</v>
      </c>
      <c r="E12" s="37">
        <v>37.520833333333336</v>
      </c>
      <c r="F12" s="37">
        <v>37.787500000000001</v>
      </c>
      <c r="G12" s="37">
        <v>39.934722222222227</v>
      </c>
      <c r="H12" s="37">
        <v>39.69027777777778</v>
      </c>
      <c r="I12" s="37">
        <v>73.888888888888886</v>
      </c>
      <c r="J12" s="37">
        <v>88.416666666666671</v>
      </c>
      <c r="L12" s="37">
        <f t="shared" si="0"/>
        <v>38.272777777777776</v>
      </c>
      <c r="M12" s="37">
        <f t="shared" si="1"/>
        <v>50.524206349206345</v>
      </c>
    </row>
    <row r="13" spans="1:15" ht="9.4" customHeight="1" x14ac:dyDescent="0.15">
      <c r="C13" s="18">
        <v>5</v>
      </c>
      <c r="D13" s="37">
        <v>87.708333333333329</v>
      </c>
      <c r="E13" s="37">
        <v>83.652777777777786</v>
      </c>
      <c r="F13" s="37">
        <v>84.063888888888883</v>
      </c>
      <c r="G13" s="37">
        <v>85.302777777777791</v>
      </c>
      <c r="H13" s="37">
        <v>86.0138888888889</v>
      </c>
      <c r="I13" s="37">
        <v>74.465277777777786</v>
      </c>
      <c r="J13" s="37">
        <v>62.270833333333336</v>
      </c>
      <c r="L13" s="37">
        <f t="shared" si="0"/>
        <v>85.348333333333343</v>
      </c>
      <c r="M13" s="37">
        <f t="shared" si="1"/>
        <v>80.496825396825415</v>
      </c>
    </row>
    <row r="14" spans="1:15" ht="9.4" customHeight="1" x14ac:dyDescent="0.15">
      <c r="C14" s="18">
        <v>6</v>
      </c>
      <c r="D14" s="37">
        <v>218.73611111111109</v>
      </c>
      <c r="E14" s="37">
        <v>229.79861111111109</v>
      </c>
      <c r="F14" s="37">
        <v>234.61249999999998</v>
      </c>
      <c r="G14" s="37">
        <v>232.16527777777779</v>
      </c>
      <c r="H14" s="37">
        <v>223.31805555555556</v>
      </c>
      <c r="I14" s="37">
        <v>128.63888888888889</v>
      </c>
      <c r="J14" s="37">
        <v>100.90277777777777</v>
      </c>
      <c r="L14" s="37">
        <f t="shared" si="0"/>
        <v>227.72611111111109</v>
      </c>
      <c r="M14" s="37">
        <f t="shared" si="1"/>
        <v>195.4531746031746</v>
      </c>
    </row>
    <row r="15" spans="1:15" ht="9.4" customHeight="1" x14ac:dyDescent="0.15">
      <c r="C15" s="18">
        <v>7</v>
      </c>
      <c r="D15" s="37">
        <v>425.48611111111109</v>
      </c>
      <c r="E15" s="37">
        <v>437.75</v>
      </c>
      <c r="F15" s="37">
        <v>436.04027777777782</v>
      </c>
      <c r="G15" s="37">
        <v>432.96666666666664</v>
      </c>
      <c r="H15" s="37">
        <v>420.13888888888891</v>
      </c>
      <c r="I15" s="37">
        <v>177.24305555555554</v>
      </c>
      <c r="J15" s="37">
        <v>118.49305555555556</v>
      </c>
      <c r="L15" s="37">
        <f t="shared" si="0"/>
        <v>430.47638888888889</v>
      </c>
      <c r="M15" s="37">
        <f t="shared" si="1"/>
        <v>349.73115079365078</v>
      </c>
    </row>
    <row r="16" spans="1:15" ht="9.4" customHeight="1" x14ac:dyDescent="0.15">
      <c r="C16" s="18">
        <v>8</v>
      </c>
      <c r="D16" s="37">
        <v>445.34027777777777</v>
      </c>
      <c r="E16" s="37">
        <v>446.78472222222217</v>
      </c>
      <c r="F16" s="37">
        <v>461.89444444444445</v>
      </c>
      <c r="G16" s="37">
        <v>463.76805555555558</v>
      </c>
      <c r="H16" s="37">
        <v>452.83611111111117</v>
      </c>
      <c r="I16" s="37">
        <v>245.63194444444446</v>
      </c>
      <c r="J16" s="37">
        <v>124.71527777777777</v>
      </c>
      <c r="L16" s="37">
        <f t="shared" si="0"/>
        <v>454.1247222222222</v>
      </c>
      <c r="M16" s="37">
        <f t="shared" si="1"/>
        <v>377.28154761904761</v>
      </c>
    </row>
    <row r="17" spans="3:13" ht="9.4" customHeight="1" x14ac:dyDescent="0.15">
      <c r="C17" s="18">
        <v>9</v>
      </c>
      <c r="D17" s="37">
        <v>372.45833333333331</v>
      </c>
      <c r="E17" s="37">
        <v>377.46527777777783</v>
      </c>
      <c r="F17" s="37">
        <v>387.77916666666664</v>
      </c>
      <c r="G17" s="37">
        <v>382.66527777777782</v>
      </c>
      <c r="H17" s="37">
        <v>385.84444444444449</v>
      </c>
      <c r="I17" s="37">
        <v>309.59027777777777</v>
      </c>
      <c r="J17" s="37">
        <v>199.53472222222226</v>
      </c>
      <c r="L17" s="37">
        <f t="shared" si="0"/>
        <v>381.24250000000001</v>
      </c>
      <c r="M17" s="37">
        <f t="shared" si="1"/>
        <v>345.04821428571432</v>
      </c>
    </row>
    <row r="18" spans="3:13" ht="9.4" customHeight="1" x14ac:dyDescent="0.15">
      <c r="C18" s="18">
        <v>10</v>
      </c>
      <c r="D18" s="37">
        <v>358.41666666666669</v>
      </c>
      <c r="E18" s="37">
        <v>367.65277777777783</v>
      </c>
      <c r="F18" s="37">
        <v>366.0333333333333</v>
      </c>
      <c r="G18" s="37">
        <v>367.05694444444435</v>
      </c>
      <c r="H18" s="37">
        <v>376.14583333333343</v>
      </c>
      <c r="I18" s="37">
        <v>378.20833333333326</v>
      </c>
      <c r="J18" s="37">
        <v>292.14583333333331</v>
      </c>
      <c r="L18" s="37">
        <f t="shared" si="0"/>
        <v>367.06111111111113</v>
      </c>
      <c r="M18" s="37">
        <f t="shared" si="1"/>
        <v>357.95138888888886</v>
      </c>
    </row>
    <row r="19" spans="3:13" ht="9.4" customHeight="1" x14ac:dyDescent="0.15">
      <c r="C19" s="18">
        <v>11</v>
      </c>
      <c r="D19" s="37">
        <v>387.64583333333331</v>
      </c>
      <c r="E19" s="37">
        <v>391.91666666666669</v>
      </c>
      <c r="F19" s="37">
        <v>377.97916666666669</v>
      </c>
      <c r="G19" s="37">
        <v>390.04027777777787</v>
      </c>
      <c r="H19" s="37">
        <v>408.1875</v>
      </c>
      <c r="I19" s="37">
        <v>433.23611111111103</v>
      </c>
      <c r="J19" s="37">
        <v>360.13888888888891</v>
      </c>
      <c r="L19" s="37">
        <f t="shared" si="0"/>
        <v>391.1538888888889</v>
      </c>
      <c r="M19" s="37">
        <f t="shared" si="1"/>
        <v>392.73492063492057</v>
      </c>
    </row>
    <row r="20" spans="3:13" ht="9.4" customHeight="1" x14ac:dyDescent="0.15">
      <c r="C20" s="18">
        <v>12</v>
      </c>
      <c r="D20" s="37">
        <v>399.04166666666674</v>
      </c>
      <c r="E20" s="37">
        <v>421.45138888888886</v>
      </c>
      <c r="F20" s="37">
        <v>418.32361111111112</v>
      </c>
      <c r="G20" s="37">
        <v>427.76666666666665</v>
      </c>
      <c r="H20" s="37">
        <v>446.68611111111113</v>
      </c>
      <c r="I20" s="37">
        <v>465.38888888888891</v>
      </c>
      <c r="J20" s="37">
        <v>427.20833333333331</v>
      </c>
      <c r="L20" s="37">
        <f t="shared" si="0"/>
        <v>422.6538888888889</v>
      </c>
      <c r="M20" s="37">
        <f t="shared" si="1"/>
        <v>429.40952380952388</v>
      </c>
    </row>
    <row r="21" spans="3:13" ht="9.4" customHeight="1" x14ac:dyDescent="0.15">
      <c r="C21" s="18">
        <v>13</v>
      </c>
      <c r="D21" s="37">
        <v>426.0555555555556</v>
      </c>
      <c r="E21" s="37">
        <v>440.40277777777783</v>
      </c>
      <c r="F21" s="37">
        <v>435.75972222222225</v>
      </c>
      <c r="G21" s="37">
        <v>437.46250000000003</v>
      </c>
      <c r="H21" s="37">
        <v>482.24861111111107</v>
      </c>
      <c r="I21" s="37">
        <v>477.85416666666669</v>
      </c>
      <c r="J21" s="37">
        <v>449.97222222222223</v>
      </c>
      <c r="L21" s="37">
        <f t="shared" si="0"/>
        <v>444.38583333333338</v>
      </c>
      <c r="M21" s="37">
        <f t="shared" si="1"/>
        <v>449.96507936507936</v>
      </c>
    </row>
    <row r="22" spans="3:13" ht="9.4" customHeight="1" x14ac:dyDescent="0.15">
      <c r="C22" s="18">
        <v>14</v>
      </c>
      <c r="D22" s="37">
        <v>469.9305555555556</v>
      </c>
      <c r="E22" s="37">
        <v>479.00694444444451</v>
      </c>
      <c r="F22" s="37">
        <v>489.11944444444447</v>
      </c>
      <c r="G22" s="37">
        <v>488.66388888888895</v>
      </c>
      <c r="H22" s="37">
        <v>530.14722222222224</v>
      </c>
      <c r="I22" s="37">
        <v>468.45833333333331</v>
      </c>
      <c r="J22" s="37">
        <v>447.93055555555549</v>
      </c>
      <c r="L22" s="37">
        <f t="shared" si="0"/>
        <v>491.37361111111113</v>
      </c>
      <c r="M22" s="37">
        <f t="shared" si="1"/>
        <v>481.89384920634927</v>
      </c>
    </row>
    <row r="23" spans="3:13" ht="9.4" customHeight="1" x14ac:dyDescent="0.15">
      <c r="C23" s="18">
        <v>15</v>
      </c>
      <c r="D23" s="37">
        <v>508.52083333333331</v>
      </c>
      <c r="E23" s="37">
        <v>510.375</v>
      </c>
      <c r="F23" s="37">
        <v>524.86250000000007</v>
      </c>
      <c r="G23" s="37">
        <v>528.3944444444445</v>
      </c>
      <c r="H23" s="37">
        <v>557.56250000000011</v>
      </c>
      <c r="I23" s="37">
        <v>447.29166666666657</v>
      </c>
      <c r="J23" s="37">
        <v>420.52083333333331</v>
      </c>
      <c r="L23" s="37">
        <f t="shared" si="0"/>
        <v>525.94305555555559</v>
      </c>
      <c r="M23" s="37">
        <f t="shared" si="1"/>
        <v>499.64682539682542</v>
      </c>
    </row>
    <row r="24" spans="3:13" ht="9.4" customHeight="1" x14ac:dyDescent="0.15">
      <c r="C24" s="18">
        <v>16</v>
      </c>
      <c r="D24" s="37">
        <v>575.12500000000011</v>
      </c>
      <c r="E24" s="37">
        <v>577.2013888888888</v>
      </c>
      <c r="F24" s="37">
        <v>571.12361111111113</v>
      </c>
      <c r="G24" s="37">
        <v>571.84305555555545</v>
      </c>
      <c r="H24" s="37">
        <v>532.44027777777774</v>
      </c>
      <c r="I24" s="37">
        <v>482.27083333333343</v>
      </c>
      <c r="J24" s="37">
        <v>407.07638888888886</v>
      </c>
      <c r="L24" s="37">
        <f t="shared" si="0"/>
        <v>565.54666666666662</v>
      </c>
      <c r="M24" s="37">
        <f t="shared" si="1"/>
        <v>531.01150793650788</v>
      </c>
    </row>
    <row r="25" spans="3:13" ht="9.4" customHeight="1" x14ac:dyDescent="0.15">
      <c r="C25" s="18">
        <v>17</v>
      </c>
      <c r="D25" s="37">
        <v>562.08333333333326</v>
      </c>
      <c r="E25" s="37">
        <v>547.49305555555554</v>
      </c>
      <c r="F25" s="37">
        <v>543.6</v>
      </c>
      <c r="G25" s="37">
        <v>549.56805555555547</v>
      </c>
      <c r="H25" s="37">
        <v>537.93888888888898</v>
      </c>
      <c r="I25" s="37">
        <v>448.09027777777783</v>
      </c>
      <c r="J25" s="37">
        <v>344.36805555555549</v>
      </c>
      <c r="L25" s="37">
        <f t="shared" si="0"/>
        <v>548.13666666666654</v>
      </c>
      <c r="M25" s="37">
        <f t="shared" si="1"/>
        <v>504.73452380952375</v>
      </c>
    </row>
    <row r="26" spans="3:13" ht="9.4" customHeight="1" x14ac:dyDescent="0.15">
      <c r="C26" s="18">
        <v>18</v>
      </c>
      <c r="D26" s="37">
        <v>491.97222222222223</v>
      </c>
      <c r="E26" s="37">
        <v>515.47916666666663</v>
      </c>
      <c r="F26" s="37">
        <v>516.9</v>
      </c>
      <c r="G26" s="37">
        <v>511.51666666666665</v>
      </c>
      <c r="H26" s="37">
        <v>477.13749999999999</v>
      </c>
      <c r="I26" s="37">
        <v>391.12499999999994</v>
      </c>
      <c r="J26" s="37">
        <v>343.29861111111109</v>
      </c>
      <c r="L26" s="37">
        <f t="shared" si="0"/>
        <v>502.60111111111109</v>
      </c>
      <c r="M26" s="37">
        <f t="shared" si="1"/>
        <v>463.91845238095237</v>
      </c>
    </row>
    <row r="27" spans="3:13" ht="9.4" customHeight="1" x14ac:dyDescent="0.15">
      <c r="C27" s="18">
        <v>19</v>
      </c>
      <c r="D27" s="37">
        <v>382.15972222222217</v>
      </c>
      <c r="E27" s="37">
        <v>404.02777777777783</v>
      </c>
      <c r="F27" s="37">
        <v>415.64027777777778</v>
      </c>
      <c r="G27" s="37">
        <v>419.17777777777775</v>
      </c>
      <c r="H27" s="37">
        <v>409.4666666666667</v>
      </c>
      <c r="I27" s="37">
        <v>369.21527777777783</v>
      </c>
      <c r="J27" s="37">
        <v>329.13888888888886</v>
      </c>
      <c r="L27" s="37">
        <f t="shared" si="0"/>
        <v>406.09444444444443</v>
      </c>
      <c r="M27" s="37">
        <f t="shared" si="1"/>
        <v>389.83234126984127</v>
      </c>
    </row>
    <row r="28" spans="3:13" ht="9.4" customHeight="1" x14ac:dyDescent="0.15">
      <c r="C28" s="18">
        <v>20</v>
      </c>
      <c r="D28" s="37">
        <v>276.65277777777777</v>
      </c>
      <c r="E28" s="37">
        <v>285.15972222222223</v>
      </c>
      <c r="F28" s="37">
        <v>298.52222222222218</v>
      </c>
      <c r="G28" s="37">
        <v>307.32638888888891</v>
      </c>
      <c r="H28" s="37">
        <v>315.21250000000003</v>
      </c>
      <c r="I28" s="37">
        <v>293.34722222222223</v>
      </c>
      <c r="J28" s="37">
        <v>234.125</v>
      </c>
      <c r="L28" s="37">
        <f t="shared" si="0"/>
        <v>296.57472222222225</v>
      </c>
      <c r="M28" s="37">
        <f t="shared" si="1"/>
        <v>287.19226190476189</v>
      </c>
    </row>
    <row r="29" spans="3:13" ht="9.4" customHeight="1" x14ac:dyDescent="0.15">
      <c r="C29" s="18">
        <v>21</v>
      </c>
      <c r="D29" s="37">
        <v>231.9652777777778</v>
      </c>
      <c r="E29" s="37">
        <v>238.61805555555557</v>
      </c>
      <c r="F29" s="37">
        <v>252.4375</v>
      </c>
      <c r="G29" s="37">
        <v>259.32361111111112</v>
      </c>
      <c r="H29" s="37">
        <v>256.41527777777782</v>
      </c>
      <c r="I29" s="37">
        <v>260.78472222222223</v>
      </c>
      <c r="J29" s="37">
        <v>196.31944444444446</v>
      </c>
      <c r="L29" s="37">
        <f t="shared" si="0"/>
        <v>247.75194444444446</v>
      </c>
      <c r="M29" s="37">
        <f t="shared" si="1"/>
        <v>242.26626984126986</v>
      </c>
    </row>
    <row r="30" spans="3:13" ht="9.4" customHeight="1" x14ac:dyDescent="0.15">
      <c r="C30" s="18">
        <v>22</v>
      </c>
      <c r="D30" s="37">
        <v>181.4652777777778</v>
      </c>
      <c r="E30" s="37">
        <v>202.9375</v>
      </c>
      <c r="F30" s="37">
        <v>240.75694444444446</v>
      </c>
      <c r="G30" s="37">
        <v>226.29583333333335</v>
      </c>
      <c r="H30" s="37">
        <v>251.45555555555561</v>
      </c>
      <c r="I30" s="37">
        <v>256.01388888888891</v>
      </c>
      <c r="J30" s="37">
        <v>163.97222222222223</v>
      </c>
      <c r="L30" s="37">
        <f t="shared" si="0"/>
        <v>220.58222222222224</v>
      </c>
      <c r="M30" s="37">
        <f t="shared" si="1"/>
        <v>217.55674603174606</v>
      </c>
    </row>
    <row r="31" spans="3:13" ht="9.4" customHeight="1" x14ac:dyDescent="0.15">
      <c r="C31" s="18">
        <v>23</v>
      </c>
      <c r="D31" s="37">
        <v>120.32638888888887</v>
      </c>
      <c r="E31" s="37">
        <v>138.95833333333334</v>
      </c>
      <c r="F31" s="37">
        <v>152.67361111111111</v>
      </c>
      <c r="G31" s="37">
        <v>162.75694444444443</v>
      </c>
      <c r="H31" s="37">
        <v>216.42916666666667</v>
      </c>
      <c r="I31" s="37">
        <v>254.69444444444446</v>
      </c>
      <c r="J31" s="37">
        <v>123.00694444444444</v>
      </c>
      <c r="L31" s="37">
        <f t="shared" si="0"/>
        <v>158.22888888888889</v>
      </c>
      <c r="M31" s="37">
        <f t="shared" si="1"/>
        <v>166.9779761904762</v>
      </c>
    </row>
    <row r="32" spans="3:13" ht="9.4" customHeight="1" x14ac:dyDescent="0.15">
      <c r="C32" s="32" t="s">
        <v>99</v>
      </c>
    </row>
    <row r="33" spans="2:30" ht="9.4" customHeight="1" x14ac:dyDescent="0.2">
      <c r="B33" s="53" t="s">
        <v>100</v>
      </c>
      <c r="C33" s="47"/>
      <c r="D33" s="37">
        <f>SUM(D15:D26)</f>
        <v>5422.0763888888896</v>
      </c>
      <c r="E33" s="37">
        <f t="shared" ref="E33:J33" si="2">SUM(E15:E26)</f>
        <v>5512.979166666667</v>
      </c>
      <c r="F33" s="37">
        <f t="shared" si="2"/>
        <v>5529.4152777777781</v>
      </c>
      <c r="G33" s="37">
        <f t="shared" si="2"/>
        <v>5551.7124999999996</v>
      </c>
      <c r="H33" s="37">
        <f t="shared" si="2"/>
        <v>5607.3138888888898</v>
      </c>
      <c r="I33" s="37">
        <f t="shared" si="2"/>
        <v>4724.3888888888887</v>
      </c>
      <c r="J33" s="37">
        <f t="shared" si="2"/>
        <v>3935.4027777777774</v>
      </c>
      <c r="L33" s="37">
        <f>SUM(L15:L26)</f>
        <v>5524.6994444444435</v>
      </c>
      <c r="M33" s="37">
        <f>SUM(M15:M26)</f>
        <v>5183.3269841269848</v>
      </c>
      <c r="O33" s="37"/>
      <c r="P33" s="37"/>
    </row>
    <row r="34" spans="2:30" ht="9.4" customHeight="1" x14ac:dyDescent="0.2">
      <c r="B34" s="53" t="s">
        <v>101</v>
      </c>
      <c r="C34" s="47"/>
      <c r="D34" s="37">
        <f>SUM(D15:D17)</f>
        <v>1243.2847222222222</v>
      </c>
      <c r="E34" s="37">
        <f t="shared" ref="E34:J34" si="3">SUM(E15:E17)</f>
        <v>1262</v>
      </c>
      <c r="F34" s="37">
        <f t="shared" si="3"/>
        <v>1285.713888888889</v>
      </c>
      <c r="G34" s="37">
        <f t="shared" si="3"/>
        <v>1279.4000000000001</v>
      </c>
      <c r="H34" s="37">
        <f t="shared" si="3"/>
        <v>1258.8194444444446</v>
      </c>
      <c r="I34" s="37">
        <f t="shared" si="3"/>
        <v>732.46527777777783</v>
      </c>
      <c r="J34" s="37">
        <f t="shared" si="3"/>
        <v>442.74305555555554</v>
      </c>
      <c r="L34" s="37">
        <f>SUM(L15:L17)</f>
        <v>1265.8436111111112</v>
      </c>
      <c r="M34" s="37">
        <f>SUM(M15:M17)</f>
        <v>1072.0609126984127</v>
      </c>
      <c r="O34" s="37"/>
      <c r="P34" s="37"/>
    </row>
    <row r="35" spans="2:30" ht="9.4" customHeight="1" x14ac:dyDescent="0.2">
      <c r="B35" s="53" t="s">
        <v>102</v>
      </c>
      <c r="C35" s="47"/>
      <c r="D35" s="37">
        <f>SUM(D18:D23)</f>
        <v>2549.6111111111113</v>
      </c>
      <c r="E35" s="37">
        <f t="shared" ref="E35:J35" si="4">SUM(E18:E23)</f>
        <v>2610.8055555555557</v>
      </c>
      <c r="F35" s="37">
        <f t="shared" si="4"/>
        <v>2612.077777777778</v>
      </c>
      <c r="G35" s="37">
        <f t="shared" si="4"/>
        <v>2639.3847222222225</v>
      </c>
      <c r="H35" s="37">
        <f t="shared" si="4"/>
        <v>2800.9777777777781</v>
      </c>
      <c r="I35" s="37">
        <f t="shared" si="4"/>
        <v>2670.4375</v>
      </c>
      <c r="J35" s="37">
        <f t="shared" si="4"/>
        <v>2397.9166666666665</v>
      </c>
      <c r="L35" s="37">
        <f>SUM(L18:L23)</f>
        <v>2642.571388888889</v>
      </c>
      <c r="M35" s="37">
        <f>SUM(M18:M23)</f>
        <v>2611.6015873015876</v>
      </c>
      <c r="O35" s="37"/>
      <c r="P35" s="37"/>
    </row>
    <row r="36" spans="2:30" ht="9.4" customHeight="1" x14ac:dyDescent="0.2">
      <c r="B36" s="53" t="s">
        <v>103</v>
      </c>
      <c r="C36" s="47"/>
      <c r="D36" s="37">
        <f>SUM(D24:D26)</f>
        <v>1629.1805555555557</v>
      </c>
      <c r="E36" s="37">
        <f t="shared" ref="E36:J36" si="5">SUM(E24:E26)</f>
        <v>1640.1736111111109</v>
      </c>
      <c r="F36" s="37">
        <f t="shared" si="5"/>
        <v>1631.6236111111111</v>
      </c>
      <c r="G36" s="37">
        <f t="shared" si="5"/>
        <v>1632.9277777777777</v>
      </c>
      <c r="H36" s="37">
        <f t="shared" si="5"/>
        <v>1547.5166666666667</v>
      </c>
      <c r="I36" s="37">
        <f t="shared" si="5"/>
        <v>1321.4861111111113</v>
      </c>
      <c r="J36" s="37">
        <f t="shared" si="5"/>
        <v>1094.7430555555554</v>
      </c>
      <c r="L36" s="37">
        <f>SUM(L24:L26)</f>
        <v>1616.2844444444443</v>
      </c>
      <c r="M36" s="37">
        <f>SUM(M24:M26)</f>
        <v>1499.664484126984</v>
      </c>
      <c r="O36" s="37"/>
      <c r="P36" s="37"/>
    </row>
    <row r="37" spans="2:30" ht="9.4" customHeight="1" x14ac:dyDescent="0.2">
      <c r="B37" s="53" t="s">
        <v>104</v>
      </c>
      <c r="C37" s="47"/>
      <c r="D37" s="37">
        <f>SUM(D8:D31)</f>
        <v>7147.6388888888869</v>
      </c>
      <c r="E37" s="37">
        <f t="shared" ref="E37:J37" si="6">SUM(E8:E31)</f>
        <v>7309.0138888888887</v>
      </c>
      <c r="F37" s="37">
        <f t="shared" si="6"/>
        <v>7440.6611111111106</v>
      </c>
      <c r="G37" s="37">
        <f t="shared" si="6"/>
        <v>7503.0097222222212</v>
      </c>
      <c r="H37" s="37">
        <f t="shared" si="6"/>
        <v>7651.2833333333338</v>
      </c>
      <c r="I37" s="37">
        <f t="shared" si="6"/>
        <v>6905.583333333333</v>
      </c>
      <c r="J37" s="37">
        <f t="shared" si="6"/>
        <v>5811.3819444444443</v>
      </c>
      <c r="L37" s="37">
        <f>SUM(L8:L31)</f>
        <v>7410.3213888888895</v>
      </c>
      <c r="M37" s="37">
        <f>SUM(M8:M31)</f>
        <v>7109.796031746032</v>
      </c>
      <c r="O37" s="37"/>
      <c r="P37" s="37"/>
    </row>
    <row r="38" spans="2:30" ht="24" customHeight="1" x14ac:dyDescent="0.15">
      <c r="C38" s="9"/>
    </row>
    <row r="39" spans="2:30" ht="9.4" customHeight="1" x14ac:dyDescent="0.2">
      <c r="C39" s="50" t="str">
        <f>C6</f>
        <v>Average traffic flows (excluding Bank Holidays etc)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</row>
    <row r="40" spans="2:30" ht="9.4" customHeight="1" x14ac:dyDescent="0.15">
      <c r="C40" s="9"/>
    </row>
    <row r="41" spans="2:30" ht="9.4" customHeight="1" x14ac:dyDescent="0.15">
      <c r="C41" s="32" t="s">
        <v>72</v>
      </c>
      <c r="D41" s="32" t="s">
        <v>73</v>
      </c>
      <c r="E41" s="32" t="s">
        <v>74</v>
      </c>
      <c r="F41" s="32" t="s">
        <v>75</v>
      </c>
      <c r="G41" s="32" t="s">
        <v>76</v>
      </c>
      <c r="H41" s="32" t="s">
        <v>77</v>
      </c>
      <c r="I41" s="32" t="s">
        <v>78</v>
      </c>
      <c r="J41" s="32" t="s">
        <v>79</v>
      </c>
      <c r="K41" s="32" t="s">
        <v>80</v>
      </c>
      <c r="L41" s="32" t="s">
        <v>81</v>
      </c>
      <c r="M41" s="32" t="s">
        <v>82</v>
      </c>
      <c r="N41" s="32" t="s">
        <v>83</v>
      </c>
    </row>
    <row r="42" spans="2:30" ht="9.4" customHeight="1" x14ac:dyDescent="0.15">
      <c r="B42" s="9" t="s">
        <v>105</v>
      </c>
    </row>
    <row r="43" spans="2:30" ht="9.4" customHeight="1" x14ac:dyDescent="0.15">
      <c r="B43" s="17" t="s">
        <v>106</v>
      </c>
      <c r="C43" s="34">
        <v>5594.166666666667</v>
      </c>
      <c r="D43" s="34">
        <v>5483.6333333333341</v>
      </c>
      <c r="E43" s="34">
        <v>5528.166666666667</v>
      </c>
      <c r="F43" s="34">
        <v>5557.9666666666672</v>
      </c>
      <c r="G43" s="34">
        <v>5638.6333333333341</v>
      </c>
      <c r="H43" s="34">
        <v>5570.2</v>
      </c>
      <c r="I43" s="34">
        <v>5585.5666666666666</v>
      </c>
      <c r="J43" s="34">
        <v>5230.5099999999993</v>
      </c>
      <c r="K43" s="34">
        <v>5499.6999999999989</v>
      </c>
      <c r="L43" s="34">
        <v>5517.4833333333327</v>
      </c>
      <c r="M43" s="34">
        <v>5530.3</v>
      </c>
      <c r="N43" s="34">
        <v>5560.0666666666675</v>
      </c>
      <c r="O43" s="37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" customHeight="1" x14ac:dyDescent="0.15">
      <c r="B44" s="17" t="s">
        <v>107</v>
      </c>
      <c r="C44" s="34">
        <v>7403.9000000000005</v>
      </c>
      <c r="D44" s="34">
        <v>7300.666666666667</v>
      </c>
      <c r="E44" s="34">
        <v>7417.7999999999993</v>
      </c>
      <c r="F44" s="34">
        <v>7461.0333333333338</v>
      </c>
      <c r="G44" s="34">
        <v>7548.3666666666668</v>
      </c>
      <c r="H44" s="34">
        <v>7535.6333333333323</v>
      </c>
      <c r="I44" s="34">
        <v>7451.9666666666672</v>
      </c>
      <c r="J44" s="34">
        <v>7049.5399999999991</v>
      </c>
      <c r="K44" s="34">
        <v>7357.0166666666664</v>
      </c>
      <c r="L44" s="34">
        <v>7374.4833333333345</v>
      </c>
      <c r="M44" s="34">
        <v>7444.3499999999995</v>
      </c>
      <c r="N44" s="34">
        <v>7579.0999999999995</v>
      </c>
      <c r="P44" s="37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" customHeight="1" x14ac:dyDescent="0.15">
      <c r="B46" s="9" t="s">
        <v>108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" customHeight="1" x14ac:dyDescent="0.15">
      <c r="B47" s="17" t="s">
        <v>106</v>
      </c>
      <c r="C47" s="34">
        <v>4549.25</v>
      </c>
      <c r="D47" s="34">
        <v>4616</v>
      </c>
      <c r="E47" s="34">
        <v>4692.25</v>
      </c>
      <c r="F47" s="34">
        <v>4704</v>
      </c>
      <c r="G47" s="34">
        <v>4732.3333333333339</v>
      </c>
      <c r="H47" s="34">
        <v>4558.3333333333339</v>
      </c>
      <c r="I47" s="34">
        <v>4508</v>
      </c>
      <c r="J47" s="34">
        <v>4247.5</v>
      </c>
      <c r="K47" s="34">
        <v>4971.666666666667</v>
      </c>
      <c r="L47" s="34">
        <v>5066.9999999999991</v>
      </c>
      <c r="M47" s="34">
        <v>4913.6666666666661</v>
      </c>
      <c r="N47" s="34">
        <v>5132.666666666667</v>
      </c>
      <c r="O47" s="3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" customHeight="1" x14ac:dyDescent="0.15">
      <c r="B48" s="17" t="s">
        <v>107</v>
      </c>
      <c r="C48" s="34">
        <v>6598.25</v>
      </c>
      <c r="D48" s="34">
        <v>6699</v>
      </c>
      <c r="E48" s="34">
        <v>6807</v>
      </c>
      <c r="F48" s="34">
        <v>6896</v>
      </c>
      <c r="G48" s="34">
        <v>6760.0000000000009</v>
      </c>
      <c r="H48" s="34">
        <v>6675.9999999999991</v>
      </c>
      <c r="I48" s="34">
        <v>6699</v>
      </c>
      <c r="J48" s="34">
        <v>6255.75</v>
      </c>
      <c r="K48" s="34">
        <v>7129.6666666666679</v>
      </c>
      <c r="L48" s="34">
        <v>7321.333333333333</v>
      </c>
      <c r="M48" s="34">
        <v>7233</v>
      </c>
      <c r="N48" s="34">
        <v>7792.0000000000009</v>
      </c>
      <c r="P48" s="3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" customHeight="1" x14ac:dyDescent="0.15">
      <c r="B50" s="9" t="s">
        <v>109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" customHeight="1" x14ac:dyDescent="0.15">
      <c r="B51" s="17" t="s">
        <v>106</v>
      </c>
      <c r="C51" s="34">
        <v>3765.3333333333339</v>
      </c>
      <c r="D51" s="34">
        <v>3856.5</v>
      </c>
      <c r="E51" s="34">
        <v>4093</v>
      </c>
      <c r="F51" s="34">
        <v>3898</v>
      </c>
      <c r="G51" s="34">
        <v>4081.3333333333335</v>
      </c>
      <c r="H51" s="34">
        <v>3824.5</v>
      </c>
      <c r="I51" s="34">
        <v>3916.6666666666665</v>
      </c>
      <c r="J51" s="34">
        <v>3708.5</v>
      </c>
      <c r="K51" s="34">
        <v>4039</v>
      </c>
      <c r="L51" s="34">
        <v>4083.6666666666661</v>
      </c>
      <c r="M51" s="34">
        <v>3944.6666666666665</v>
      </c>
      <c r="N51" s="34">
        <v>4013.6666666666665</v>
      </c>
      <c r="O51" s="3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" customHeight="1" x14ac:dyDescent="0.15">
      <c r="B52" s="17" t="s">
        <v>107</v>
      </c>
      <c r="C52" s="34">
        <v>5372.9999999999991</v>
      </c>
      <c r="D52" s="34">
        <v>5658.5</v>
      </c>
      <c r="E52" s="34">
        <v>5937</v>
      </c>
      <c r="F52" s="34">
        <v>5948.5</v>
      </c>
      <c r="G52" s="34">
        <v>5922.666666666667</v>
      </c>
      <c r="H52" s="34">
        <v>5692.5</v>
      </c>
      <c r="I52" s="34">
        <v>5767</v>
      </c>
      <c r="J52" s="34">
        <v>5519.75</v>
      </c>
      <c r="K52" s="34">
        <v>5862.6666666666661</v>
      </c>
      <c r="L52" s="34">
        <v>5990.666666666667</v>
      </c>
      <c r="M52" s="34">
        <v>6006.9999999999991</v>
      </c>
      <c r="N52" s="34">
        <v>6057.333333333333</v>
      </c>
      <c r="P52" s="3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" customHeight="1" x14ac:dyDescent="0.15">
      <c r="B53" s="1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91</v>
      </c>
      <c r="R85" s="34"/>
      <c r="S85" s="34"/>
      <c r="T85" s="34"/>
      <c r="U85" s="34"/>
      <c r="V85" s="34"/>
      <c r="X85" s="34"/>
      <c r="Y85" s="34"/>
    </row>
    <row r="86" spans="3:26" ht="5.45" customHeight="1" x14ac:dyDescent="0.15">
      <c r="R86" s="33"/>
      <c r="S86" s="33"/>
      <c r="T86" s="33"/>
      <c r="U86" s="33"/>
      <c r="V86" s="33"/>
      <c r="X86" s="33"/>
      <c r="Y86" s="33"/>
    </row>
    <row r="87" spans="3:26" ht="9.4" customHeight="1" x14ac:dyDescent="0.15">
      <c r="R87" s="34"/>
      <c r="S87" s="34"/>
      <c r="T87" s="34"/>
      <c r="U87" s="34"/>
      <c r="V87" s="34"/>
      <c r="X87" s="34"/>
      <c r="Y87" s="34"/>
    </row>
    <row r="88" spans="3:26" ht="9.4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015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5" customWidth="1"/>
    <col min="2" max="2" width="10.140625" style="5" customWidth="1"/>
    <col min="3" max="12" width="7.28515625" style="5" customWidth="1"/>
    <col min="13" max="13" width="9.85546875" style="5" customWidth="1"/>
    <col min="14" max="14" width="7.28515625" style="5" customWidth="1"/>
    <col min="15" max="15" width="9.140625" style="5"/>
    <col min="16" max="27" width="5.7109375" style="5" customWidth="1"/>
    <col min="28" max="16384" width="9.140625" style="5"/>
  </cols>
  <sheetData>
    <row r="1" spans="1:27" ht="15" x14ac:dyDescent="0.25">
      <c r="A1" s="35" t="s">
        <v>93</v>
      </c>
      <c r="E1" s="6"/>
      <c r="F1" s="46" t="s">
        <v>59</v>
      </c>
      <c r="G1" s="47"/>
      <c r="H1" s="47"/>
      <c r="I1" s="47"/>
      <c r="J1" s="47"/>
      <c r="P1" s="7"/>
    </row>
    <row r="2" spans="1:27" ht="12.75" x14ac:dyDescent="0.2">
      <c r="E2" s="6"/>
      <c r="F2" s="46" t="s">
        <v>60</v>
      </c>
      <c r="G2" s="47"/>
      <c r="H2" s="47"/>
      <c r="I2" s="47"/>
      <c r="J2" s="47"/>
      <c r="P2" s="8"/>
    </row>
    <row r="3" spans="1:27" ht="12.75" x14ac:dyDescent="0.2">
      <c r="D3" s="48" t="s">
        <v>111</v>
      </c>
      <c r="E3" s="47"/>
      <c r="F3" s="47"/>
      <c r="G3" s="6"/>
      <c r="H3" s="49" t="s">
        <v>112</v>
      </c>
      <c r="I3" s="47"/>
      <c r="J3" s="47"/>
      <c r="K3" s="47"/>
      <c r="L3" s="47"/>
      <c r="M3" s="47"/>
      <c r="N3" s="47"/>
      <c r="P3" s="7"/>
      <c r="Q3" s="9"/>
      <c r="R3" s="10" t="s">
        <v>61</v>
      </c>
    </row>
    <row r="4" spans="1:27" ht="24" customHeight="1" x14ac:dyDescent="0.15">
      <c r="Q4" s="9"/>
    </row>
    <row r="5" spans="1:27" ht="9.4" customHeight="1" x14ac:dyDescent="0.15">
      <c r="A5" s="11"/>
      <c r="C5" s="11"/>
      <c r="D5" s="12"/>
      <c r="O5" s="13"/>
      <c r="P5" s="14" t="s">
        <v>62</v>
      </c>
      <c r="Q5" s="14" t="s">
        <v>63</v>
      </c>
      <c r="R5" s="14" t="s">
        <v>64</v>
      </c>
      <c r="S5" s="14" t="s">
        <v>65</v>
      </c>
      <c r="T5" s="14" t="s">
        <v>66</v>
      </c>
      <c r="U5" s="14" t="s">
        <v>67</v>
      </c>
      <c r="V5" s="14" t="s">
        <v>68</v>
      </c>
      <c r="W5" s="13"/>
      <c r="X5" s="13"/>
      <c r="Y5" s="13"/>
      <c r="Z5" s="13"/>
      <c r="AA5" s="13"/>
    </row>
    <row r="6" spans="1:27" ht="9.4" customHeight="1" x14ac:dyDescent="0.15">
      <c r="C6" s="9"/>
      <c r="D6" s="9"/>
      <c r="E6" s="9"/>
      <c r="F6" s="9"/>
      <c r="G6" s="9"/>
      <c r="H6" s="9"/>
      <c r="O6" s="15" t="s">
        <v>69</v>
      </c>
      <c r="P6" s="16">
        <v>16399.729166666664</v>
      </c>
      <c r="Q6" s="16">
        <v>16441.319444444442</v>
      </c>
      <c r="R6" s="16">
        <v>16778.421212121211</v>
      </c>
      <c r="S6" s="16">
        <v>16892.770833333332</v>
      </c>
      <c r="T6" s="16">
        <v>17030.181944444441</v>
      </c>
      <c r="U6" s="16">
        <v>14209.013888888889</v>
      </c>
      <c r="V6" s="16">
        <v>12040.069444444445</v>
      </c>
      <c r="W6" s="13"/>
      <c r="X6" s="13"/>
      <c r="Y6" s="13"/>
      <c r="Z6" s="13"/>
      <c r="AA6" s="13"/>
    </row>
    <row r="7" spans="1:27" ht="9.4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70</v>
      </c>
      <c r="P7" s="16">
        <v>16499.187499999996</v>
      </c>
      <c r="Q7" s="16">
        <v>16739.756944444445</v>
      </c>
      <c r="R7" s="16">
        <v>17081.660606060603</v>
      </c>
      <c r="S7" s="16">
        <v>17113.68472222222</v>
      </c>
      <c r="T7" s="16">
        <v>16999.662499999999</v>
      </c>
      <c r="U7" s="16">
        <v>13993.694444444447</v>
      </c>
      <c r="V7" s="16">
        <v>11807.611111111111</v>
      </c>
      <c r="W7" s="13"/>
      <c r="X7" s="13"/>
      <c r="Y7" s="13"/>
      <c r="Z7" s="13"/>
      <c r="AA7" s="13"/>
    </row>
    <row r="8" spans="1:27" ht="9.4" customHeight="1" x14ac:dyDescent="0.15">
      <c r="C8" s="18"/>
      <c r="O8" s="15" t="s">
        <v>71</v>
      </c>
      <c r="P8" s="16">
        <f>SUM(P6:P7)</f>
        <v>32898.916666666657</v>
      </c>
      <c r="Q8" s="16">
        <f t="shared" ref="Q8:V8" si="0">SUM(Q6:Q7)</f>
        <v>33181.076388888891</v>
      </c>
      <c r="R8" s="16">
        <f t="shared" si="0"/>
        <v>33860.081818181818</v>
      </c>
      <c r="S8" s="16">
        <f t="shared" si="0"/>
        <v>34006.455555555556</v>
      </c>
      <c r="T8" s="16">
        <f t="shared" si="0"/>
        <v>34029.844444444439</v>
      </c>
      <c r="U8" s="16">
        <f t="shared" si="0"/>
        <v>28202.708333333336</v>
      </c>
      <c r="V8" s="16">
        <f t="shared" si="0"/>
        <v>23847.680555555555</v>
      </c>
      <c r="W8" s="13"/>
      <c r="X8" s="13"/>
      <c r="Y8" s="13"/>
      <c r="Z8" s="13"/>
      <c r="AA8" s="13"/>
    </row>
    <row r="9" spans="1:27" ht="9.4" customHeight="1" x14ac:dyDescent="0.15">
      <c r="C9" s="18"/>
      <c r="O9" s="19"/>
      <c r="P9" s="14" t="s">
        <v>72</v>
      </c>
      <c r="Q9" s="14" t="s">
        <v>73</v>
      </c>
      <c r="R9" s="14" t="s">
        <v>74</v>
      </c>
      <c r="S9" s="14" t="s">
        <v>75</v>
      </c>
      <c r="T9" s="14" t="s">
        <v>76</v>
      </c>
      <c r="U9" s="14" t="s">
        <v>77</v>
      </c>
      <c r="V9" s="14" t="s">
        <v>78</v>
      </c>
      <c r="W9" s="14" t="s">
        <v>79</v>
      </c>
      <c r="X9" s="14" t="s">
        <v>80</v>
      </c>
      <c r="Y9" s="14" t="s">
        <v>81</v>
      </c>
      <c r="Z9" s="14" t="s">
        <v>82</v>
      </c>
      <c r="AA9" s="14" t="s">
        <v>83</v>
      </c>
    </row>
    <row r="10" spans="1:27" ht="9.4" customHeight="1" x14ac:dyDescent="0.15">
      <c r="C10" s="18"/>
      <c r="O10" s="15" t="s">
        <v>84</v>
      </c>
      <c r="P10" s="16">
        <v>14330.533333333333</v>
      </c>
      <c r="Q10" s="16">
        <v>14090.8</v>
      </c>
      <c r="R10" s="16">
        <v>14801.200000000003</v>
      </c>
      <c r="S10" s="16">
        <v>15240.375</v>
      </c>
      <c r="T10" s="16">
        <v>17083.850000000002</v>
      </c>
      <c r="U10" s="16">
        <v>17922.866666666669</v>
      </c>
      <c r="V10" s="16">
        <v>17708.800000000003</v>
      </c>
      <c r="W10" s="16">
        <v>17812.763333333332</v>
      </c>
      <c r="X10" s="16">
        <v>18111.900000000001</v>
      </c>
      <c r="Y10" s="16">
        <v>17542.100000000002</v>
      </c>
      <c r="Z10" s="16">
        <v>17754.950000000004</v>
      </c>
      <c r="AA10" s="16">
        <v>17794.066666666662</v>
      </c>
    </row>
    <row r="11" spans="1:27" ht="9.4" customHeight="1" x14ac:dyDescent="0.15">
      <c r="C11" s="18"/>
      <c r="O11" s="15" t="s">
        <v>85</v>
      </c>
      <c r="P11" s="16">
        <v>11574.599999999999</v>
      </c>
      <c r="Q11" s="16">
        <v>12557.066666666668</v>
      </c>
      <c r="R11" s="16">
        <v>15994.65</v>
      </c>
      <c r="S11" s="16">
        <v>15542.125</v>
      </c>
      <c r="T11" s="16">
        <v>17608.099999999999</v>
      </c>
      <c r="U11" s="16">
        <v>18494.933333333331</v>
      </c>
      <c r="V11" s="16">
        <v>18294.2</v>
      </c>
      <c r="W11" s="16">
        <v>18103.719999999998</v>
      </c>
      <c r="X11" s="16">
        <v>18912.150000000001</v>
      </c>
      <c r="Y11" s="16">
        <v>18354.649999999998</v>
      </c>
      <c r="Z11" s="16">
        <v>18423.25</v>
      </c>
      <c r="AA11" s="16">
        <v>18474.133333333331</v>
      </c>
    </row>
    <row r="12" spans="1:27" ht="9.4" customHeight="1" x14ac:dyDescent="0.15">
      <c r="C12" s="18"/>
      <c r="O12" s="15" t="s">
        <v>86</v>
      </c>
      <c r="P12" s="16">
        <f>SUM(P10:P11)</f>
        <v>25905.133333333331</v>
      </c>
      <c r="Q12" s="16">
        <f t="shared" ref="Q12:AA12" si="1">SUM(Q10:Q11)</f>
        <v>26647.866666666669</v>
      </c>
      <c r="R12" s="16">
        <f t="shared" si="1"/>
        <v>30795.850000000002</v>
      </c>
      <c r="S12" s="16">
        <f t="shared" si="1"/>
        <v>30782.5</v>
      </c>
      <c r="T12" s="16">
        <f t="shared" si="1"/>
        <v>34691.949999999997</v>
      </c>
      <c r="U12" s="16">
        <f t="shared" si="1"/>
        <v>36417.800000000003</v>
      </c>
      <c r="V12" s="16">
        <f t="shared" si="1"/>
        <v>36003</v>
      </c>
      <c r="W12" s="16">
        <f t="shared" si="1"/>
        <v>35916.48333333333</v>
      </c>
      <c r="X12" s="16">
        <f t="shared" si="1"/>
        <v>37024.050000000003</v>
      </c>
      <c r="Y12" s="16">
        <f t="shared" si="1"/>
        <v>35896.75</v>
      </c>
      <c r="Z12" s="16">
        <f t="shared" si="1"/>
        <v>36178.200000000004</v>
      </c>
      <c r="AA12" s="16">
        <f t="shared" si="1"/>
        <v>36268.199999999997</v>
      </c>
    </row>
    <row r="13" spans="1:27" ht="9.4" customHeight="1" x14ac:dyDescent="0.15">
      <c r="C13" s="18"/>
      <c r="O13" s="19"/>
      <c r="P13" s="19">
        <f t="shared" ref="P13:W13" si="2">Q13-1</f>
        <v>2009</v>
      </c>
      <c r="Q13" s="19">
        <f t="shared" si="2"/>
        <v>2010</v>
      </c>
      <c r="R13" s="19">
        <f t="shared" si="2"/>
        <v>2011</v>
      </c>
      <c r="S13" s="19">
        <f t="shared" si="2"/>
        <v>2012</v>
      </c>
      <c r="T13" s="19">
        <f t="shared" si="2"/>
        <v>2013</v>
      </c>
      <c r="U13" s="19">
        <f t="shared" si="2"/>
        <v>2014</v>
      </c>
      <c r="V13" s="19">
        <f t="shared" si="2"/>
        <v>2015</v>
      </c>
      <c r="W13" s="19">
        <f t="shared" si="2"/>
        <v>2016</v>
      </c>
      <c r="X13" s="19">
        <f>Y13-1</f>
        <v>2017</v>
      </c>
      <c r="Y13" s="20">
        <v>2018</v>
      </c>
      <c r="Z13" s="19"/>
      <c r="AA13" s="13"/>
    </row>
    <row r="14" spans="1:27" ht="9.4" customHeight="1" x14ac:dyDescent="0.15">
      <c r="C14" s="18"/>
      <c r="O14" s="15" t="s">
        <v>87</v>
      </c>
      <c r="P14" s="21"/>
      <c r="Q14" s="21"/>
      <c r="R14" s="21">
        <v>16837.355833333335</v>
      </c>
      <c r="S14" s="21">
        <v>16620.819707599996</v>
      </c>
      <c r="T14" s="22">
        <v>17251.718558599998</v>
      </c>
      <c r="U14" s="22">
        <v>17311.281376799994</v>
      </c>
      <c r="V14" s="22">
        <v>17938.929708600004</v>
      </c>
      <c r="W14" s="22">
        <v>17310.1333318</v>
      </c>
      <c r="X14" s="22">
        <v>17506.821838</v>
      </c>
      <c r="Y14" s="16">
        <v>16708.484520202022</v>
      </c>
      <c r="Z14" s="13"/>
      <c r="AA14" s="13"/>
    </row>
    <row r="15" spans="1:27" ht="9.4" customHeight="1" x14ac:dyDescent="0.15">
      <c r="C15" s="18"/>
      <c r="O15" s="15" t="s">
        <v>88</v>
      </c>
      <c r="P15" s="23"/>
      <c r="Q15" s="21"/>
      <c r="R15" s="22">
        <v>16942.091666666667</v>
      </c>
      <c r="S15" s="22">
        <v>17075.239707999997</v>
      </c>
      <c r="T15" s="22">
        <v>17642.035224800002</v>
      </c>
      <c r="U15" s="22">
        <v>17716.123043600001</v>
      </c>
      <c r="V15" s="22">
        <v>18167.067763800002</v>
      </c>
      <c r="W15" s="24">
        <v>17965.966664999996</v>
      </c>
      <c r="X15" s="24">
        <v>14804.8922074</v>
      </c>
      <c r="Y15" s="16">
        <v>16886.790454545451</v>
      </c>
      <c r="Z15" s="13"/>
      <c r="AA15" s="13"/>
    </row>
    <row r="16" spans="1:27" ht="9.4" customHeight="1" x14ac:dyDescent="0.15">
      <c r="C16" s="18"/>
      <c r="O16" s="15" t="s">
        <v>89</v>
      </c>
      <c r="P16" s="13"/>
      <c r="Q16" s="13"/>
      <c r="R16" s="16">
        <f t="shared" ref="R16:X16" si="3">SUM(R14:R15)</f>
        <v>33779.447500000002</v>
      </c>
      <c r="S16" s="16">
        <f t="shared" si="3"/>
        <v>33696.059415599993</v>
      </c>
      <c r="T16" s="16">
        <f t="shared" si="3"/>
        <v>34893.753783399996</v>
      </c>
      <c r="U16" s="16">
        <f t="shared" si="3"/>
        <v>35027.404420399995</v>
      </c>
      <c r="V16" s="16">
        <f t="shared" si="3"/>
        <v>36105.997472400006</v>
      </c>
      <c r="W16" s="16">
        <f t="shared" si="3"/>
        <v>35276.099996799996</v>
      </c>
      <c r="X16" s="16">
        <f t="shared" si="3"/>
        <v>32311.7140454</v>
      </c>
      <c r="Y16" s="16">
        <f>SUM(Y14:Y15)</f>
        <v>33595.274974747474</v>
      </c>
      <c r="Z16" s="13"/>
      <c r="AA16" s="13"/>
    </row>
    <row r="17" spans="3:21" ht="9.4" customHeight="1" x14ac:dyDescent="0.15">
      <c r="C17" s="18"/>
    </row>
    <row r="18" spans="3:21" ht="9.4" customHeight="1" x14ac:dyDescent="0.15">
      <c r="C18" s="18"/>
      <c r="P18" s="25"/>
      <c r="Q18" s="26"/>
    </row>
    <row r="19" spans="3:21" ht="9.4" customHeight="1" x14ac:dyDescent="0.15">
      <c r="C19" s="18"/>
      <c r="P19" s="25"/>
      <c r="Q19" s="26"/>
    </row>
    <row r="20" spans="3:21" ht="9.4" customHeight="1" x14ac:dyDescent="0.15">
      <c r="C20" s="18"/>
      <c r="P20" s="25"/>
      <c r="Q20" s="26"/>
    </row>
    <row r="21" spans="3:21" ht="9.4" customHeight="1" x14ac:dyDescent="0.15">
      <c r="C21" s="18"/>
      <c r="P21" s="25"/>
      <c r="Q21" s="26"/>
      <c r="T21" s="25"/>
      <c r="U21" s="27"/>
    </row>
    <row r="22" spans="3:21" ht="9.4" customHeight="1" x14ac:dyDescent="0.15">
      <c r="C22" s="18"/>
      <c r="P22" s="25"/>
      <c r="Q22" s="26"/>
      <c r="T22" s="25"/>
      <c r="U22" s="27"/>
    </row>
    <row r="23" spans="3:21" ht="9.4" customHeight="1" x14ac:dyDescent="0.15">
      <c r="C23" s="18"/>
      <c r="P23" s="28"/>
      <c r="Q23" s="26"/>
      <c r="T23" s="28"/>
      <c r="U23" s="29"/>
    </row>
    <row r="24" spans="3:21" ht="9.4" customHeight="1" x14ac:dyDescent="0.15">
      <c r="C24" s="18"/>
      <c r="P24" s="25"/>
      <c r="Q24" s="26"/>
      <c r="T24" s="25"/>
      <c r="U24" s="27"/>
    </row>
    <row r="25" spans="3:21" ht="9.4" customHeight="1" x14ac:dyDescent="0.15">
      <c r="C25" s="18"/>
      <c r="P25" s="25"/>
      <c r="Q25" s="26"/>
      <c r="T25" s="25"/>
      <c r="U25" s="27"/>
    </row>
    <row r="26" spans="3:21" ht="9.4" customHeight="1" x14ac:dyDescent="0.15">
      <c r="C26" s="18"/>
      <c r="P26" s="28"/>
    </row>
    <row r="27" spans="3:21" ht="9.4" customHeight="1" x14ac:dyDescent="0.15">
      <c r="C27" s="18"/>
      <c r="P27" s="25"/>
      <c r="Q27" s="30"/>
    </row>
    <row r="28" spans="3:21" ht="9.4" customHeight="1" x14ac:dyDescent="0.15">
      <c r="C28" s="18"/>
      <c r="P28" s="25"/>
      <c r="Q28" s="30"/>
    </row>
    <row r="29" spans="3:21" ht="19.149999999999999" customHeight="1" x14ac:dyDescent="0.15">
      <c r="C29" s="18"/>
    </row>
    <row r="30" spans="3:21" ht="9.4" customHeight="1" x14ac:dyDescent="0.15">
      <c r="C30" s="18"/>
      <c r="P30" s="31"/>
      <c r="S30" s="30"/>
    </row>
    <row r="31" spans="3:21" ht="9.4" customHeight="1" x14ac:dyDescent="0.15">
      <c r="C31" s="18"/>
      <c r="P31" s="31"/>
      <c r="S31" s="30"/>
    </row>
    <row r="32" spans="3:21" ht="9.4" customHeight="1" x14ac:dyDescent="0.15">
      <c r="C32" s="32"/>
    </row>
    <row r="33" spans="2:20" ht="9.4" customHeight="1" x14ac:dyDescent="0.15">
      <c r="C33" s="17"/>
    </row>
    <row r="34" spans="2:20" ht="9.4" customHeight="1" x14ac:dyDescent="0.15">
      <c r="C34" s="17"/>
    </row>
    <row r="35" spans="2:20" ht="9.4" customHeight="1" x14ac:dyDescent="0.15">
      <c r="C35" s="17"/>
    </row>
    <row r="36" spans="2:20" ht="9.4" customHeight="1" x14ac:dyDescent="0.15">
      <c r="C36" s="17"/>
      <c r="T36" s="10"/>
    </row>
    <row r="37" spans="2:20" ht="9.4" customHeight="1" x14ac:dyDescent="0.15">
      <c r="C37" s="17"/>
    </row>
    <row r="38" spans="2:20" ht="9.4" customHeight="1" x14ac:dyDescent="0.15">
      <c r="C38" s="9"/>
    </row>
    <row r="39" spans="2:20" ht="9.4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" customHeight="1" x14ac:dyDescent="0.15">
      <c r="B44" s="28"/>
    </row>
    <row r="45" spans="2:20" ht="9.4" customHeight="1" x14ac:dyDescent="0.15">
      <c r="B45" s="28"/>
      <c r="C45" s="9"/>
    </row>
    <row r="46" spans="2:20" ht="9.4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8"/>
      <c r="F83" s="33"/>
      <c r="G83" s="34" t="s">
        <v>8</v>
      </c>
      <c r="I83" s="34" t="s">
        <v>7</v>
      </c>
      <c r="K83" s="33" t="s">
        <v>90</v>
      </c>
    </row>
    <row r="84" spans="4:13" ht="9.4" customHeight="1" x14ac:dyDescent="0.15"/>
    <row r="85" spans="4:13" ht="9.4" customHeight="1" x14ac:dyDescent="0.15">
      <c r="M85" s="5" t="s">
        <v>91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104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121</vt:i4>
      </vt:variant>
    </vt:vector>
  </HeadingPairs>
  <TitlesOfParts>
    <vt:vector size="172" baseType="lpstr">
      <vt:lpstr>Index</vt:lpstr>
      <vt:lpstr>Map</vt:lpstr>
      <vt:lpstr>ATC1013_graphs</vt:lpstr>
      <vt:lpstr>ATC1013_Southbound</vt:lpstr>
      <vt:lpstr>ATC1013_Northbound</vt:lpstr>
      <vt:lpstr>ATC1015_graphs</vt:lpstr>
      <vt:lpstr>ATC1015_Northbound</vt:lpstr>
      <vt:lpstr>ATC1015_Southbound</vt:lpstr>
      <vt:lpstr>ATC1104_graphs</vt:lpstr>
      <vt:lpstr>ATC1104_Northbound</vt:lpstr>
      <vt:lpstr>ATC1104_Southbound</vt:lpstr>
      <vt:lpstr>ATC1106_graphs</vt:lpstr>
      <vt:lpstr>ATC1106_NorthWestbound</vt:lpstr>
      <vt:lpstr>ATC1106_SouthEastbound</vt:lpstr>
      <vt:lpstr>ATC1135_graphs</vt:lpstr>
      <vt:lpstr>ATC1135_NorthEastbound</vt:lpstr>
      <vt:lpstr>ATC1135_SouthWestbound</vt:lpstr>
      <vt:lpstr>ATC1138_graphs</vt:lpstr>
      <vt:lpstr>ATC1138_NorthWestbound</vt:lpstr>
      <vt:lpstr>ATC1138_SouthEastbound</vt:lpstr>
      <vt:lpstr>ATC1176_graphs</vt:lpstr>
      <vt:lpstr>ATC1176_NorthWestbound</vt:lpstr>
      <vt:lpstr>ATC1176_SouthEastbound</vt:lpstr>
      <vt:lpstr>ATC1178_graphs</vt:lpstr>
      <vt:lpstr>ATC1178_Northbound</vt:lpstr>
      <vt:lpstr>ATC1178_Southbound</vt:lpstr>
      <vt:lpstr>ATC1284_graphs</vt:lpstr>
      <vt:lpstr>ATC1284_Northbound</vt:lpstr>
      <vt:lpstr>ATC1284_Southbound</vt:lpstr>
      <vt:lpstr>ATC1333_graphs</vt:lpstr>
      <vt:lpstr>ATC1333_Southbound</vt:lpstr>
      <vt:lpstr>ATC1333_Northbound</vt:lpstr>
      <vt:lpstr>ATC1500_graphs</vt:lpstr>
      <vt:lpstr>ATC1500_NorthWestbound</vt:lpstr>
      <vt:lpstr>ATC1500_SouthEastbound</vt:lpstr>
      <vt:lpstr>ACC2207_graphs</vt:lpstr>
      <vt:lpstr>ACC2207_Bothdirections</vt:lpstr>
      <vt:lpstr>ACC2208_graphs</vt:lpstr>
      <vt:lpstr>ACC2208_Southbound</vt:lpstr>
      <vt:lpstr>ACC2210_graphs</vt:lpstr>
      <vt:lpstr>ACC2210_Bothdirections</vt:lpstr>
      <vt:lpstr>ACC2255_graphs</vt:lpstr>
      <vt:lpstr>ACC2255_Southbound</vt:lpstr>
      <vt:lpstr>ACC2405_graphs</vt:lpstr>
      <vt:lpstr>ACC2405_Bothdirections</vt:lpstr>
      <vt:lpstr>ACC2411_graphs</vt:lpstr>
      <vt:lpstr>ACC2411_Bothdirections</vt:lpstr>
      <vt:lpstr>ACC2434_graphs</vt:lpstr>
      <vt:lpstr>ACC2434_Bothdirections</vt:lpstr>
      <vt:lpstr>APC2434_graphs</vt:lpstr>
      <vt:lpstr>APC2434_Bothdirections</vt:lpstr>
      <vt:lpstr>bkACC2207_Bothdirections</vt:lpstr>
      <vt:lpstr>bkACC2207_graphs</vt:lpstr>
      <vt:lpstr>bkACC2208_graphs</vt:lpstr>
      <vt:lpstr>bkACC2208_Southbound</vt:lpstr>
      <vt:lpstr>bkACC2210_Bothdirections</vt:lpstr>
      <vt:lpstr>bkACC2210_graphs</vt:lpstr>
      <vt:lpstr>bkACC2255_graphs</vt:lpstr>
      <vt:lpstr>bkACC2255_Southbound</vt:lpstr>
      <vt:lpstr>bkACC2405_Bothdirections</vt:lpstr>
      <vt:lpstr>bkACC2405_graphs</vt:lpstr>
      <vt:lpstr>bkACC2411_Bothdirections</vt:lpstr>
      <vt:lpstr>bkACC2411_graphs</vt:lpstr>
      <vt:lpstr>bkACC2434_Bothdirections</vt:lpstr>
      <vt:lpstr>bkACC2434_graphs</vt:lpstr>
      <vt:lpstr>bkAPC2434_Bothdirections</vt:lpstr>
      <vt:lpstr>bkAPC2434_graphs</vt:lpstr>
      <vt:lpstr>bkATC1013_graphs</vt:lpstr>
      <vt:lpstr>bkATC1013_Northbound</vt:lpstr>
      <vt:lpstr>bkATC1013_Southbound</vt:lpstr>
      <vt:lpstr>bkATC1015_graphs</vt:lpstr>
      <vt:lpstr>bkATC1015_Northbound</vt:lpstr>
      <vt:lpstr>bkATC1015_Southbound</vt:lpstr>
      <vt:lpstr>bkATC1104_graphs</vt:lpstr>
      <vt:lpstr>bkATC1104_Northbound</vt:lpstr>
      <vt:lpstr>bkATC1104_Southbound</vt:lpstr>
      <vt:lpstr>bkATC1106_graphs</vt:lpstr>
      <vt:lpstr>bkATC1106_NorthWestbound</vt:lpstr>
      <vt:lpstr>bkATC1106_SouthEastbound</vt:lpstr>
      <vt:lpstr>bkATC1135_graphs</vt:lpstr>
      <vt:lpstr>bkATC1135_NorthEastbound</vt:lpstr>
      <vt:lpstr>bkATC1135_SouthWestbound</vt:lpstr>
      <vt:lpstr>bkATC1138_graphs</vt:lpstr>
      <vt:lpstr>bkATC1138_NorthWestbound</vt:lpstr>
      <vt:lpstr>bkATC1138_SouthEastbound</vt:lpstr>
      <vt:lpstr>bkATC1176_graphs</vt:lpstr>
      <vt:lpstr>bkATC1176_NorthWestbound</vt:lpstr>
      <vt:lpstr>bkATC1176_SouthEastbound</vt:lpstr>
      <vt:lpstr>bkATC1178_graphs</vt:lpstr>
      <vt:lpstr>bkATC1178_Northbound</vt:lpstr>
      <vt:lpstr>bkATC1178_Southbound</vt:lpstr>
      <vt:lpstr>bkATC1284_graphs</vt:lpstr>
      <vt:lpstr>bkATC1284_Northbound</vt:lpstr>
      <vt:lpstr>bkATC1284_Southbound</vt:lpstr>
      <vt:lpstr>bkATC1333_graphs</vt:lpstr>
      <vt:lpstr>bkATC1333_Northbound</vt:lpstr>
      <vt:lpstr>bkATC1333_Southbound</vt:lpstr>
      <vt:lpstr>bkATC1500_graphs</vt:lpstr>
      <vt:lpstr>bkATC1500_NorthWestbound</vt:lpstr>
      <vt:lpstr>bkATC1500_SouthEastbound</vt:lpstr>
      <vt:lpstr>bkIndex</vt:lpstr>
      <vt:lpstr>bkIndexACC</vt:lpstr>
      <vt:lpstr>bkIndexACC2207</vt:lpstr>
      <vt:lpstr>bkIndexACC2208</vt:lpstr>
      <vt:lpstr>bkIndexACC2210</vt:lpstr>
      <vt:lpstr>bkIndexACC2255</vt:lpstr>
      <vt:lpstr>bkIndexACC2405</vt:lpstr>
      <vt:lpstr>bkIndexACC2411</vt:lpstr>
      <vt:lpstr>bkIndexACC2434</vt:lpstr>
      <vt:lpstr>bkIndexAPC2434</vt:lpstr>
      <vt:lpstr>bkIndexATC1013</vt:lpstr>
      <vt:lpstr>bkIndexATC1015</vt:lpstr>
      <vt:lpstr>bkIndexATC1104</vt:lpstr>
      <vt:lpstr>bkIndexATC1106</vt:lpstr>
      <vt:lpstr>bkIndexATC1135</vt:lpstr>
      <vt:lpstr>bkIndexATC1138</vt:lpstr>
      <vt:lpstr>bkIndexATC1176</vt:lpstr>
      <vt:lpstr>bkIndexATC1178</vt:lpstr>
      <vt:lpstr>bkIndexATC1284</vt:lpstr>
      <vt:lpstr>bkIndexATC1333</vt:lpstr>
      <vt:lpstr>bkIndexATC1500</vt:lpstr>
      <vt:lpstr>ACC2207_Bothdirections!Print_Area</vt:lpstr>
      <vt:lpstr>ACC2207_graphs!Print_Area</vt:lpstr>
      <vt:lpstr>ACC2208_graphs!Print_Area</vt:lpstr>
      <vt:lpstr>ACC2208_Southbound!Print_Area</vt:lpstr>
      <vt:lpstr>ACC2210_Bothdirections!Print_Area</vt:lpstr>
      <vt:lpstr>ACC2210_graphs!Print_Area</vt:lpstr>
      <vt:lpstr>ACC2255_graphs!Print_Area</vt:lpstr>
      <vt:lpstr>ACC2255_Southbound!Print_Area</vt:lpstr>
      <vt:lpstr>ACC2405_Bothdirections!Print_Area</vt:lpstr>
      <vt:lpstr>ACC2405_graphs!Print_Area</vt:lpstr>
      <vt:lpstr>ACC2411_Bothdirections!Print_Area</vt:lpstr>
      <vt:lpstr>ACC2411_graphs!Print_Area</vt:lpstr>
      <vt:lpstr>ACC2434_Bothdirections!Print_Area</vt:lpstr>
      <vt:lpstr>ACC2434_graphs!Print_Area</vt:lpstr>
      <vt:lpstr>APC2434_Bothdirections!Print_Area</vt:lpstr>
      <vt:lpstr>APC2434_graphs!Print_Area</vt:lpstr>
      <vt:lpstr>ATC1013_graphs!Print_Area</vt:lpstr>
      <vt:lpstr>ATC1013_Northbound!Print_Area</vt:lpstr>
      <vt:lpstr>ATC1013_Southbound!Print_Area</vt:lpstr>
      <vt:lpstr>ATC1015_graphs!Print_Area</vt:lpstr>
      <vt:lpstr>ATC1015_Northbound!Print_Area</vt:lpstr>
      <vt:lpstr>ATC1015_Southbound!Print_Area</vt:lpstr>
      <vt:lpstr>ATC1104_graphs!Print_Area</vt:lpstr>
      <vt:lpstr>ATC1104_Northbound!Print_Area</vt:lpstr>
      <vt:lpstr>ATC1104_Southbound!Print_Area</vt:lpstr>
      <vt:lpstr>ATC1106_graphs!Print_Area</vt:lpstr>
      <vt:lpstr>ATC1106_NorthWestbound!Print_Area</vt:lpstr>
      <vt:lpstr>ATC1106_SouthEastbound!Print_Area</vt:lpstr>
      <vt:lpstr>ATC1135_graphs!Print_Area</vt:lpstr>
      <vt:lpstr>ATC1135_NorthEastbound!Print_Area</vt:lpstr>
      <vt:lpstr>ATC1135_SouthWestbound!Print_Area</vt:lpstr>
      <vt:lpstr>ATC1138_graphs!Print_Area</vt:lpstr>
      <vt:lpstr>ATC1138_NorthWestbound!Print_Area</vt:lpstr>
      <vt:lpstr>ATC1138_SouthEastbound!Print_Area</vt:lpstr>
      <vt:lpstr>ATC1176_graphs!Print_Area</vt:lpstr>
      <vt:lpstr>ATC1176_NorthWestbound!Print_Area</vt:lpstr>
      <vt:lpstr>ATC1176_SouthEastbound!Print_Area</vt:lpstr>
      <vt:lpstr>ATC1178_graphs!Print_Area</vt:lpstr>
      <vt:lpstr>ATC1178_Northbound!Print_Area</vt:lpstr>
      <vt:lpstr>ATC1178_Southbound!Print_Area</vt:lpstr>
      <vt:lpstr>ATC1284_graphs!Print_Area</vt:lpstr>
      <vt:lpstr>ATC1284_Northbound!Print_Area</vt:lpstr>
      <vt:lpstr>ATC1284_Southbound!Print_Area</vt:lpstr>
      <vt:lpstr>ATC1333_graphs!Print_Area</vt:lpstr>
      <vt:lpstr>ATC1333_Northbound!Print_Area</vt:lpstr>
      <vt:lpstr>ATC1333_Southbound!Print_Area</vt:lpstr>
      <vt:lpstr>ATC1500_graphs!Print_Area</vt:lpstr>
      <vt:lpstr>ATC1500_NorthWestbound!Print_Area</vt:lpstr>
      <vt:lpstr>ATC1500_SouthEastbound!Print_Area</vt:lpstr>
      <vt:lpstr>Index!Print_Area</vt:lpstr>
      <vt:lpstr>Map!Print_Area</vt:lpstr>
    </vt:vector>
  </TitlesOfParts>
  <Company>TfGM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Hawkins</dc:creator>
  <cp:lastModifiedBy>David Hawkins</cp:lastModifiedBy>
  <cp:lastPrinted>2019-12-10T13:44:56Z</cp:lastPrinted>
  <dcterms:created xsi:type="dcterms:W3CDTF">2012-12-13T15:33:46Z</dcterms:created>
  <dcterms:modified xsi:type="dcterms:W3CDTF">2019-12-10T13:45:09Z</dcterms:modified>
</cp:coreProperties>
</file>