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namedSheetViews/namedSheetView1.xml" ContentType="application/vnd.ms-excel.namedsheetview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19"/>
  <workbookPr codeName="ThisWorkbook" defaultThemeVersion="166925"/>
  <mc:AlternateContent xmlns:mc="http://schemas.openxmlformats.org/markup-compatibility/2006">
    <mc:Choice Requires="x15">
      <x15ac:absPath xmlns:x15ac="http://schemas.microsoft.com/office/spreadsheetml/2010/11/ac" url="https://ageas.sharepoint.com/sites/BusinessPerformanceManagement_AGEAS_CW/Shared Documents/General/01_C_ Press Release/202412/"/>
    </mc:Choice>
  </mc:AlternateContent>
  <xr:revisionPtr revIDLastSave="68" documentId="8_{1D89EB60-C5A7-4EFC-8DE2-A93A12C25EE5}" xr6:coauthVersionLast="47" xr6:coauthVersionMax="47" xr10:uidLastSave="{11E512D6-FBEE-4E6E-84BB-A979F2547DF0}"/>
  <bookViews>
    <workbookView xWindow="28680" yWindow="-120" windowWidth="51840" windowHeight="21240" tabRatio="876" xr2:uid="{3FEF2F02-6CF2-45E8-9166-086A2488181B}"/>
  </bookViews>
  <sheets>
    <sheet name="Front page" sheetId="1" r:id="rId1"/>
    <sheet name="Summary" sheetId="2" r:id="rId2"/>
    <sheet name="Key figures Ageas" sheetId="3" r:id="rId3"/>
    <sheet name="Capital indicators per region" sheetId="4" r:id="rId4"/>
    <sheet name="Solvency II" sheetId="5" r:id="rId5"/>
    <sheet name="Holding cash" sheetId="6" r:id="rId6"/>
    <sheet name="Inflows @ ageas Share" sheetId="7" r:id="rId7"/>
    <sheet name="Ageas" sheetId="8" r:id="rId8"/>
    <sheet name="Ageas KPI" sheetId="9" r:id="rId9"/>
    <sheet name="AgeasCapGL" sheetId="10" r:id="rId10"/>
    <sheet name="Belgium" sheetId="11" r:id="rId11"/>
    <sheet name="Belgium KPI" sheetId="12" r:id="rId12"/>
    <sheet name="Europe" sheetId="13" r:id="rId13"/>
    <sheet name="Europe KPI" sheetId="14" r:id="rId14"/>
    <sheet name="Asia" sheetId="15" r:id="rId15"/>
    <sheet name="Asia KPI" sheetId="16" r:id="rId16"/>
    <sheet name="Reinsurance" sheetId="17" r:id="rId17"/>
    <sheet name="Reinsurance KPI" sheetId="18" r:id="rId18"/>
  </sheets>
  <definedNames>
    <definedName name="_xlnm._FilterDatabase" localSheetId="8" hidden="1">'Ageas KPI'!#REF!</definedName>
    <definedName name="_xlnm._FilterDatabase" localSheetId="14" hidden="1">Asia!#REF!</definedName>
    <definedName name="_xlnm._FilterDatabase" localSheetId="10" hidden="1">Belgium!#REF!</definedName>
    <definedName name="_xlnm._FilterDatabase" localSheetId="12" hidden="1">Europe!#REF!</definedName>
    <definedName name="_xlnm._FilterDatabase" localSheetId="13" hidden="1">'Europe KPI'!#REF!</definedName>
    <definedName name="_xlnm._FilterDatabase" localSheetId="17" hidden="1">'Reinsurance KPI'!#REF!</definedName>
    <definedName name="IQ_CH">110000</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"07/27/2023 15:20:56"</definedName>
    <definedName name="IQ_NTM">6000</definedName>
    <definedName name="IQ_QTD" hidden="1">750000</definedName>
    <definedName name="IQ_TODAY" hidden="1">0</definedName>
    <definedName name="IQ_WEEK">50000</definedName>
    <definedName name="IQ_YTD">3000</definedName>
    <definedName name="IQ_YTDMONTH" hidden="1">130000</definedName>
    <definedName name="_xlnm.Print_Area" localSheetId="7">Ageas!$A$1:$J$88</definedName>
    <definedName name="_xlnm.Print_Area" localSheetId="8">'Ageas KPI'!$A$1:$J$76</definedName>
    <definedName name="_xlnm.Print_Area" localSheetId="9">AgeasCapGL!$A$1:$J$19</definedName>
    <definedName name="_xlnm.Print_Area" localSheetId="14">Asia!$A$1:$J$68</definedName>
    <definedName name="_xlnm.Print_Area" localSheetId="15">'Asia KPI'!$A$1:$J$76</definedName>
    <definedName name="_xlnm.Print_Area" localSheetId="10">Belgium!$A$1:$J$78</definedName>
    <definedName name="_xlnm.Print_Area" localSheetId="11">'Belgium KPI'!$A$1:$J$76</definedName>
    <definedName name="_xlnm.Print_Area" localSheetId="3">'Capital indicators per region'!$A$1:$J$61</definedName>
    <definedName name="_xlnm.Print_Area" localSheetId="12">Europe!$A$1:$J$78</definedName>
    <definedName name="_xlnm.Print_Area" localSheetId="13">'Europe KPI'!$A$1:$J$76</definedName>
    <definedName name="_xlnm.Print_Area" localSheetId="5">'Holding cash'!$A$1:$G$33</definedName>
    <definedName name="_xlnm.Print_Area" localSheetId="6">'Inflows @ ageas Share'!$A$1:$O$58</definedName>
    <definedName name="_xlnm.Print_Area" localSheetId="2">'Key figures Ageas'!$A$1:$J$52</definedName>
    <definedName name="_xlnm.Print_Area" localSheetId="16">Reinsurance!$A$1:$J$50</definedName>
    <definedName name="_xlnm.Print_Area" localSheetId="17">'Reinsurance KPI'!$A$1:$J$66</definedName>
    <definedName name="_xlnm.Print_Area" localSheetId="4">'Solvency II'!$A$1:$J$43</definedName>
    <definedName name="_xlnm.Print_Area" localSheetId="1">Summary!$A$1:$I$32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5" i="9" l="1"/>
  <c r="C28" i="9"/>
  <c r="B28" i="9"/>
  <c r="C36" i="9"/>
  <c r="B36" i="9"/>
  <c r="K89" i="4" l="1" a="1"/>
  <c r="K89" i="4" s="1"/>
  <c r="K88" i="4" a="1"/>
  <c r="K88" i="4" s="1"/>
  <c r="K87" i="4" a="1"/>
  <c r="K87" i="4" s="1"/>
  <c r="K86" i="4" a="1"/>
  <c r="K86" i="4" s="1"/>
  <c r="K85" i="4" a="1"/>
  <c r="K85" i="4" s="1"/>
  <c r="K84" i="4" a="1"/>
  <c r="K84" i="4" s="1"/>
  <c r="K83" i="4" a="1"/>
  <c r="K83" i="4" s="1"/>
  <c r="K82" i="4" a="1"/>
  <c r="K82" i="4" s="1"/>
  <c r="K81" i="4" a="1"/>
  <c r="K81" i="4" s="1"/>
  <c r="K80" i="4" a="1"/>
  <c r="K80" i="4" s="1"/>
  <c r="K79" i="4" a="1"/>
  <c r="K79" i="4" s="1"/>
  <c r="K78" i="4" a="1"/>
  <c r="K78" i="4" s="1"/>
  <c r="K77" i="4" a="1"/>
  <c r="K77" i="4" s="1"/>
  <c r="K76" i="4" a="1"/>
  <c r="K76" i="4" s="1"/>
  <c r="K75" i="4" a="1"/>
  <c r="K75" i="4" s="1"/>
  <c r="K74" i="4" a="1"/>
  <c r="K74" i="4" s="1"/>
  <c r="K73" i="4" a="1"/>
  <c r="K73" i="4" s="1"/>
  <c r="K72" i="4" a="1"/>
  <c r="K72" i="4" s="1"/>
  <c r="K71" i="4" a="1"/>
  <c r="K71" i="4" s="1"/>
  <c r="K70" i="4" a="1"/>
  <c r="K70" i="4" s="1"/>
  <c r="K69" i="4" a="1"/>
  <c r="K69" i="4" s="1"/>
  <c r="K68" i="4" a="1"/>
  <c r="K68" i="4" s="1"/>
  <c r="K67" i="4" a="1"/>
  <c r="K67" i="4" s="1"/>
  <c r="K66" i="4" a="1"/>
  <c r="K66" i="4" s="1"/>
  <c r="K65" i="4" a="1"/>
  <c r="K65" i="4" s="1"/>
  <c r="K64" i="4" a="1"/>
  <c r="K64" i="4" s="1"/>
  <c r="J27" i="15" l="1"/>
  <c r="I27" i="15"/>
  <c r="H27" i="15"/>
  <c r="G27" i="15"/>
  <c r="F27" i="15"/>
  <c r="E27" i="15"/>
  <c r="J31" i="17" l="1"/>
  <c r="I31" i="17"/>
  <c r="H31" i="17"/>
  <c r="G31" i="17"/>
  <c r="F31" i="17"/>
  <c r="E31" i="17"/>
  <c r="J14" i="17"/>
  <c r="I14" i="17"/>
  <c r="H14" i="17"/>
  <c r="G14" i="17"/>
  <c r="F14" i="17"/>
  <c r="E14" i="17"/>
  <c r="J41" i="15"/>
  <c r="I41" i="15"/>
  <c r="H41" i="15"/>
  <c r="G41" i="15"/>
  <c r="F41" i="15"/>
  <c r="E41" i="15"/>
  <c r="J57" i="8"/>
  <c r="I57" i="8"/>
  <c r="H57" i="8"/>
  <c r="G57" i="8"/>
  <c r="F57" i="8"/>
  <c r="E57" i="8"/>
  <c r="J51" i="13"/>
  <c r="I51" i="13"/>
  <c r="H51" i="13"/>
  <c r="G51" i="13"/>
  <c r="F51" i="13"/>
  <c r="E51" i="13"/>
  <c r="J51" i="11"/>
  <c r="I51" i="11"/>
  <c r="H51" i="11"/>
  <c r="G51" i="11"/>
  <c r="F51" i="11"/>
  <c r="E51" i="11"/>
  <c r="J37" i="13"/>
  <c r="I37" i="13"/>
  <c r="H37" i="13"/>
  <c r="G37" i="13"/>
  <c r="F37" i="13"/>
  <c r="E37" i="13"/>
  <c r="J27" i="13"/>
  <c r="I27" i="13"/>
  <c r="H27" i="13"/>
  <c r="G27" i="13"/>
  <c r="F27" i="13"/>
  <c r="E27" i="13"/>
  <c r="J14" i="13"/>
  <c r="I14" i="13"/>
  <c r="H14" i="13"/>
  <c r="G14" i="13"/>
  <c r="F14" i="13"/>
  <c r="E14" i="13"/>
  <c r="J14" i="15"/>
  <c r="I14" i="15"/>
  <c r="H14" i="15"/>
  <c r="G14" i="15"/>
  <c r="F14" i="15"/>
  <c r="E14" i="15"/>
  <c r="J37" i="11"/>
  <c r="I37" i="11"/>
  <c r="H37" i="11"/>
  <c r="G37" i="11"/>
  <c r="F37" i="11"/>
  <c r="E37" i="11"/>
  <c r="J27" i="11"/>
  <c r="I27" i="11"/>
  <c r="H27" i="11"/>
  <c r="G27" i="11"/>
  <c r="F27" i="11"/>
  <c r="E27" i="11"/>
  <c r="J14" i="11"/>
  <c r="I14" i="11"/>
  <c r="H14" i="11"/>
  <c r="G14" i="11"/>
  <c r="F14" i="11"/>
  <c r="E14" i="11"/>
  <c r="J43" i="8"/>
  <c r="I43" i="8"/>
  <c r="H43" i="8"/>
  <c r="G43" i="8"/>
  <c r="F43" i="8"/>
  <c r="E43" i="8"/>
  <c r="J33" i="8"/>
  <c r="I33" i="8"/>
  <c r="H33" i="8"/>
  <c r="G33" i="8"/>
  <c r="F33" i="8"/>
  <c r="E33" i="8"/>
  <c r="J20" i="8"/>
  <c r="I20" i="8"/>
  <c r="H20" i="8"/>
  <c r="G20" i="8"/>
  <c r="F20" i="8"/>
  <c r="E20" i="8"/>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<sst xmlns="http://schemas.openxmlformats.org/spreadsheetml/2006/main" count="2010" uniqueCount="259">
  <si>
    <t>FY 2024 Results</t>
  </si>
  <si>
    <t>Periodical Financial Information</t>
  </si>
  <si>
    <t>Financial supplement</t>
  </si>
  <si>
    <t>Financial Supplement - Table of Contents</t>
  </si>
  <si>
    <t>Front page</t>
  </si>
  <si>
    <t>Summary</t>
  </si>
  <si>
    <t>Key figures Ageas</t>
  </si>
  <si>
    <t>Capital indicators per region</t>
  </si>
  <si>
    <t>Solvency II</t>
  </si>
  <si>
    <t>Holding cash</t>
  </si>
  <si>
    <t>Inflows @ ageas Share</t>
  </si>
  <si>
    <t>Ageas</t>
  </si>
  <si>
    <t>Ageas KPI</t>
  </si>
  <si>
    <t>AgeasCapGL</t>
  </si>
  <si>
    <t>Belgium</t>
  </si>
  <si>
    <t>Belgium KPI</t>
  </si>
  <si>
    <t>Europe</t>
  </si>
  <si>
    <t>Europe KPI</t>
  </si>
  <si>
    <t>Asia</t>
  </si>
  <si>
    <t>Asia KPI</t>
  </si>
  <si>
    <t>Reinsurance</t>
  </si>
  <si>
    <t>Reinsurance KPI</t>
  </si>
  <si>
    <t>KEY FIGURES AGEAS</t>
  </si>
  <si>
    <t>FY 2024</t>
  </si>
  <si>
    <t>H2 2024</t>
  </si>
  <si>
    <t>H1 2024</t>
  </si>
  <si>
    <t>FY 2023</t>
  </si>
  <si>
    <t>H2 2023</t>
  </si>
  <si>
    <t>H1 2023</t>
  </si>
  <si>
    <t>FY 2022</t>
  </si>
  <si>
    <t>H2 2022</t>
  </si>
  <si>
    <t>H1 2022</t>
  </si>
  <si>
    <t>in EUR million (unless mentioned otherwise)</t>
  </si>
  <si>
    <t>Gross inflows</t>
  </si>
  <si>
    <t xml:space="preserve"> - Belgium</t>
  </si>
  <si>
    <t xml:space="preserve"> - Europe</t>
  </si>
  <si>
    <t xml:space="preserve"> - Asia</t>
  </si>
  <si>
    <t xml:space="preserve"> - Reinsurance Protection</t>
  </si>
  <si>
    <t/>
  </si>
  <si>
    <t xml:space="preserve"> - Life</t>
  </si>
  <si>
    <t xml:space="preserve"> - Non Life</t>
  </si>
  <si>
    <t>Net Result Ageas</t>
  </si>
  <si>
    <t>Net Operating Result Ageas</t>
  </si>
  <si>
    <t xml:space="preserve"> - Reinsurance</t>
  </si>
  <si>
    <t xml:space="preserve"> - General Account</t>
  </si>
  <si>
    <r>
      <t>Life Guaranteed margin (in bps)</t>
    </r>
    <r>
      <rPr>
        <b/>
        <vertAlign val="superscript"/>
        <sz val="8"/>
        <color rgb="FF8E419C"/>
        <rFont val="Arial"/>
        <family val="2"/>
      </rPr>
      <t>1</t>
    </r>
  </si>
  <si>
    <r>
      <t>Life Unit-Linked margin (in bps)</t>
    </r>
    <r>
      <rPr>
        <b/>
        <vertAlign val="superscript"/>
        <sz val="8"/>
        <color rgb="FF8E419C"/>
        <rFont val="Arial"/>
        <family val="2"/>
      </rPr>
      <t>1</t>
    </r>
  </si>
  <si>
    <r>
      <t>Non-Life Combined ratio (in %)</t>
    </r>
    <r>
      <rPr>
        <b/>
        <vertAlign val="superscript"/>
        <sz val="8"/>
        <color rgb="FF8E419C"/>
        <rFont val="Arial"/>
        <family val="2"/>
      </rPr>
      <t>1</t>
    </r>
  </si>
  <si>
    <t>Operational Capital Generation</t>
  </si>
  <si>
    <t>Operational Free Capital Generation</t>
  </si>
  <si>
    <t>Shareholders' equity</t>
  </si>
  <si>
    <t>Comprehensive equity²</t>
  </si>
  <si>
    <t>-</t>
  </si>
  <si>
    <t>Solvency Available Capital</t>
  </si>
  <si>
    <t>Return on Shareholders' equity</t>
  </si>
  <si>
    <t>Cum. Average number of outstanding shares (in m of shares)</t>
  </si>
  <si>
    <r>
      <t>Net Operating Earnings per share (in EUR)</t>
    </r>
    <r>
      <rPr>
        <b/>
        <vertAlign val="superscript"/>
        <sz val="8"/>
        <color indexed="25"/>
        <rFont val="Arial"/>
        <family val="2"/>
      </rPr>
      <t xml:space="preserve">  </t>
    </r>
  </si>
  <si>
    <t>Operational Capital Generation per share (in EUR)</t>
  </si>
  <si>
    <t>Actual number of outstanding shares (in m of shares)</t>
  </si>
  <si>
    <t>Comprehensive equity per share (in EUR)</t>
  </si>
  <si>
    <t>(Interim) Dividend per share declared (in EUR)</t>
  </si>
  <si>
    <t>Impact24 Targets³</t>
  </si>
  <si>
    <t xml:space="preserve"> - Life Guaranteed margin (in bps)</t>
  </si>
  <si>
    <t xml:space="preserve"> - Life Unit-Linked margin (in bps)</t>
  </si>
  <si>
    <t xml:space="preserve"> - Non-Life Combined ratio (in %)</t>
  </si>
  <si>
    <t xml:space="preserve"> - Solvency II - Pillar II</t>
  </si>
  <si>
    <t>1. Group-wide Life margins and Combined ratio: Scope includes all entities at Ageas’s share.</t>
  </si>
  <si>
    <t>2. Comprehensive equity only includes CSM Life.</t>
  </si>
  <si>
    <t>3. Impact 24 Targets: The same entities are considered as at the moment the Impact24 targets were defined. The Impact24 Combined ratio and the Life Margins are calculated at Ageas’s share for the entities Belgium, UK, Portugal and Reinsurance Protection.</t>
  </si>
  <si>
    <t xml:space="preserve">Key Capital Indicators   </t>
  </si>
  <si>
    <t>in EUR million after tax</t>
  </si>
  <si>
    <t xml:space="preserve"> </t>
  </si>
  <si>
    <t>Shareholders’ equity</t>
  </si>
  <si>
    <t>Life CSM</t>
  </si>
  <si>
    <t>UG/L on Real Estate</t>
  </si>
  <si>
    <t>Comprehensive equity</t>
  </si>
  <si>
    <t xml:space="preserve">Solvency Available Capital </t>
  </si>
  <si>
    <t>Solvency Required Capital</t>
  </si>
  <si>
    <t>Solvency ratio</t>
  </si>
  <si>
    <t>Operational Capital Consumption</t>
  </si>
  <si>
    <t>in EUR million</t>
  </si>
  <si>
    <t>Pillar II Own Funds</t>
  </si>
  <si>
    <t>Pillar II SCR</t>
  </si>
  <si>
    <t>Pillar II ratio</t>
  </si>
  <si>
    <t>Pillar I Own Funds</t>
  </si>
  <si>
    <t>Pillar I SCR</t>
  </si>
  <si>
    <t>Pillar I ratio</t>
  </si>
  <si>
    <t>Pillar II SCR composition</t>
  </si>
  <si>
    <t>Market Risk</t>
  </si>
  <si>
    <t>Counterparty Default Risk</t>
  </si>
  <si>
    <t>Life Underwriting Risk</t>
  </si>
  <si>
    <t>Health Underwriting Risk</t>
  </si>
  <si>
    <t>Non-life Underwriting Risk</t>
  </si>
  <si>
    <t>Diversification between above mentioned risks</t>
  </si>
  <si>
    <t>Non Diversifiable Risks</t>
  </si>
  <si>
    <t>Loss-Absorption through Technical Provisions</t>
  </si>
  <si>
    <t>Loss-Absorption through Deferred Taxes</t>
  </si>
  <si>
    <t>Insurance SCR ageas</t>
  </si>
  <si>
    <t>Total Eligible Solvency II Pillar I Own Funds, of which:</t>
  </si>
  <si>
    <t>Tier 1</t>
  </si>
  <si>
    <t>Tier 1 restricted</t>
  </si>
  <si>
    <t>Tier 2</t>
  </si>
  <si>
    <t>Tier 3</t>
  </si>
  <si>
    <t>EVOLUTION GENERAL ACCOUNT CASH POSITION</t>
  </si>
  <si>
    <r>
      <t>in EUR million</t>
    </r>
    <r>
      <rPr>
        <i/>
        <vertAlign val="superscript"/>
        <sz val="8"/>
        <color indexed="52"/>
        <rFont val="Arial"/>
        <family val="2"/>
      </rPr>
      <t xml:space="preserve">  </t>
    </r>
  </si>
  <si>
    <t>Total cash &amp; liquid assets BoP</t>
  </si>
  <si>
    <t>Distribution to shareholders</t>
  </si>
  <si>
    <t>Final dividend</t>
  </si>
  <si>
    <t>Interim dividend</t>
  </si>
  <si>
    <t>Share buy-back</t>
  </si>
  <si>
    <t>Net dividend upstream</t>
  </si>
  <si>
    <t>- Portugal</t>
  </si>
  <si>
    <t>- UK</t>
  </si>
  <si>
    <t>- Turkey</t>
  </si>
  <si>
    <t>- Thailand</t>
  </si>
  <si>
    <t>- China</t>
  </si>
  <si>
    <t>- Malaysia</t>
  </si>
  <si>
    <t>- India</t>
  </si>
  <si>
    <t>RPI</t>
  </si>
  <si>
    <t>M&amp;A and capital transactions</t>
  </si>
  <si>
    <t>General Account</t>
  </si>
  <si>
    <r>
      <t>Other</t>
    </r>
    <r>
      <rPr>
        <sz val="8"/>
        <color indexed="8"/>
        <rFont val="Arial"/>
        <family val="2"/>
      </rPr>
      <t xml:space="preserve"> (incl. corporate center costs, interest and RO Asia costs)</t>
    </r>
  </si>
  <si>
    <t>Total cash &amp; liquid assets EoP</t>
  </si>
  <si>
    <t>INFLOWS @ AGEAS SHARE</t>
  </si>
  <si>
    <t>Const. FX delta FY 24 vs FY 23</t>
  </si>
  <si>
    <t xml:space="preserve">in EUR million  </t>
  </si>
  <si>
    <t>% ownership</t>
  </si>
  <si>
    <t>Delta</t>
  </si>
  <si>
    <t>Business delta</t>
  </si>
  <si>
    <t>FX delta</t>
  </si>
  <si>
    <t>Life</t>
  </si>
  <si>
    <t xml:space="preserve">Non-Life </t>
  </si>
  <si>
    <t>United Kingdom</t>
  </si>
  <si>
    <t>Portugal</t>
  </si>
  <si>
    <t>51% - 100%</t>
  </si>
  <si>
    <t>France</t>
  </si>
  <si>
    <t>Türkiye</t>
  </si>
  <si>
    <t>36% - 40%</t>
  </si>
  <si>
    <t>Malaysia</t>
  </si>
  <si>
    <t>Thailand</t>
  </si>
  <si>
    <t>15% - 31%</t>
  </si>
  <si>
    <t>China</t>
  </si>
  <si>
    <t>Taiping RE</t>
  </si>
  <si>
    <t>Philippines</t>
  </si>
  <si>
    <t>Vietnam</t>
  </si>
  <si>
    <t>India</t>
  </si>
  <si>
    <t>40% - 74%</t>
  </si>
  <si>
    <t>Reinsurance - Protection</t>
  </si>
  <si>
    <t>Total Inflows</t>
  </si>
  <si>
    <t>Reinsurance - Capital Management</t>
  </si>
  <si>
    <t>AGEAS</t>
  </si>
  <si>
    <t>TOTAL NET  RESULT</t>
  </si>
  <si>
    <t>Value movement RPN(i)</t>
  </si>
  <si>
    <t>UG/L on FVTPL</t>
  </si>
  <si>
    <t>RG/L on FVOCI equities</t>
  </si>
  <si>
    <r>
      <t>Other non-cash</t>
    </r>
    <r>
      <rPr>
        <vertAlign val="superscript"/>
        <sz val="8"/>
        <color theme="1"/>
        <rFont val="Arial"/>
        <family val="2"/>
      </rPr>
      <t>1</t>
    </r>
  </si>
  <si>
    <t>Tax impact on the above items</t>
  </si>
  <si>
    <t>TOTAL NET OPERATING RESULT</t>
  </si>
  <si>
    <t>LIFE NET OPERATING RESULT</t>
  </si>
  <si>
    <t>Release CSM</t>
  </si>
  <si>
    <t>Result on short-term Life</t>
  </si>
  <si>
    <t>Non-attributable costs</t>
  </si>
  <si>
    <t>Other income and expenses</t>
  </si>
  <si>
    <t>Operating insurance service result</t>
  </si>
  <si>
    <t>Investment result</t>
  </si>
  <si>
    <t>Non-allocated result</t>
  </si>
  <si>
    <t>Insurance result</t>
  </si>
  <si>
    <t>Result on surplus assets</t>
  </si>
  <si>
    <t>Tax</t>
  </si>
  <si>
    <t xml:space="preserve">Life Net Operating Result </t>
  </si>
  <si>
    <t>Life Guaranteed</t>
  </si>
  <si>
    <t>Life Unit-Linked</t>
  </si>
  <si>
    <t>NON-LIFE NET OPERATING RESULT NON-LIFE</t>
  </si>
  <si>
    <t>Non-Life</t>
  </si>
  <si>
    <t>Insurance revenues</t>
  </si>
  <si>
    <t>Gross claims</t>
  </si>
  <si>
    <r>
      <t xml:space="preserve">        of which prior year claims</t>
    </r>
    <r>
      <rPr>
        <i/>
        <vertAlign val="superscript"/>
        <sz val="8"/>
        <color theme="1"/>
        <rFont val="Arial"/>
        <family val="2"/>
      </rPr>
      <t>1.2</t>
    </r>
  </si>
  <si>
    <r>
      <t xml:space="preserve">        of which current year discounting</t>
    </r>
    <r>
      <rPr>
        <i/>
        <vertAlign val="superscript"/>
        <sz val="8"/>
        <color theme="1"/>
        <rFont val="Arial"/>
        <family val="2"/>
      </rPr>
      <t>1</t>
    </r>
  </si>
  <si>
    <t>Gross expenses incl. non-attributable costs</t>
  </si>
  <si>
    <t>Reinsurance result Capital Management</t>
  </si>
  <si>
    <t>Reinsurance result Protection</t>
  </si>
  <si>
    <t>Reinsurance result</t>
  </si>
  <si>
    <t xml:space="preserve">Non-Life Net Operating Result </t>
  </si>
  <si>
    <t>Accident &amp; Health</t>
  </si>
  <si>
    <t>Motor</t>
  </si>
  <si>
    <t>Household</t>
  </si>
  <si>
    <t>Other</t>
  </si>
  <si>
    <t xml:space="preserve">GENERAL ACCOUNT NET OPERATING RESULT </t>
  </si>
  <si>
    <r>
      <rPr>
        <vertAlign val="superscript"/>
        <sz val="8"/>
        <color theme="1"/>
        <rFont val="Calibri"/>
        <family val="2"/>
        <scheme val="minor"/>
      </rPr>
      <t>1</t>
    </r>
    <r>
      <rPr>
        <sz val="8"/>
        <color theme="1"/>
        <rFont val="Calibri"/>
        <family val="2"/>
        <scheme val="minor"/>
      </rPr>
      <t xml:space="preserve"> Includes impact from JVs as from FY23</t>
    </r>
  </si>
  <si>
    <r>
      <rPr>
        <vertAlign val="superscript"/>
        <sz val="8"/>
        <color theme="1"/>
        <rFont val="Calibri"/>
        <family val="2"/>
        <scheme val="minor"/>
      </rPr>
      <t xml:space="preserve">2 </t>
    </r>
    <r>
      <rPr>
        <sz val="8"/>
        <color theme="1"/>
        <rFont val="Calibri"/>
        <family val="2"/>
        <scheme val="minor"/>
      </rPr>
      <t>From 2024, PY claims are only disclosed for Insurance companies (no restatement on prior periods)</t>
    </r>
  </si>
  <si>
    <t xml:space="preserve">AGEAS KEY PERFORMANCE INDICATORS </t>
  </si>
  <si>
    <t>KEY PERFORMANCE INDICATORS LIFE</t>
  </si>
  <si>
    <t>Inflows</t>
  </si>
  <si>
    <t>Life Liabilities</t>
  </si>
  <si>
    <t>Life Liabilities, excl. UGL</t>
  </si>
  <si>
    <t>Average Life Liabilities, excl. UGL</t>
  </si>
  <si>
    <t>Guaranteed margin - Group-wide (in bps)</t>
  </si>
  <si>
    <t>Unit-Linked margin - Group-wide (in bps)</t>
  </si>
  <si>
    <t>Life Liabilities BBA</t>
  </si>
  <si>
    <t>Life Liabilities VFA</t>
  </si>
  <si>
    <t>Life Liabilities PAA</t>
  </si>
  <si>
    <t>Life IFRS 9 and IFRS 4</t>
  </si>
  <si>
    <t>CSM, Movement Analysis</t>
  </si>
  <si>
    <t>BOP</t>
  </si>
  <si>
    <t>Time Value</t>
  </si>
  <si>
    <t>New Business</t>
  </si>
  <si>
    <t>CSM release</t>
  </si>
  <si>
    <t>Movement on existing portfolio</t>
  </si>
  <si>
    <t>FX</t>
  </si>
  <si>
    <t>EOP</t>
  </si>
  <si>
    <t>Operating CSM Movement</t>
  </si>
  <si>
    <t>in percentage of BoP CSM</t>
  </si>
  <si>
    <t>Value New Business (VNB)</t>
  </si>
  <si>
    <t>Present Value New Business Premium (PVNBP)</t>
  </si>
  <si>
    <t>New Business Margin (NBM)</t>
  </si>
  <si>
    <t>KEY PERFORMANCE INDICATORS NON-LIFE</t>
  </si>
  <si>
    <t>Non-Life Liabilities</t>
  </si>
  <si>
    <t>Claims Ratio</t>
  </si>
  <si>
    <t>of which prior year claims</t>
  </si>
  <si>
    <t>of which current year discounting</t>
  </si>
  <si>
    <t>Expense Ratio</t>
  </si>
  <si>
    <t>Reinsurance Ratio</t>
  </si>
  <si>
    <t>Combined Ratio, total</t>
  </si>
  <si>
    <t>Combined Ratio, Accident &amp; Health</t>
  </si>
  <si>
    <t>Combined Ratio, Motor</t>
  </si>
  <si>
    <t>Combined Ratio, Household</t>
  </si>
  <si>
    <t>Combined Ratio, Other</t>
  </si>
  <si>
    <t>Net Realized Capital Gains (at Ageas' share)*</t>
  </si>
  <si>
    <t>TOTAL</t>
  </si>
  <si>
    <t>* impact on net operating result of realized cap gains/losses net of impairments/ECL after taxes at Ageas’ share</t>
  </si>
  <si>
    <t>BELGIUM</t>
  </si>
  <si>
    <t xml:space="preserve">LIFE NET OPERATING RESULT </t>
  </si>
  <si>
    <t>Life Net Operating Result</t>
  </si>
  <si>
    <t xml:space="preserve">NON-LIFE NET OPERATING RESULT </t>
  </si>
  <si>
    <t>Non-Life Net Operating Result</t>
  </si>
  <si>
    <t xml:space="preserve">BELGIUM KEY PERFORMANCE INDICATORS </t>
  </si>
  <si>
    <t>Guaranteed margin (in bps)</t>
  </si>
  <si>
    <t>Unit-Linked margin (in bps)</t>
  </si>
  <si>
    <t>Life IFRS 9</t>
  </si>
  <si>
    <t>EUROPE</t>
  </si>
  <si>
    <t xml:space="preserve">NET OPERATING RESULT </t>
  </si>
  <si>
    <r>
      <t>of which prior year claims</t>
    </r>
    <r>
      <rPr>
        <i/>
        <vertAlign val="superscript"/>
        <sz val="8"/>
        <color theme="1"/>
        <rFont val="Arial"/>
        <family val="2"/>
      </rPr>
      <t>1</t>
    </r>
  </si>
  <si>
    <r>
      <t>of which current year discounting</t>
    </r>
    <r>
      <rPr>
        <i/>
        <vertAlign val="superscript"/>
        <sz val="8"/>
        <color theme="1"/>
        <rFont val="Arial"/>
        <family val="2"/>
      </rPr>
      <t>1</t>
    </r>
  </si>
  <si>
    <t xml:space="preserve">EUROPE KEY PERFORMANCE INDICATORS </t>
  </si>
  <si>
    <t>Guaranteed margin (bps)</t>
  </si>
  <si>
    <t>Unit-Linked margin (bps)</t>
  </si>
  <si>
    <t>Life  IFRS 9 and IFRS 4</t>
  </si>
  <si>
    <t>ASIA</t>
  </si>
  <si>
    <t xml:space="preserve">ASIA KEY PERFORMANCE INDICATORS </t>
  </si>
  <si>
    <t>REINSURANCE</t>
  </si>
  <si>
    <t>Capital Management</t>
  </si>
  <si>
    <t>Operating insurance service result Capital Management</t>
  </si>
  <si>
    <t>Protection</t>
  </si>
  <si>
    <t>of which prior year claims Protection</t>
  </si>
  <si>
    <t>of which current year discounting Protection</t>
  </si>
  <si>
    <t>Operating insurance service result Protection</t>
  </si>
  <si>
    <t>REINSURANCE KEY PERFORMANCE INDICATORS</t>
  </si>
  <si>
    <t>Combined Ratio, Capital Management</t>
  </si>
  <si>
    <t>Combined Ratio, Protection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</si>
</sst>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3">
    <numFmt numFmtId="43" formatCode="_-* #,##0.00_-;\-* #,##0.00_-;_-* &quot;-&quot;??_-;_-@_-"/>
    <numFmt numFmtId="164" formatCode="#,##0;\(\ #,##0&quot;&quot;"/>
    <numFmt numFmtId="165" formatCode="#,##0,,;\(#,##0,,\);\-"/>
    <numFmt numFmtId="166" formatCode="#,##0;\(#,##0\);\-"/>
    <numFmt numFmtId="167" formatCode="#,##0.00;\(#,##0.00\);\-"/>
    <numFmt numFmtId="168" formatCode="0.0%"/>
    <numFmt numFmtId="169" formatCode="#,##0,,;\(\ #,##0,,\)"/>
    <numFmt numFmtId="170" formatCode="#,##0;\(\ #,##0\ \)&quot;&quot;"/>
    <numFmt numFmtId="171" formatCode="[&gt;=0.049999]#,##0.0_ _);[&lt;=-0.049999]\(\ #,##0.0\ \);&quot;&quot;"/>
    <numFmt numFmtId="172" formatCode="[&gt;=0.049999]#,##0_ _);[&lt;=-0.049999]\(\ #,##0\ \);&quot;- &quot;"/>
    <numFmt numFmtId="173" formatCode="0,,"/>
    <numFmt numFmtId="174" formatCode="#,##0.00,,"/>
    <numFmt numFmtId="175" formatCode="#,##0,,;\(#,##0,,\)"/>
    <numFmt numFmtId="176" formatCode="[&gt;=0.049999]#,##0_ _);[&lt;=-0.049999]\(\ #,##0\ \);&quot; &quot;"/>
    <numFmt numFmtId="177" formatCode="#,##0,,"/>
    <numFmt numFmtId="178" formatCode="#,##0,,;\(\ #,##0,,\ \)&quot;&quot;"/>
    <numFmt numFmtId="179" formatCode="#,##0.0,,;\(#,##0.0,,\);\-"/>
    <numFmt numFmtId="180" formatCode="#,##0.0;\(\ #,##0.0&quot;&quot;"/>
    <numFmt numFmtId="181" formatCode="#,##0.000,,;\(\ #,##0.000,,\ \)&quot;&quot;"/>
    <numFmt numFmtId="182" formatCode="_-* #,##0_-;\-* #,##0_-;_-* &quot;-&quot;??_-;_-@_-"/>
    <numFmt numFmtId="183" formatCode="##0.0%;\ \(##0.0%\)"/>
    <numFmt numFmtId="184" formatCode="#,##0.0;\(\ #,##0.0\ \)&quot;&quot;"/>
    <numFmt numFmtId="185" formatCode="#,##0.0_);\(#,##0.0\);\-\-??"/>
    <numFmt numFmtId="186" formatCode="#,##0.00\ \ ;"/>
    <numFmt numFmtId="187" formatCode="#,##0.\9\5\ \ ;"/>
    <numFmt numFmtId="188" formatCode="#,##0.\9\9\ \ ;"/>
    <numFmt numFmtId="189" formatCode="[$-41F]d\ mmmm\ yyyy;@"/>
    <numFmt numFmtId="190" formatCode="_-* #,##0.00\ _T_L_-;\-* #,##0.00\ _T_L_-;_-* &quot;-&quot;??\ _T_L_-;_-@_-"/>
    <numFmt numFmtId="191" formatCode="_-* #,##0_$_-;\-* #,##0_$_-;_-* &quot;-&quot;_$_-;_-@_-"/>
    <numFmt numFmtId="192" formatCode="_-* #,##0\ _T_L_-;\-* #,##0\ _T_L_-;_-* &quot;-&quot;\ _T_L_-;_-@_-"/>
    <numFmt numFmtId="193" formatCode="_-* #,##0\ _F_-;\-* #,##0\ _F_-;_-* &quot;-&quot;\ _F_-;_-@_-"/>
    <numFmt numFmtId="194" formatCode="_-* #,##0.00_?_._-;\-* #,##0.00_?_._-;_-* &quot;-&quot;??_?_._-;_-@_-"/>
    <numFmt numFmtId="195" formatCode="&quot;TL&quot;#,##0.00;[Red]\-&quot;TL&quot;#,##0.00"/>
    <numFmt numFmtId="196" formatCode="_-* #,##0.00_$_-;\-* #,##0.00_$_-;_-* &quot;-&quot;??_$_-;_-@_-"/>
    <numFmt numFmtId="197" formatCode="_ * #,##0\ _T_L_ ;_ * #,##0\ _T_L_ ;_ * &quot;-&quot;\ _T_L_ ;_ @_ "/>
    <numFmt numFmtId="198" formatCode="_(* #,##0_);_(* \(#,##0\);_(* &quot;-&quot;_);_(@_)"/>
    <numFmt numFmtId="199" formatCode="_(* #,##0.00_);_(* \(#,##0.00\);_(* &quot;-&quot;??_);_(@_)"/>
    <numFmt numFmtId="200" formatCode="_-* #,##0\ _$_-;\-* #,##0\ _$_-;_-* &quot;-&quot;\ _$_-;_-@_-"/>
    <numFmt numFmtId="201" formatCode="_-* #,##0_?_._-;\-* #,##0_?_._-;_-* &quot;-&quot;_?_._-;_-@_-"/>
    <numFmt numFmtId="202" formatCode="_ * #,##0.00\ _T_L_ ;_ * #,##0.00\ _T_L_ ;_ * &quot;-&quot;??\ _T_L_ ;_ @_ "/>
    <numFmt numFmtId="203" formatCode="_ * #,##0_)\ _T_L_ ;_ * \(#,##0\)\ _T_L_ ;_ * &quot;-&quot;_)\ _T_L_ ;_ @_ "/>
    <numFmt numFmtId="204" formatCode="#,##0;\(\ #,##0\)"/>
    <numFmt numFmtId="205" formatCode="0.000%"/>
  </numFmts>
  <fonts count="50">
    <font>
      <sz val="11"/>
      <color theme="1"/>
      <name val="Calibri"/>
      <family val="2"/>
      <scheme val="minor"/>
    </font>
    <font>
      <sz val="11"/>
      <color theme="1"/>
      <name val="Calibri"/>
      <family val="2"/>
      <scheme val="minor"/>
    </font>
    <font>
      <b/>
      <sz val="11"/>
      <color theme="1"/>
      <name val="Calibri"/>
      <family val="2"/>
      <scheme val="minor"/>
    </font>
    <font>
      <b/>
      <sz val="16"/>
      <color rgb="FF7030A0"/>
      <name val="Calibri"/>
      <family val="2"/>
      <scheme val="minor"/>
    </font>
    <font>
      <u/>
      <sz val="11"/>
      <color theme="10"/>
      <name val="Calibri"/>
      <family val="2"/>
      <scheme val="minor"/>
    </font>
    <font>
      <b/>
      <sz val="18"/>
      <color rgb="FF7030A0"/>
      <name val="Calibri"/>
      <family val="2"/>
      <scheme val="minor"/>
    </font>
    <font>
      <u/>
      <sz val="10"/>
      <color rgb="FF0070C0"/>
      <name val="Arial"/>
      <family val="2"/>
    </font>
    <font>
      <sz val="10"/>
      <name val="Arial"/>
      <family val="2"/>
    </font>
    <font>
      <b/>
      <sz val="8"/>
      <color theme="0"/>
      <name val="Arial"/>
      <family val="2"/>
    </font>
    <font>
      <sz val="8"/>
      <color theme="0"/>
      <name val="Arial"/>
      <family val="2"/>
    </font>
    <font>
      <sz val="8"/>
      <color theme="1"/>
      <name val="Calibri"/>
      <family val="2"/>
      <scheme val="minor"/>
    </font>
    <font>
      <b/>
      <sz val="8"/>
      <color rgb="FF8E419C"/>
      <name val="Arial"/>
      <family val="2"/>
    </font>
    <font>
      <b/>
      <sz val="8"/>
      <name val="Arial"/>
      <family val="2"/>
    </font>
    <font>
      <sz val="8"/>
      <color theme="1" tint="0.34998626667073579"/>
      <name val="Arial"/>
      <family val="2"/>
    </font>
    <font>
      <sz val="8"/>
      <name val="Arial"/>
      <family val="2"/>
    </font>
    <font>
      <sz val="10"/>
      <color rgb="FF000000"/>
      <name val="Times New Roman"/>
      <family val="1"/>
    </font>
    <font>
      <b/>
      <vertAlign val="superscript"/>
      <sz val="8"/>
      <color rgb="FF8E419C"/>
      <name val="Arial"/>
      <family val="2"/>
    </font>
    <font>
      <b/>
      <sz val="8"/>
      <color theme="1" tint="0.34998626667073579"/>
      <name val="Arial"/>
      <family val="2"/>
    </font>
    <font>
      <b/>
      <vertAlign val="superscript"/>
      <sz val="8"/>
      <color indexed="25"/>
      <name val="Arial"/>
      <family val="2"/>
    </font>
    <font>
      <b/>
      <sz val="8"/>
      <color rgb="FF000000"/>
      <name val="Arial"/>
      <family val="2"/>
    </font>
    <font>
      <vertAlign val="superscript"/>
      <sz val="8"/>
      <color theme="1"/>
      <name val="Calibri"/>
      <family val="2"/>
      <scheme val="minor"/>
    </font>
    <font>
      <sz val="8"/>
      <color theme="1"/>
      <name val="Arial"/>
      <family val="2"/>
    </font>
    <font>
      <sz val="8"/>
      <color rgb="FF8E419C"/>
      <name val="Arial"/>
      <family val="2"/>
    </font>
    <font>
      <sz val="8"/>
      <color theme="5" tint="-0.249977111117893"/>
      <name val="Arial"/>
      <family val="2"/>
    </font>
    <font>
      <b/>
      <sz val="8"/>
      <color theme="1"/>
      <name val="Arial"/>
      <family val="2"/>
    </font>
    <font>
      <sz val="8"/>
      <color rgb="FFFC9E00"/>
      <name val="Arial"/>
      <family val="2"/>
    </font>
    <font>
      <i/>
      <vertAlign val="superscript"/>
      <sz val="8"/>
      <color indexed="52"/>
      <name val="Arial"/>
      <family val="2"/>
    </font>
    <font>
      <strike/>
      <sz val="8"/>
      <color rgb="FFFC9E00"/>
      <name val="Arial"/>
      <family val="2"/>
    </font>
    <font>
      <sz val="8"/>
      <color rgb="FFFF0000"/>
      <name val="Arial"/>
      <family val="2"/>
    </font>
    <font>
      <sz val="8"/>
      <color indexed="8"/>
      <name val="Arial"/>
      <family val="2"/>
    </font>
    <font>
      <i/>
      <sz val="8"/>
      <color theme="0"/>
      <name val="Arial"/>
      <family val="2"/>
    </font>
    <font>
      <b/>
      <sz val="8"/>
      <color rgb="FFFF0000"/>
      <name val="Arial"/>
      <family val="2"/>
    </font>
    <font>
      <b/>
      <sz val="8"/>
      <color theme="1"/>
      <name val="Calibri"/>
      <family val="2"/>
      <scheme val="minor"/>
    </font>
    <font>
      <vertAlign val="superscript"/>
      <sz val="8"/>
      <color theme="1"/>
      <name val="Arial"/>
      <family val="2"/>
    </font>
    <font>
      <i/>
      <sz val="8"/>
      <color theme="1"/>
      <name val="Arial"/>
      <family val="2"/>
    </font>
    <font>
      <i/>
      <vertAlign val="superscript"/>
      <sz val="8"/>
      <color theme="1"/>
      <name val="Arial"/>
      <family val="2"/>
    </font>
    <font>
      <sz val="11"/>
      <color indexed="8"/>
      <name val="Calibri"/>
      <family val="2"/>
    </font>
    <font>
      <sz val="10"/>
      <name val="Helv"/>
      <charset val="162"/>
    </font>
    <font>
      <sz val="8"/>
      <name val="Arial"/>
      <family val="2"/>
      <charset val="162"/>
    </font>
    <font>
      <sz val="10"/>
      <name val="Helv"/>
    </font>
    <font>
      <sz val="11"/>
      <color indexed="8"/>
      <name val="Calibri"/>
      <family val="2"/>
      <charset val="162"/>
    </font>
    <font>
      <sz val="11"/>
      <color indexed="9"/>
      <name val="Calibri"/>
      <family val="2"/>
      <charset val="162"/>
    </font>
    <font>
      <sz val="10"/>
      <name val="Arial"/>
      <family val="2"/>
      <charset val="162"/>
    </font>
    <font>
      <sz val="9"/>
      <name val="Arial"/>
      <family val="2"/>
      <charset val="162"/>
    </font>
    <font>
      <sz val="10"/>
      <name val="Arial Cyr"/>
      <charset val="204"/>
    </font>
    <font>
      <sz val="10"/>
      <name val="Arial Tur"/>
      <charset val="162"/>
    </font>
    <font>
      <sz val="10"/>
      <name val="Times New Roman Tur"/>
      <charset val="162"/>
    </font>
    <font>
      <sz val="10"/>
      <name val="MS Sans Serif"/>
      <family val="2"/>
      <charset val="162"/>
    </font>
    <font>
      <sz val="9"/>
      <name val="Arial Tur"/>
      <charset val="162"/>
    </font>
    <font>
      <sz val="10"/>
      <name val="Times New Roman"/>
      <family val="1"/>
      <charset val="162"/>
    </font>
  </fonts>
  <fills count="36">
    <fill>
      <patternFill patternType="none"/>
    </fill>
    <fill>
      <patternFill patternType="gray125"/>
    </fill>
    <fill>
      <patternFill patternType="solid">
        <fgColor rgb="FF8E419C"/>
        <bgColor indexed="64"/>
      </patternFill>
    </fill>
    <fill>
      <patternFill patternType="solid">
        <fgColor rgb="FFF3ECF5"/>
        <bgColor indexed="64"/>
      </patternFill>
    </fill>
    <fill>
      <patternFill patternType="solid">
        <fgColor rgb="FFE8D9EB"/>
        <bgColor indexed="64"/>
      </patternFill>
    </fill>
    <fill>
      <patternFill patternType="solid">
        <fgColor rgb="FFF3EBF5"/>
      </patternFill>
    </fill>
    <fill>
      <patternFill patternType="solid">
        <fgColor rgb="FFFC9E00"/>
        <bgColor indexed="64"/>
      </patternFill>
    </fill>
    <fill>
      <patternFill patternType="solid">
        <fgColor rgb="FFFFF5E5"/>
        <bgColor indexed="64"/>
      </patternFill>
    </fill>
    <fill>
      <patternFill patternType="solid">
        <fgColor rgb="FFFEECCC"/>
        <bgColor indexed="64"/>
      </patternFill>
    </fill>
    <fill>
      <patternFill patternType="solid">
        <fgColor rgb="FF90BC0D"/>
        <bgColor indexed="64"/>
      </patternFill>
    </fill>
    <fill>
      <patternFill patternType="solid">
        <fgColor rgb="FFF4F8E6"/>
        <bgColor indexed="64"/>
      </patternFill>
    </fill>
    <fill>
      <patternFill patternType="solid">
        <fgColor rgb="FFE9F2CF"/>
        <bgColor indexed="64"/>
      </patternFill>
    </fill>
    <fill>
      <patternFill patternType="solid">
        <fgColor rgb="FFD30773"/>
        <bgColor indexed="64"/>
      </patternFill>
    </fill>
    <fill>
      <patternFill patternType="solid">
        <fgColor rgb="FFF6CDE3"/>
        <bgColor indexed="64"/>
      </patternFill>
    </fill>
    <fill>
      <patternFill patternType="solid">
        <fgColor rgb="FFFBE6F1"/>
        <bgColor indexed="64"/>
      </patternFill>
    </fill>
    <fill>
      <patternFill patternType="solid">
        <fgColor rgb="FFEE5623"/>
        <bgColor indexed="64"/>
      </patternFill>
    </fill>
    <fill>
      <patternFill patternType="solid">
        <fgColor rgb="FFFDEEE9"/>
        <bgColor indexed="64"/>
      </patternFill>
    </fill>
    <fill>
      <patternFill patternType="solid">
        <fgColor rgb="FFFCDDD3"/>
        <bgColor indexed="64"/>
      </patternFill>
    </fill>
    <fill>
      <patternFill patternType="solid">
        <fgColor rgb="FF33D9EC"/>
        <bgColor indexed="64"/>
      </patternFill>
    </fill>
    <fill>
      <patternFill patternType="solid">
        <fgColor rgb="FFEAFBFD"/>
        <bgColor indexed="64"/>
      </patternFill>
    </fill>
    <fill>
      <patternFill patternType="solid">
        <fgColor rgb="FFD6F7FB"/>
        <bgColor indexed="64"/>
      </patternFill>
    </fill>
    <fill>
      <patternFill patternType="solid">
        <fgColor rgb="FF33F7FB"/>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s>
  <borders count="30">
    <border>
      <left/>
      <right/>
      <top/>
      <bottom/>
      <diagonal/>
    </border>
    <border>
      <left/>
      <right style="thick">
        <color theme="0"/>
      </right>
      <top/>
      <bottom style="thick">
        <color theme="0"/>
      </bottom>
      <diagonal/>
    </border>
    <border>
      <left style="thick">
        <color theme="0"/>
      </left>
      <right style="medium">
        <color theme="0"/>
      </right>
      <top/>
      <bottom/>
      <diagonal/>
    </border>
    <border>
      <left/>
      <right style="thin">
        <color theme="0"/>
      </right>
      <top/>
      <bottom/>
      <diagonal/>
    </border>
    <border>
      <left style="thick">
        <color theme="0"/>
      </left>
      <right/>
      <top/>
      <bottom/>
      <diagonal/>
    </border>
    <border>
      <left style="thick">
        <color theme="0"/>
      </left>
      <right style="thick">
        <color theme="0"/>
      </right>
      <top/>
      <bottom/>
      <diagonal/>
    </border>
    <border>
      <left/>
      <right style="thin">
        <color rgb="FFFFFFFF"/>
      </right>
      <top/>
      <bottom/>
      <diagonal/>
    </border>
    <border>
      <left style="medium">
        <color theme="0"/>
      </left>
      <right style="thin">
        <color theme="0"/>
      </right>
      <top/>
      <bottom/>
      <diagonal/>
    </border>
    <border>
      <left/>
      <right style="thick">
        <color theme="0"/>
      </right>
      <top/>
      <bottom/>
      <diagonal/>
    </border>
    <border>
      <left style="thin">
        <color theme="0"/>
      </left>
      <right/>
      <top/>
      <bottom/>
      <diagonal/>
    </border>
    <border>
      <left style="thick">
        <color theme="0"/>
      </left>
      <right style="thin">
        <color theme="0"/>
      </right>
      <top/>
      <bottom/>
      <diagonal/>
    </border>
    <border>
      <left/>
      <right/>
      <top/>
      <bottom style="thick">
        <color theme="0"/>
      </bottom>
      <diagonal/>
    </border>
    <border>
      <left style="thick">
        <color theme="0"/>
      </left>
      <right style="thin">
        <color theme="0"/>
      </right>
      <top style="thick">
        <color theme="0"/>
      </top>
      <bottom/>
      <diagonal/>
    </border>
    <border>
      <left style="thin">
        <color theme="0"/>
      </left>
      <right/>
      <top style="thick">
        <color theme="0"/>
      </top>
      <bottom/>
      <diagonal/>
    </border>
    <border>
      <left/>
      <right/>
      <top style="thick">
        <color theme="0"/>
      </top>
      <bottom/>
      <diagonal/>
    </border>
    <border>
      <left style="thick">
        <color theme="0"/>
      </left>
      <right style="thick">
        <color theme="0"/>
      </right>
      <top style="thick">
        <color theme="0"/>
      </top>
      <bottom/>
      <diagonal/>
    </border>
    <border>
      <left style="thin">
        <color theme="0"/>
      </left>
      <right/>
      <top style="thin">
        <color indexed="64"/>
      </top>
      <bottom style="thin">
        <color indexed="64"/>
      </bottom>
      <diagonal/>
    </border>
    <border>
      <left style="thick">
        <color theme="0"/>
      </left>
      <right/>
      <top style="thin">
        <color indexed="64"/>
      </top>
      <bottom style="thin">
        <color indexed="64"/>
      </bottom>
      <diagonal/>
    </border>
    <border>
      <left style="thick">
        <color theme="0"/>
      </left>
      <right style="thick">
        <color theme="0"/>
      </right>
      <top style="thin">
        <color indexed="64"/>
      </top>
      <bottom style="thin">
        <color indexed="64"/>
      </bottom>
      <diagonal/>
    </border>
    <border>
      <left style="medium">
        <color theme="0"/>
      </left>
      <right style="medium">
        <color theme="0"/>
      </right>
      <top/>
      <bottom/>
      <diagonal/>
    </border>
    <border>
      <left/>
      <right style="thick">
        <color theme="0"/>
      </right>
      <top style="thick">
        <color theme="0"/>
      </top>
      <bottom/>
      <diagonal/>
    </border>
    <border>
      <left style="thick">
        <color theme="0"/>
      </left>
      <right/>
      <top/>
      <bottom style="thick">
        <color theme="0"/>
      </bottom>
      <diagonal/>
    </border>
    <border>
      <left style="thick">
        <color theme="0"/>
      </left>
      <right style="thick">
        <color theme="0"/>
      </right>
      <top/>
      <bottom style="thick">
        <color theme="0"/>
      </bottom>
      <diagonal/>
    </border>
    <border>
      <left style="medium">
        <color theme="0"/>
      </left>
      <right style="thick">
        <color theme="0"/>
      </right>
      <top/>
      <bottom/>
      <diagonal/>
    </border>
    <border>
      <left/>
      <right style="medium">
        <color theme="0"/>
      </right>
      <top style="thick">
        <color theme="0"/>
      </top>
      <bottom/>
      <diagonal/>
    </border>
    <border>
      <left style="medium">
        <color theme="0"/>
      </left>
      <right style="medium">
        <color theme="0"/>
      </right>
      <top style="thick">
        <color theme="0"/>
      </top>
      <bottom/>
      <diagonal/>
    </border>
    <border>
      <left style="medium">
        <color theme="0"/>
      </left>
      <right style="thick">
        <color theme="0"/>
      </right>
      <top style="thick">
        <color theme="0"/>
      </top>
      <bottom/>
      <diagonal/>
    </border>
    <border>
      <left/>
      <right style="medium">
        <color theme="0"/>
      </right>
      <top/>
      <bottom/>
      <diagonal/>
    </border>
    <border>
      <left style="medium">
        <color theme="0"/>
      </left>
      <right/>
      <top/>
      <bottom/>
      <diagonal/>
    </border>
    <border>
      <left/>
      <right style="medium">
        <color indexed="64"/>
      </right>
      <top style="medium">
        <color indexed="64"/>
      </top>
      <bottom style="hair">
        <color indexed="64"/>
      </bottom>
      <diagonal/>
    </border>
  </borders>
  <cellStyleXfs count="15640">
    <xf numFmtId="0" fontId="0" fillId="0" borderId="0"/>
    <xf numFmtId="43" fontId="1" fillId="0" borderId="0" applyFont="0" applyFill="0" applyBorder="0" applyAlignment="0" applyProtection="0"/>
    <xf numFmtId="9" fontId="1" fillId="0" borderId="0" applyFont="0" applyFill="0" applyBorder="0" applyAlignment="0" applyProtection="0"/>
    <xf numFmtId="0" fontId="4" fillId="0" borderId="0" applyNumberFormat="0" applyFill="0" applyBorder="0" applyAlignment="0" applyProtection="0"/>
    <xf numFmtId="0" fontId="7" fillId="0" borderId="0"/>
    <xf numFmtId="0" fontId="7" fillId="0" borderId="0"/>
    <xf numFmtId="0" fontId="7" fillId="0" borderId="0"/>
    <xf numFmtId="0" fontId="15"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4" fontId="37" fillId="0" borderId="0" applyFont="0" applyFill="0" applyBorder="0" applyAlignment="0" applyProtection="0"/>
    <xf numFmtId="0" fontId="7" fillId="0" borderId="0"/>
    <xf numFmtId="0" fontId="7" fillId="0" borderId="0"/>
    <xf numFmtId="185" fontId="38" fillId="0" borderId="0"/>
    <xf numFmtId="186" fontId="39" fillId="0" borderId="29" applyFill="0" applyBorder="0" applyProtection="0">
      <alignment horizontal="right"/>
      <protection locked="0"/>
    </xf>
    <xf numFmtId="187" fontId="39" fillId="0" borderId="29" applyFill="0" applyBorder="0" applyProtection="0">
      <alignment horizontal="right"/>
      <protection locked="0"/>
    </xf>
    <xf numFmtId="188" fontId="39" fillId="0" borderId="29" applyFill="0" applyBorder="0" applyProtection="0">
      <alignment horizontal="right"/>
      <protection locked="0"/>
    </xf>
    <xf numFmtId="189" fontId="40" fillId="22" borderId="0" applyNumberFormat="0" applyBorder="0" applyAlignment="0" applyProtection="0"/>
    <xf numFmtId="189" fontId="40" fillId="22" borderId="0" applyNumberFormat="0" applyBorder="0" applyAlignment="0" applyProtection="0"/>
    <xf numFmtId="189" fontId="40" fillId="23" borderId="0" applyNumberFormat="0" applyBorder="0" applyAlignment="0" applyProtection="0"/>
    <xf numFmtId="189" fontId="40" fillId="23" borderId="0" applyNumberFormat="0" applyBorder="0" applyAlignment="0" applyProtection="0"/>
    <xf numFmtId="189" fontId="40" fillId="24" borderId="0" applyNumberFormat="0" applyBorder="0" applyAlignment="0" applyProtection="0"/>
    <xf numFmtId="189" fontId="40" fillId="24" borderId="0" applyNumberFormat="0" applyBorder="0" applyAlignment="0" applyProtection="0"/>
    <xf numFmtId="189" fontId="40" fillId="25" borderId="0" applyNumberFormat="0" applyBorder="0" applyAlignment="0" applyProtection="0"/>
    <xf numFmtId="189" fontId="40" fillId="25" borderId="0" applyNumberFormat="0" applyBorder="0" applyAlignment="0" applyProtection="0"/>
    <xf numFmtId="189" fontId="40" fillId="26" borderId="0" applyNumberFormat="0" applyBorder="0" applyAlignment="0" applyProtection="0"/>
    <xf numFmtId="189" fontId="40" fillId="26" borderId="0" applyNumberFormat="0" applyBorder="0" applyAlignment="0" applyProtection="0"/>
    <xf numFmtId="189" fontId="40" fillId="27" borderId="0" applyNumberFormat="0" applyBorder="0" applyAlignment="0" applyProtection="0"/>
    <xf numFmtId="189" fontId="40" fillId="27" borderId="0" applyNumberFormat="0" applyBorder="0" applyAlignment="0" applyProtection="0"/>
    <xf numFmtId="189" fontId="40" fillId="28" borderId="0" applyNumberFormat="0" applyBorder="0" applyAlignment="0" applyProtection="0"/>
    <xf numFmtId="189" fontId="40" fillId="28" borderId="0" applyNumberFormat="0" applyBorder="0" applyAlignment="0" applyProtection="0"/>
    <xf numFmtId="189" fontId="40" fillId="29" borderId="0" applyNumberFormat="0" applyBorder="0" applyAlignment="0" applyProtection="0"/>
    <xf numFmtId="189" fontId="40" fillId="29" borderId="0" applyNumberFormat="0" applyBorder="0" applyAlignment="0" applyProtection="0"/>
    <xf numFmtId="189" fontId="40" fillId="30" borderId="0" applyNumberFormat="0" applyBorder="0" applyAlignment="0" applyProtection="0"/>
    <xf numFmtId="189" fontId="40" fillId="30" borderId="0" applyNumberFormat="0" applyBorder="0" applyAlignment="0" applyProtection="0"/>
    <xf numFmtId="189" fontId="40" fillId="25" borderId="0" applyNumberFormat="0" applyBorder="0" applyAlignment="0" applyProtection="0"/>
    <xf numFmtId="189" fontId="40" fillId="25" borderId="0" applyNumberFormat="0" applyBorder="0" applyAlignment="0" applyProtection="0"/>
    <xf numFmtId="189" fontId="40" fillId="28" borderId="0" applyNumberFormat="0" applyBorder="0" applyAlignment="0" applyProtection="0"/>
    <xf numFmtId="189" fontId="40" fillId="28" borderId="0" applyNumberFormat="0" applyBorder="0" applyAlignment="0" applyProtection="0"/>
    <xf numFmtId="189" fontId="40" fillId="31" borderId="0" applyNumberFormat="0" applyBorder="0" applyAlignment="0" applyProtection="0"/>
    <xf numFmtId="189" fontId="40" fillId="31" borderId="0" applyNumberFormat="0" applyBorder="0" applyAlignment="0" applyProtection="0"/>
    <xf numFmtId="189" fontId="41" fillId="32" borderId="0" applyNumberFormat="0" applyBorder="0" applyAlignment="0" applyProtection="0"/>
    <xf numFmtId="189" fontId="41" fillId="32" borderId="0" applyNumberFormat="0" applyBorder="0" applyAlignment="0" applyProtection="0"/>
    <xf numFmtId="189" fontId="41" fillId="29" borderId="0" applyNumberFormat="0" applyBorder="0" applyAlignment="0" applyProtection="0"/>
    <xf numFmtId="189" fontId="41" fillId="29" borderId="0" applyNumberFormat="0" applyBorder="0" applyAlignment="0" applyProtection="0"/>
    <xf numFmtId="189" fontId="41" fillId="30" borderId="0" applyNumberFormat="0" applyBorder="0" applyAlignment="0" applyProtection="0"/>
    <xf numFmtId="189" fontId="41" fillId="30" borderId="0" applyNumberFormat="0" applyBorder="0" applyAlignment="0" applyProtection="0"/>
    <xf numFmtId="189" fontId="41" fillId="33" borderId="0" applyNumberFormat="0" applyBorder="0" applyAlignment="0" applyProtection="0"/>
    <xf numFmtId="189" fontId="41" fillId="33" borderId="0" applyNumberFormat="0" applyBorder="0" applyAlignment="0" applyProtection="0"/>
    <xf numFmtId="189" fontId="41" fillId="34" borderId="0" applyNumberFormat="0" applyBorder="0" applyAlignment="0" applyProtection="0"/>
    <xf numFmtId="189" fontId="41" fillId="34" borderId="0" applyNumberFormat="0" applyBorder="0" applyAlignment="0" applyProtection="0"/>
    <xf numFmtId="189" fontId="41" fillId="35" borderId="0" applyNumberFormat="0" applyBorder="0" applyAlignment="0" applyProtection="0"/>
    <xf numFmtId="189" fontId="41" fillId="35" borderId="0" applyNumberFormat="0" applyBorder="0" applyAlignment="0" applyProtection="0"/>
    <xf numFmtId="189" fontId="42" fillId="0" borderId="0" applyFont="0" applyFill="0" applyBorder="0" applyAlignment="0" applyProtection="0"/>
    <xf numFmtId="189" fontId="42" fillId="0" borderId="0" applyFont="0" applyFill="0" applyBorder="0" applyAlignment="0" applyProtection="0"/>
    <xf numFmtId="189" fontId="42" fillId="0" borderId="0" applyFont="0" applyFill="0" applyBorder="0" applyAlignment="0" applyProtection="0"/>
    <xf numFmtId="189" fontId="42" fillId="0" borderId="0" applyFont="0" applyFill="0" applyBorder="0" applyAlignment="0" applyProtection="0"/>
    <xf numFmtId="189" fontId="42" fillId="0" borderId="0" applyFont="0" applyFill="0" applyBorder="0" applyAlignment="0" applyProtection="0"/>
    <xf numFmtId="189" fontId="42" fillId="0" borderId="0" applyFont="0" applyFill="0" applyBorder="0" applyAlignment="0" applyProtection="0"/>
    <xf numFmtId="189" fontId="42" fillId="0" borderId="0" applyFont="0" applyFill="0" applyBorder="0" applyAlignment="0" applyProtection="0"/>
    <xf numFmtId="189" fontId="42" fillId="0" borderId="0" applyFont="0" applyFill="0" applyBorder="0" applyAlignment="0" applyProtection="0"/>
    <xf numFmtId="189" fontId="42" fillId="0" borderId="0" applyFont="0" applyFill="0" applyBorder="0" applyAlignment="0" applyProtection="0"/>
    <xf numFmtId="189" fontId="42" fillId="0" borderId="0" applyFont="0" applyFill="0" applyBorder="0" applyAlignment="0" applyProtection="0"/>
    <xf numFmtId="189" fontId="42" fillId="0" borderId="0" applyFont="0" applyFill="0" applyBorder="0" applyAlignment="0" applyProtection="0"/>
    <xf numFmtId="189" fontId="42" fillId="0" borderId="0" applyFont="0" applyFill="0" applyBorder="0" applyAlignment="0" applyProtection="0"/>
    <xf numFmtId="189" fontId="42" fillId="0" borderId="0" applyFont="0" applyFill="0" applyBorder="0" applyAlignment="0" applyProtection="0"/>
    <xf numFmtId="189" fontId="42" fillId="0" borderId="0" applyFont="0" applyFill="0" applyBorder="0" applyAlignment="0" applyProtection="0"/>
    <xf numFmtId="189" fontId="42" fillId="0" borderId="0" applyFont="0" applyFill="0" applyBorder="0" applyAlignment="0" applyProtection="0"/>
    <xf numFmtId="189" fontId="42" fillId="0" borderId="0" applyFont="0" applyFill="0" applyBorder="0" applyAlignment="0" applyProtection="0"/>
    <xf numFmtId="189" fontId="42" fillId="0" borderId="0" applyFont="0" applyFill="0" applyBorder="0" applyAlignment="0" applyProtection="0"/>
    <xf numFmtId="189" fontId="42"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1" fontId="44"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5" fontId="39" fillId="0" borderId="0" applyFont="0" applyFill="0" applyBorder="0" applyAlignment="0" applyProtection="0"/>
    <xf numFmtId="196" fontId="44"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4" fontId="39" fillId="0" borderId="0" applyFont="0" applyFill="0" applyBorder="0" applyAlignment="0" applyProtection="0"/>
    <xf numFmtId="200" fontId="46"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40" fontId="47" fillId="0" borderId="0" applyFont="0" applyFill="0" applyBorder="0" applyAlignment="0" applyProtection="0"/>
    <xf numFmtId="203" fontId="48"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40" fontId="47"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5" fontId="39" fillId="0" borderId="0" applyFont="0" applyFill="0" applyBorder="0" applyAlignment="0" applyProtection="0"/>
    <xf numFmtId="191" fontId="44" fillId="0" borderId="0" applyFont="0" applyFill="0" applyBorder="0" applyAlignment="0" applyProtection="0"/>
    <xf numFmtId="203" fontId="48"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200" fontId="46"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4" fontId="39"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40" fontId="47"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195" fontId="39" fillId="0" borderId="0" applyFont="0" applyFill="0" applyBorder="0" applyAlignment="0" applyProtection="0"/>
    <xf numFmtId="200" fontId="46" fillId="0" borderId="0" applyFont="0" applyFill="0" applyBorder="0" applyAlignment="0" applyProtection="0"/>
    <xf numFmtId="196" fontId="44"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203" fontId="48"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203" fontId="48"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4" fontId="3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40" fontId="47" fillId="0" borderId="0" applyFont="0" applyFill="0" applyBorder="0" applyAlignment="0" applyProtection="0"/>
    <xf numFmtId="200" fontId="46"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5" fontId="39"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203" fontId="48" fillId="0" borderId="0" applyFont="0" applyFill="0" applyBorder="0" applyAlignment="0" applyProtection="0"/>
    <xf numFmtId="40" fontId="47"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4" fontId="39" fillId="0" borderId="0" applyFont="0" applyFill="0" applyBorder="0" applyAlignment="0" applyProtection="0"/>
    <xf numFmtId="200" fontId="46" fillId="0" borderId="0" applyFont="0" applyFill="0" applyBorder="0" applyAlignment="0" applyProtection="0"/>
    <xf numFmtId="195" fontId="39"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200" fontId="46"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40" fontId="47" fillId="0" borderId="0" applyFont="0" applyFill="0" applyBorder="0" applyAlignment="0" applyProtection="0"/>
    <xf numFmtId="196" fontId="44" fillId="0" borderId="0" applyFont="0" applyFill="0" applyBorder="0" applyAlignment="0" applyProtection="0"/>
    <xf numFmtId="203" fontId="48"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5" fontId="39"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4" fontId="39"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5" fontId="39" fillId="0" borderId="0" applyFont="0" applyFill="0" applyBorder="0" applyAlignment="0" applyProtection="0"/>
    <xf numFmtId="203" fontId="48" fillId="0" borderId="0" applyFont="0" applyFill="0" applyBorder="0" applyAlignment="0" applyProtection="0"/>
    <xf numFmtId="200" fontId="46"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4" fontId="39" fillId="0" borderId="0" applyFont="0" applyFill="0" applyBorder="0" applyAlignment="0" applyProtection="0"/>
    <xf numFmtId="40" fontId="47"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195" fontId="39" fillId="0" borderId="0" applyFont="0" applyFill="0" applyBorder="0" applyAlignment="0" applyProtection="0"/>
    <xf numFmtId="203" fontId="48"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4" fontId="39"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200" fontId="46"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40" fontId="47"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200" fontId="46"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6" fontId="44"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195" fontId="39"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203" fontId="48" fillId="0" borderId="0" applyFont="0" applyFill="0" applyBorder="0" applyAlignment="0" applyProtection="0"/>
    <xf numFmtId="4" fontId="39"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40" fontId="47"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200" fontId="46"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40" fontId="47"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6" fontId="44" fillId="0" borderId="0" applyFont="0" applyFill="0" applyBorder="0" applyAlignment="0" applyProtection="0"/>
    <xf numFmtId="203" fontId="48" fillId="0" borderId="0" applyFont="0" applyFill="0" applyBorder="0" applyAlignment="0" applyProtection="0"/>
    <xf numFmtId="195" fontId="39"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4" fontId="39"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203" fontId="48"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4" fontId="39"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40" fontId="47"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40" fontId="47" fillId="0" borderId="0" applyFont="0" applyFill="0" applyBorder="0" applyAlignment="0" applyProtection="0"/>
    <xf numFmtId="40" fontId="47" fillId="0" borderId="0" applyFont="0" applyFill="0" applyBorder="0" applyAlignment="0" applyProtection="0"/>
    <xf numFmtId="200" fontId="46" fillId="0" borderId="0" applyFont="0" applyFill="0" applyBorder="0" applyAlignment="0" applyProtection="0"/>
    <xf numFmtId="40" fontId="47" fillId="0" borderId="0" applyFont="0" applyFill="0" applyBorder="0" applyAlignment="0" applyProtection="0"/>
    <xf numFmtId="200" fontId="46" fillId="0" borderId="0" applyFont="0" applyFill="0" applyBorder="0" applyAlignment="0" applyProtection="0"/>
    <xf numFmtId="200" fontId="46"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200" fontId="46"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195" fontId="39"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6" fontId="44"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5" fontId="39" fillId="0" borderId="0" applyFont="0" applyFill="0" applyBorder="0" applyAlignment="0" applyProtection="0"/>
    <xf numFmtId="203" fontId="48" fillId="0" borderId="0" applyFont="0" applyFill="0" applyBorder="0" applyAlignment="0" applyProtection="0"/>
    <xf numFmtId="200" fontId="46" fillId="0" borderId="0" applyFont="0" applyFill="0" applyBorder="0" applyAlignment="0" applyProtection="0"/>
    <xf numFmtId="40" fontId="47" fillId="0" borderId="0" applyFont="0" applyFill="0" applyBorder="0" applyAlignment="0" applyProtection="0"/>
    <xf numFmtId="4" fontId="39"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5" fontId="3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196" fontId="49"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1" fontId="49"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200" fontId="46"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193" fontId="42" fillId="0" borderId="0" applyFont="0" applyFill="0" applyBorder="0" applyAlignment="0" applyProtection="0"/>
    <xf numFmtId="203" fontId="48"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4" fontId="39"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40" fontId="47"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193" fontId="49"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40" fontId="47"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202" fontId="45" fillId="0" borderId="0" applyFont="0" applyFill="0" applyBorder="0" applyAlignment="0" applyProtection="0"/>
    <xf numFmtId="4" fontId="39"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0" fontId="42" fillId="0" borderId="0" applyFont="0" applyFill="0" applyBorder="0" applyAlignment="0" applyProtection="0"/>
    <xf numFmtId="195" fontId="39" fillId="0" borderId="0" applyFont="0" applyFill="0" applyBorder="0" applyAlignment="0" applyProtection="0"/>
    <xf numFmtId="196" fontId="44" fillId="0" borderId="0" applyFont="0" applyFill="0" applyBorder="0" applyAlignment="0" applyProtection="0"/>
    <xf numFmtId="203" fontId="48"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200" fontId="46"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199" fontId="42"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196" fontId="44"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3" fontId="38"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1" fontId="42"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4" fontId="39" fillId="0" borderId="0" applyFont="0" applyFill="0" applyBorder="0" applyAlignment="0" applyProtection="0"/>
    <xf numFmtId="195" fontId="39" fillId="0" borderId="0" applyFont="0" applyFill="0" applyBorder="0" applyAlignment="0" applyProtection="0"/>
    <xf numFmtId="4" fontId="39" fillId="0" borderId="0" applyFont="0" applyFill="0" applyBorder="0" applyAlignment="0" applyProtection="0"/>
    <xf numFmtId="191" fontId="44"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1" fontId="44" fillId="0" borderId="0" applyFont="0" applyFill="0" applyBorder="0" applyAlignment="0" applyProtection="0"/>
    <xf numFmtId="200" fontId="46" fillId="0" borderId="0" applyFont="0" applyFill="0" applyBorder="0" applyAlignment="0" applyProtection="0"/>
    <xf numFmtId="4" fontId="39" fillId="0" borderId="0" applyFont="0" applyFill="0" applyBorder="0" applyAlignment="0" applyProtection="0"/>
    <xf numFmtId="200" fontId="46"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197" fontId="45"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194"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201"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198" fontId="42"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cellStyleXfs>
  <cellXfs count="477">
    <xf numFmtId="0" fontId="0" fillId="0" borderId="0" xfId="0"/>
    <xf numFmtId="0" fontId="3" fillId="0" borderId="0" xfId="0" applyFont="1"/>
    <xf numFmtId="0" fontId="2" fillId="0" borderId="0" xfId="0" applyFont="1"/>
    <xf numFmtId="0" fontId="5" fillId="0" borderId="0" xfId="0" applyFont="1"/>
    <xf numFmtId="0" fontId="6" fillId="0" borderId="0" xfId="3" applyFont="1" applyFill="1"/>
    <xf numFmtId="0" fontId="8" fillId="2" borderId="1" xfId="4" applyFont="1" applyFill="1" applyBorder="1"/>
    <xf numFmtId="164" fontId="9" fillId="2" borderId="2" xfId="5" applyNumberFormat="1" applyFont="1" applyFill="1" applyBorder="1" applyAlignment="1">
      <alignment horizontal="right"/>
    </xf>
    <xf numFmtId="0" fontId="10" fillId="0" borderId="0" xfId="0" applyFont="1"/>
    <xf numFmtId="0" fontId="11" fillId="3" borderId="3" xfId="4" applyFont="1" applyFill="1" applyBorder="1" applyAlignment="1">
      <alignment vertical="top" wrapText="1"/>
    </xf>
    <xf numFmtId="165" fontId="12" fillId="4" borderId="4" xfId="6" applyNumberFormat="1" applyFont="1" applyFill="1" applyBorder="1" applyAlignment="1">
      <alignment horizontal="right" vertical="top"/>
    </xf>
    <xf numFmtId="165" fontId="12" fillId="3" borderId="5" xfId="6" applyNumberFormat="1" applyFont="1" applyFill="1" applyBorder="1" applyAlignment="1">
      <alignment horizontal="right" vertical="top"/>
    </xf>
    <xf numFmtId="0" fontId="10" fillId="0" borderId="0" xfId="0" applyFont="1" applyAlignment="1">
      <alignment vertical="top"/>
    </xf>
    <xf numFmtId="0" fontId="13" fillId="3" borderId="3" xfId="4" applyFont="1" applyFill="1" applyBorder="1" applyAlignment="1">
      <alignment vertical="top" wrapText="1"/>
    </xf>
    <xf numFmtId="165" fontId="14" fillId="4" borderId="4" xfId="6" applyNumberFormat="1" applyFont="1" applyFill="1" applyBorder="1" applyAlignment="1">
      <alignment horizontal="right" vertical="top"/>
    </xf>
    <xf numFmtId="165" fontId="14" fillId="3" borderId="5" xfId="6" applyNumberFormat="1" applyFont="1" applyFill="1" applyBorder="1" applyAlignment="1">
      <alignment horizontal="right" vertical="top"/>
    </xf>
    <xf numFmtId="0" fontId="14" fillId="5" borderId="6" xfId="7" applyFont="1" applyFill="1" applyBorder="1" applyAlignment="1">
      <alignment horizontal="left" vertical="top"/>
    </xf>
    <xf numFmtId="0" fontId="13" fillId="3" borderId="3" xfId="4" quotePrefix="1" applyFont="1" applyFill="1" applyBorder="1" applyAlignment="1">
      <alignment horizontal="left" vertical="top" wrapText="1"/>
    </xf>
    <xf numFmtId="0" fontId="14" fillId="5" borderId="0" xfId="7" applyFont="1" applyFill="1" applyAlignment="1">
      <alignment horizontal="left" vertical="top"/>
    </xf>
    <xf numFmtId="0" fontId="11" fillId="3" borderId="7" xfId="4" applyFont="1" applyFill="1" applyBorder="1" applyAlignment="1">
      <alignment vertical="top" wrapText="1"/>
    </xf>
    <xf numFmtId="166" fontId="12" fillId="4" borderId="4" xfId="6" applyNumberFormat="1" applyFont="1" applyFill="1" applyBorder="1" applyAlignment="1">
      <alignment horizontal="right" vertical="top"/>
    </xf>
    <xf numFmtId="166" fontId="12" fillId="3" borderId="5" xfId="6" applyNumberFormat="1" applyFont="1" applyFill="1" applyBorder="1" applyAlignment="1">
      <alignment horizontal="right" vertical="top"/>
    </xf>
    <xf numFmtId="168" fontId="12" fillId="4" borderId="4" xfId="2" applyNumberFormat="1" applyFont="1" applyFill="1" applyBorder="1" applyAlignment="1">
      <alignment horizontal="right" vertical="top"/>
    </xf>
    <xf numFmtId="168" fontId="12" fillId="3" borderId="5" xfId="2" applyNumberFormat="1" applyFont="1" applyFill="1" applyBorder="1" applyAlignment="1">
      <alignment horizontal="right" vertical="top"/>
    </xf>
    <xf numFmtId="0" fontId="17" fillId="3" borderId="3" xfId="4" quotePrefix="1" applyFont="1" applyFill="1" applyBorder="1" applyAlignment="1">
      <alignment vertical="top" wrapText="1"/>
    </xf>
    <xf numFmtId="169" fontId="12" fillId="3" borderId="5" xfId="6" applyNumberFormat="1" applyFont="1" applyFill="1" applyBorder="1" applyAlignment="1">
      <alignment horizontal="right" vertical="top"/>
    </xf>
    <xf numFmtId="167" fontId="12" fillId="4" borderId="4" xfId="6" applyNumberFormat="1" applyFont="1" applyFill="1" applyBorder="1" applyAlignment="1">
      <alignment horizontal="right" vertical="top"/>
    </xf>
    <xf numFmtId="167" fontId="12" fillId="3" borderId="5" xfId="6" applyNumberFormat="1" applyFont="1" applyFill="1" applyBorder="1" applyAlignment="1">
      <alignment horizontal="right" vertical="top"/>
    </xf>
    <xf numFmtId="167" fontId="19" fillId="4" borderId="4" xfId="6" applyNumberFormat="1" applyFont="1" applyFill="1" applyBorder="1" applyAlignment="1">
      <alignment horizontal="right" vertical="top"/>
    </xf>
    <xf numFmtId="167" fontId="19" fillId="3" borderId="5" xfId="6" applyNumberFormat="1" applyFont="1" applyFill="1" applyBorder="1" applyAlignment="1">
      <alignment horizontal="right" vertical="top"/>
    </xf>
    <xf numFmtId="0" fontId="13" fillId="3" borderId="3" xfId="4" quotePrefix="1" applyFont="1" applyFill="1" applyBorder="1" applyAlignment="1">
      <alignment vertical="top" wrapText="1"/>
    </xf>
    <xf numFmtId="9" fontId="12" fillId="4" borderId="4" xfId="2" applyFont="1" applyFill="1" applyBorder="1" applyAlignment="1">
      <alignment horizontal="right" vertical="top"/>
    </xf>
    <xf numFmtId="9" fontId="12" fillId="3" borderId="5" xfId="2" applyFont="1" applyFill="1" applyBorder="1" applyAlignment="1">
      <alignment horizontal="right" vertical="top"/>
    </xf>
    <xf numFmtId="0" fontId="8" fillId="2" borderId="1" xfId="8" applyFont="1" applyFill="1" applyBorder="1" applyAlignment="1">
      <alignment vertical="top"/>
    </xf>
    <xf numFmtId="164" fontId="9" fillId="2" borderId="2" xfId="8" applyNumberFormat="1" applyFont="1" applyFill="1" applyBorder="1" applyAlignment="1">
      <alignment horizontal="right" vertical="top"/>
    </xf>
    <xf numFmtId="0" fontId="11" fillId="3" borderId="8" xfId="8" applyFont="1" applyFill="1" applyBorder="1" applyAlignment="1">
      <alignment vertical="top"/>
    </xf>
    <xf numFmtId="0" fontId="21" fillId="3" borderId="8" xfId="8" applyFont="1" applyFill="1" applyBorder="1" applyAlignment="1">
      <alignment vertical="top"/>
    </xf>
    <xf numFmtId="0" fontId="21" fillId="3" borderId="8" xfId="8" applyFont="1" applyFill="1" applyBorder="1" applyAlignment="1">
      <alignment horizontal="left" vertical="top"/>
    </xf>
    <xf numFmtId="0" fontId="22" fillId="3" borderId="8" xfId="8" applyFont="1" applyFill="1" applyBorder="1" applyAlignment="1">
      <alignment vertical="top"/>
    </xf>
    <xf numFmtId="0" fontId="8" fillId="2" borderId="1" xfId="11" applyFont="1" applyFill="1" applyBorder="1"/>
    <xf numFmtId="164" fontId="9" fillId="2" borderId="2" xfId="11" applyNumberFormat="1" applyFont="1" applyFill="1" applyBorder="1" applyAlignment="1">
      <alignment horizontal="right"/>
    </xf>
    <xf numFmtId="0" fontId="11" fillId="3" borderId="8" xfId="11" applyFont="1" applyFill="1" applyBorder="1"/>
    <xf numFmtId="0" fontId="21" fillId="3" borderId="8" xfId="11" applyFont="1" applyFill="1" applyBorder="1"/>
    <xf numFmtId="0" fontId="24" fillId="3" borderId="8" xfId="11" applyFont="1" applyFill="1" applyBorder="1"/>
    <xf numFmtId="15" fontId="8" fillId="6" borderId="11" xfId="10" applyNumberFormat="1" applyFont="1" applyFill="1" applyBorder="1" applyAlignment="1">
      <alignment horizontal="left"/>
    </xf>
    <xf numFmtId="15" fontId="8" fillId="6" borderId="11" xfId="10" applyNumberFormat="1" applyFont="1" applyFill="1" applyBorder="1" applyAlignment="1">
      <alignment horizontal="right"/>
    </xf>
    <xf numFmtId="0" fontId="25" fillId="7" borderId="8" xfId="10" applyFont="1" applyFill="1" applyBorder="1" applyAlignment="1">
      <alignment wrapText="1"/>
    </xf>
    <xf numFmtId="0" fontId="27" fillId="8" borderId="12" xfId="10" applyFont="1" applyFill="1" applyBorder="1" applyAlignment="1">
      <alignment horizontal="right" wrapText="1"/>
    </xf>
    <xf numFmtId="0" fontId="24" fillId="7" borderId="8" xfId="10" applyFont="1" applyFill="1" applyBorder="1" applyAlignment="1">
      <alignment wrapText="1"/>
    </xf>
    <xf numFmtId="172" fontId="21" fillId="8" borderId="10" xfId="10" applyNumberFormat="1" applyFont="1" applyFill="1" applyBorder="1" applyProtection="1">
      <protection locked="0"/>
    </xf>
    <xf numFmtId="0" fontId="21" fillId="7" borderId="0" xfId="12" applyFont="1" applyFill="1" applyAlignment="1">
      <alignment horizontal="left" wrapText="1" indent="1"/>
    </xf>
    <xf numFmtId="0" fontId="21" fillId="7" borderId="8" xfId="10" applyFont="1" applyFill="1" applyBorder="1"/>
    <xf numFmtId="172" fontId="21" fillId="8" borderId="5" xfId="10" applyNumberFormat="1" applyFont="1" applyFill="1" applyBorder="1" applyProtection="1">
      <protection locked="0"/>
    </xf>
    <xf numFmtId="0" fontId="21" fillId="7" borderId="0" xfId="12" quotePrefix="1" applyFont="1" applyFill="1" applyAlignment="1">
      <alignment horizontal="left" wrapText="1" indent="1"/>
    </xf>
    <xf numFmtId="0" fontId="28" fillId="7" borderId="8" xfId="10" applyFont="1" applyFill="1" applyBorder="1" applyAlignment="1">
      <alignment horizontal="right" wrapText="1"/>
    </xf>
    <xf numFmtId="0" fontId="24" fillId="7" borderId="8" xfId="10" applyFont="1" applyFill="1" applyBorder="1"/>
    <xf numFmtId="0" fontId="21" fillId="7" borderId="8" xfId="10" applyFont="1" applyFill="1" applyBorder="1" applyAlignment="1">
      <alignment wrapText="1"/>
    </xf>
    <xf numFmtId="0" fontId="22" fillId="3" borderId="0" xfId="13" applyFont="1" applyFill="1" applyAlignment="1">
      <alignment wrapText="1"/>
    </xf>
    <xf numFmtId="0" fontId="11" fillId="3" borderId="0" xfId="13" applyFont="1" applyFill="1" applyAlignment="1">
      <alignment wrapText="1"/>
    </xf>
    <xf numFmtId="176" fontId="24" fillId="3" borderId="0" xfId="13" applyNumberFormat="1" applyFont="1" applyFill="1" applyProtection="1">
      <protection locked="0"/>
    </xf>
    <xf numFmtId="0" fontId="24" fillId="3" borderId="0" xfId="13" applyFont="1" applyFill="1" applyAlignment="1">
      <alignment wrapText="1"/>
    </xf>
    <xf numFmtId="9" fontId="14" fillId="5" borderId="0" xfId="2" applyFont="1" applyFill="1" applyAlignment="1">
      <alignment horizontal="right" vertical="top" wrapText="1"/>
    </xf>
    <xf numFmtId="0" fontId="21" fillId="3" borderId="0" xfId="13" applyFont="1" applyFill="1" applyAlignment="1">
      <alignment horizontal="left" wrapText="1" indent="1"/>
    </xf>
    <xf numFmtId="0" fontId="24" fillId="3" borderId="0" xfId="13" applyFont="1" applyFill="1" applyAlignment="1">
      <alignment horizontal="left" wrapText="1" indent="1"/>
    </xf>
    <xf numFmtId="0" fontId="21" fillId="3" borderId="0" xfId="13" applyFont="1" applyFill="1" applyAlignment="1">
      <alignment wrapText="1"/>
    </xf>
    <xf numFmtId="9" fontId="24" fillId="3" borderId="0" xfId="13" applyNumberFormat="1" applyFont="1" applyFill="1" applyAlignment="1">
      <alignment horizontal="left" wrapText="1" indent="1"/>
    </xf>
    <xf numFmtId="9" fontId="14" fillId="5" borderId="0" xfId="2" quotePrefix="1" applyFont="1" applyFill="1" applyAlignment="1">
      <alignment horizontal="right" vertical="top" wrapText="1"/>
    </xf>
    <xf numFmtId="0" fontId="24" fillId="3" borderId="0" xfId="13" applyFont="1" applyFill="1" applyAlignment="1">
      <alignment horizontal="left" wrapText="1"/>
    </xf>
    <xf numFmtId="9" fontId="12" fillId="5" borderId="0" xfId="2" applyFont="1" applyFill="1" applyAlignment="1">
      <alignment horizontal="right" vertical="top" wrapText="1"/>
    </xf>
    <xf numFmtId="0" fontId="32" fillId="0" borderId="0" xfId="0" applyFont="1"/>
    <xf numFmtId="174" fontId="10" fillId="0" borderId="0" xfId="0" applyNumberFormat="1" applyFont="1"/>
    <xf numFmtId="164" fontId="9" fillId="2" borderId="9" xfId="6" applyNumberFormat="1" applyFont="1" applyFill="1" applyBorder="1" applyAlignment="1">
      <alignment wrapText="1"/>
    </xf>
    <xf numFmtId="164" fontId="14" fillId="3" borderId="13" xfId="6" applyNumberFormat="1" applyFont="1" applyFill="1" applyBorder="1" applyAlignment="1">
      <alignment wrapText="1"/>
    </xf>
    <xf numFmtId="170" fontId="14" fillId="4" borderId="14" xfId="6" applyNumberFormat="1" applyFont="1" applyFill="1" applyBorder="1" applyAlignment="1">
      <alignment horizontal="right" wrapText="1" indent="1"/>
    </xf>
    <xf numFmtId="170" fontId="14" fillId="3" borderId="15" xfId="6" applyNumberFormat="1" applyFont="1" applyFill="1" applyBorder="1" applyAlignment="1">
      <alignment horizontal="right" wrapText="1" indent="1"/>
    </xf>
    <xf numFmtId="164" fontId="9" fillId="2" borderId="9" xfId="14" applyNumberFormat="1" applyFont="1" applyFill="1" applyBorder="1" applyAlignment="1">
      <alignment wrapText="1"/>
    </xf>
    <xf numFmtId="178" fontId="9" fillId="2" borderId="4" xfId="6" applyNumberFormat="1" applyFont="1" applyFill="1" applyBorder="1" applyAlignment="1">
      <alignment horizontal="right" indent="1"/>
    </xf>
    <xf numFmtId="164" fontId="21" fillId="3" borderId="9" xfId="6" applyNumberFormat="1" applyFont="1" applyFill="1" applyBorder="1"/>
    <xf numFmtId="165" fontId="14" fillId="4" borderId="4" xfId="6" applyNumberFormat="1" applyFont="1" applyFill="1" applyBorder="1" applyAlignment="1">
      <alignment horizontal="right" indent="1"/>
    </xf>
    <xf numFmtId="165" fontId="14" fillId="3" borderId="5" xfId="6" applyNumberFormat="1" applyFont="1" applyFill="1" applyBorder="1" applyAlignment="1">
      <alignment horizontal="right" indent="1"/>
    </xf>
    <xf numFmtId="179" fontId="14" fillId="4" borderId="4" xfId="6" applyNumberFormat="1" applyFont="1" applyFill="1" applyBorder="1" applyAlignment="1">
      <alignment horizontal="right" indent="1"/>
    </xf>
    <xf numFmtId="179" fontId="14" fillId="3" borderId="5" xfId="6" applyNumberFormat="1" applyFont="1" applyFill="1" applyBorder="1" applyAlignment="1">
      <alignment horizontal="right" indent="1"/>
    </xf>
    <xf numFmtId="164" fontId="24" fillId="3" borderId="9" xfId="6" applyNumberFormat="1" applyFont="1" applyFill="1" applyBorder="1"/>
    <xf numFmtId="170" fontId="14" fillId="4" borderId="4" xfId="6" applyNumberFormat="1" applyFont="1" applyFill="1" applyBorder="1" applyAlignment="1">
      <alignment horizontal="right" indent="1"/>
    </xf>
    <xf numFmtId="170" fontId="14" fillId="3" borderId="5" xfId="6" applyNumberFormat="1" applyFont="1" applyFill="1" applyBorder="1" applyAlignment="1">
      <alignment horizontal="right" indent="1"/>
    </xf>
    <xf numFmtId="164" fontId="24" fillId="3" borderId="16" xfId="6" applyNumberFormat="1" applyFont="1" applyFill="1" applyBorder="1"/>
    <xf numFmtId="165" fontId="12" fillId="4" borderId="17" xfId="6" applyNumberFormat="1" applyFont="1" applyFill="1" applyBorder="1" applyAlignment="1">
      <alignment horizontal="right" indent="1"/>
    </xf>
    <xf numFmtId="165" fontId="12" fillId="3" borderId="18" xfId="6" applyNumberFormat="1" applyFont="1" applyFill="1" applyBorder="1" applyAlignment="1">
      <alignment horizontal="right" indent="1"/>
    </xf>
    <xf numFmtId="165" fontId="12" fillId="4" borderId="4" xfId="6" applyNumberFormat="1" applyFont="1" applyFill="1" applyBorder="1" applyAlignment="1">
      <alignment horizontal="right" indent="1"/>
    </xf>
    <xf numFmtId="165" fontId="12" fillId="3" borderId="5" xfId="6" applyNumberFormat="1" applyFont="1" applyFill="1" applyBorder="1" applyAlignment="1">
      <alignment horizontal="right" indent="1"/>
    </xf>
    <xf numFmtId="164" fontId="24" fillId="3" borderId="9" xfId="14" applyNumberFormat="1" applyFont="1" applyFill="1" applyBorder="1"/>
    <xf numFmtId="164" fontId="21" fillId="3" borderId="9" xfId="14" applyNumberFormat="1" applyFont="1" applyFill="1" applyBorder="1"/>
    <xf numFmtId="178" fontId="10" fillId="0" borderId="0" xfId="0" applyNumberFormat="1" applyFont="1"/>
    <xf numFmtId="164" fontId="34" fillId="3" borderId="9" xfId="6" applyNumberFormat="1" applyFont="1" applyFill="1" applyBorder="1"/>
    <xf numFmtId="180" fontId="21" fillId="3" borderId="9" xfId="6" applyNumberFormat="1" applyFont="1" applyFill="1" applyBorder="1" applyAlignment="1">
      <alignment horizontal="left"/>
    </xf>
    <xf numFmtId="164" fontId="21" fillId="3" borderId="9" xfId="6" applyNumberFormat="1" applyFont="1" applyFill="1" applyBorder="1" applyAlignment="1">
      <alignment horizontal="left" indent="1"/>
    </xf>
    <xf numFmtId="164" fontId="21" fillId="3" borderId="9" xfId="6" applyNumberFormat="1" applyFont="1" applyFill="1" applyBorder="1" applyAlignment="1">
      <alignment horizontal="left"/>
    </xf>
    <xf numFmtId="170" fontId="31" fillId="4" borderId="4" xfId="6" applyNumberFormat="1" applyFont="1" applyFill="1" applyBorder="1" applyAlignment="1">
      <alignment horizontal="right" indent="1"/>
    </xf>
    <xf numFmtId="181" fontId="10" fillId="0" borderId="0" xfId="0" applyNumberFormat="1" applyFont="1"/>
    <xf numFmtId="164" fontId="9" fillId="2" borderId="9" xfId="15" applyNumberFormat="1" applyFont="1" applyFill="1" applyBorder="1" applyAlignment="1">
      <alignment wrapText="1"/>
    </xf>
    <xf numFmtId="170" fontId="22" fillId="2" borderId="19" xfId="16" applyNumberFormat="1" applyFont="1" applyFill="1" applyBorder="1" applyAlignment="1">
      <alignment horizontal="right" wrapText="1"/>
    </xf>
    <xf numFmtId="170" fontId="22" fillId="2" borderId="5" xfId="16" applyNumberFormat="1" applyFont="1" applyFill="1" applyBorder="1" applyAlignment="1">
      <alignment horizontal="right" wrapText="1"/>
    </xf>
    <xf numFmtId="168" fontId="10" fillId="0" borderId="0" xfId="2" applyNumberFormat="1" applyFont="1"/>
    <xf numFmtId="164" fontId="14" fillId="3" borderId="13" xfId="16" applyNumberFormat="1" applyFont="1" applyFill="1" applyBorder="1" applyAlignment="1">
      <alignment wrapText="1"/>
    </xf>
    <xf numFmtId="164" fontId="9" fillId="2" borderId="0" xfId="16" applyNumberFormat="1" applyFont="1" applyFill="1" applyAlignment="1">
      <alignment wrapText="1"/>
    </xf>
    <xf numFmtId="164" fontId="24" fillId="3" borderId="0" xfId="15" applyNumberFormat="1" applyFont="1" applyFill="1"/>
    <xf numFmtId="164" fontId="21" fillId="3" borderId="0" xfId="6" applyNumberFormat="1" applyFont="1" applyFill="1"/>
    <xf numFmtId="164" fontId="24" fillId="3" borderId="0" xfId="6" applyNumberFormat="1" applyFont="1" applyFill="1"/>
    <xf numFmtId="164" fontId="14" fillId="3" borderId="0" xfId="16" applyNumberFormat="1" applyFont="1" applyFill="1"/>
    <xf numFmtId="164" fontId="14" fillId="3" borderId="0" xfId="15" applyNumberFormat="1" applyFont="1" applyFill="1" applyAlignment="1">
      <alignment horizontal="left" indent="1"/>
    </xf>
    <xf numFmtId="164" fontId="31" fillId="3" borderId="0" xfId="15" applyNumberFormat="1" applyFont="1" applyFill="1"/>
    <xf numFmtId="164" fontId="9" fillId="2" borderId="0" xfId="15" applyNumberFormat="1" applyFont="1" applyFill="1" applyAlignment="1">
      <alignment wrapText="1"/>
    </xf>
    <xf numFmtId="164" fontId="21" fillId="3" borderId="0" xfId="6" applyNumberFormat="1" applyFont="1" applyFill="1" applyAlignment="1">
      <alignment horizontal="left" indent="1"/>
    </xf>
    <xf numFmtId="164" fontId="24" fillId="3" borderId="0" xfId="6" applyNumberFormat="1" applyFont="1" applyFill="1" applyAlignment="1">
      <alignment horizontal="left"/>
    </xf>
    <xf numFmtId="164" fontId="21" fillId="3" borderId="0" xfId="6" applyNumberFormat="1" applyFont="1" applyFill="1" applyAlignment="1">
      <alignment horizontal="left"/>
    </xf>
    <xf numFmtId="164" fontId="9" fillId="2" borderId="9" xfId="15" applyNumberFormat="1" applyFont="1" applyFill="1" applyBorder="1" applyAlignment="1">
      <alignment vertical="center" wrapText="1"/>
    </xf>
    <xf numFmtId="164" fontId="9" fillId="2" borderId="0" xfId="16" applyNumberFormat="1" applyFont="1" applyFill="1" applyAlignment="1">
      <alignment vertical="center" wrapText="1"/>
    </xf>
    <xf numFmtId="164" fontId="9" fillId="9" borderId="8" xfId="17" applyNumberFormat="1" applyFont="1" applyFill="1" applyBorder="1" applyAlignment="1">
      <alignment wrapText="1"/>
    </xf>
    <xf numFmtId="0" fontId="22" fillId="9" borderId="5" xfId="17" applyFont="1" applyFill="1" applyBorder="1" applyAlignment="1">
      <alignment horizontal="right" wrapText="1" indent="1"/>
    </xf>
    <xf numFmtId="164" fontId="14" fillId="10" borderId="20" xfId="17" applyNumberFormat="1" applyFont="1" applyFill="1" applyBorder="1" applyAlignment="1">
      <alignment wrapText="1"/>
    </xf>
    <xf numFmtId="0" fontId="14" fillId="11" borderId="5" xfId="17" applyFont="1" applyFill="1" applyBorder="1" applyAlignment="1">
      <alignment horizontal="right" wrapText="1" indent="1"/>
    </xf>
    <xf numFmtId="0" fontId="14" fillId="10" borderId="5" xfId="17" applyFont="1" applyFill="1" applyBorder="1" applyAlignment="1">
      <alignment horizontal="right" wrapText="1" indent="1"/>
    </xf>
    <xf numFmtId="178" fontId="9" fillId="9" borderId="4" xfId="17" applyNumberFormat="1" applyFont="1" applyFill="1" applyBorder="1" applyAlignment="1">
      <alignment horizontal="right" indent="1"/>
    </xf>
    <xf numFmtId="178" fontId="9" fillId="9" borderId="5" xfId="17" applyNumberFormat="1" applyFont="1" applyFill="1" applyBorder="1" applyAlignment="1">
      <alignment horizontal="right" indent="1"/>
    </xf>
    <xf numFmtId="164" fontId="24" fillId="10" borderId="9" xfId="17" applyNumberFormat="1" applyFont="1" applyFill="1" applyBorder="1"/>
    <xf numFmtId="178" fontId="14" fillId="11" borderId="5" xfId="17" applyNumberFormat="1" applyFont="1" applyFill="1" applyBorder="1" applyAlignment="1">
      <alignment horizontal="right" indent="1"/>
    </xf>
    <xf numFmtId="178" fontId="14" fillId="10" borderId="5" xfId="17" applyNumberFormat="1" applyFont="1" applyFill="1" applyBorder="1" applyAlignment="1">
      <alignment horizontal="right" indent="1"/>
    </xf>
    <xf numFmtId="164" fontId="21" fillId="10" borderId="9" xfId="17" applyNumberFormat="1" applyFont="1" applyFill="1" applyBorder="1"/>
    <xf numFmtId="164" fontId="24" fillId="10" borderId="16" xfId="17" applyNumberFormat="1" applyFont="1" applyFill="1" applyBorder="1"/>
    <xf numFmtId="178" fontId="12" fillId="11" borderId="18" xfId="17" applyNumberFormat="1" applyFont="1" applyFill="1" applyBorder="1" applyAlignment="1">
      <alignment horizontal="right" indent="1"/>
    </xf>
    <xf numFmtId="178" fontId="12" fillId="10" borderId="18" xfId="17" applyNumberFormat="1" applyFont="1" applyFill="1" applyBorder="1" applyAlignment="1">
      <alignment horizontal="right" indent="1"/>
    </xf>
    <xf numFmtId="178" fontId="12" fillId="11" borderId="5" xfId="17" applyNumberFormat="1" applyFont="1" applyFill="1" applyBorder="1" applyAlignment="1">
      <alignment horizontal="right" indent="1"/>
    </xf>
    <xf numFmtId="178" fontId="12" fillId="10" borderId="5" xfId="17" applyNumberFormat="1" applyFont="1" applyFill="1" applyBorder="1" applyAlignment="1">
      <alignment horizontal="right" indent="1"/>
    </xf>
    <xf numFmtId="170" fontId="14" fillId="11" borderId="5" xfId="17" applyNumberFormat="1" applyFont="1" applyFill="1" applyBorder="1" applyAlignment="1">
      <alignment horizontal="right" indent="1"/>
    </xf>
    <xf numFmtId="170" fontId="14" fillId="10" borderId="5" xfId="17" applyNumberFormat="1" applyFont="1" applyFill="1" applyBorder="1" applyAlignment="1">
      <alignment horizontal="right" indent="1"/>
    </xf>
    <xf numFmtId="164" fontId="34" fillId="10" borderId="9" xfId="17" applyNumberFormat="1" applyFont="1" applyFill="1" applyBorder="1" applyAlignment="1">
      <alignment horizontal="left" indent="1"/>
    </xf>
    <xf numFmtId="180" fontId="21" fillId="10" borderId="9" xfId="17" applyNumberFormat="1" applyFont="1" applyFill="1" applyBorder="1" applyAlignment="1">
      <alignment horizontal="left"/>
    </xf>
    <xf numFmtId="164" fontId="21" fillId="10" borderId="9" xfId="17" applyNumberFormat="1" applyFont="1" applyFill="1" applyBorder="1" applyAlignment="1">
      <alignment horizontal="left" indent="1"/>
    </xf>
    <xf numFmtId="164" fontId="21" fillId="10" borderId="9" xfId="17" applyNumberFormat="1" applyFont="1" applyFill="1" applyBorder="1" applyAlignment="1">
      <alignment horizontal="left"/>
    </xf>
    <xf numFmtId="0" fontId="14" fillId="10" borderId="9" xfId="17" applyFont="1" applyFill="1" applyBorder="1"/>
    <xf numFmtId="164" fontId="9" fillId="9" borderId="0" xfId="0" applyNumberFormat="1" applyFont="1" applyFill="1" applyAlignment="1">
      <alignment wrapText="1"/>
    </xf>
    <xf numFmtId="0" fontId="14" fillId="9" borderId="5" xfId="18" applyFont="1" applyFill="1" applyBorder="1"/>
    <xf numFmtId="164" fontId="14" fillId="10" borderId="0" xfId="18" applyNumberFormat="1" applyFont="1" applyFill="1" applyAlignment="1">
      <alignment wrapText="1"/>
    </xf>
    <xf numFmtId="0" fontId="14" fillId="10" borderId="5" xfId="18" applyFont="1" applyFill="1" applyBorder="1" applyAlignment="1">
      <alignment horizontal="right" wrapText="1" indent="1"/>
    </xf>
    <xf numFmtId="0" fontId="14" fillId="11" borderId="5" xfId="18" applyFont="1" applyFill="1" applyBorder="1" applyAlignment="1">
      <alignment horizontal="right" wrapText="1" indent="1"/>
    </xf>
    <xf numFmtId="164" fontId="9" fillId="9" borderId="0" xfId="18" applyNumberFormat="1" applyFont="1" applyFill="1" applyAlignment="1">
      <alignment wrapText="1"/>
    </xf>
    <xf numFmtId="164" fontId="24" fillId="10" borderId="0" xfId="18" applyNumberFormat="1" applyFont="1" applyFill="1"/>
    <xf numFmtId="177" fontId="14" fillId="11" borderId="5" xfId="0" applyNumberFormat="1" applyFont="1" applyFill="1" applyBorder="1"/>
    <xf numFmtId="177" fontId="14" fillId="10" borderId="5" xfId="0" applyNumberFormat="1" applyFont="1" applyFill="1" applyBorder="1"/>
    <xf numFmtId="164" fontId="21" fillId="10" borderId="0" xfId="0" applyNumberFormat="1" applyFont="1" applyFill="1"/>
    <xf numFmtId="164" fontId="24" fillId="10" borderId="0" xfId="0" applyNumberFormat="1" applyFont="1" applyFill="1"/>
    <xf numFmtId="1" fontId="12" fillId="11" borderId="5" xfId="2" applyNumberFormat="1" applyFont="1" applyFill="1" applyBorder="1" applyAlignment="1">
      <alignment horizontal="right" indent="1"/>
    </xf>
    <xf numFmtId="1" fontId="12" fillId="10" borderId="5" xfId="2" applyNumberFormat="1" applyFont="1" applyFill="1" applyBorder="1" applyAlignment="1">
      <alignment horizontal="right" indent="1"/>
    </xf>
    <xf numFmtId="164" fontId="21" fillId="10" borderId="0" xfId="14" applyNumberFormat="1" applyFont="1" applyFill="1"/>
    <xf numFmtId="164" fontId="24" fillId="10" borderId="0" xfId="14" applyNumberFormat="1" applyFont="1" applyFill="1"/>
    <xf numFmtId="0" fontId="14" fillId="10" borderId="0" xfId="14" applyFont="1" applyFill="1"/>
    <xf numFmtId="164" fontId="14" fillId="10" borderId="0" xfId="18" applyNumberFormat="1" applyFont="1" applyFill="1"/>
    <xf numFmtId="177" fontId="14" fillId="10" borderId="5" xfId="0" applyNumberFormat="1" applyFont="1" applyFill="1" applyBorder="1" applyAlignment="1">
      <alignment horizontal="right"/>
    </xf>
    <xf numFmtId="164" fontId="14" fillId="10" borderId="0" xfId="14" applyNumberFormat="1" applyFont="1" applyFill="1" applyAlignment="1">
      <alignment horizontal="left" indent="1"/>
    </xf>
    <xf numFmtId="0" fontId="28" fillId="10" borderId="0" xfId="14" applyFont="1" applyFill="1"/>
    <xf numFmtId="183" fontId="14" fillId="11" borderId="5" xfId="19" applyNumberFormat="1" applyFont="1" applyFill="1" applyBorder="1" applyAlignment="1">
      <alignment horizontal="right" indent="1"/>
    </xf>
    <xf numFmtId="183" fontId="14" fillId="10" borderId="5" xfId="19" applyNumberFormat="1" applyFont="1" applyFill="1" applyBorder="1" applyAlignment="1">
      <alignment horizontal="right" indent="1"/>
    </xf>
    <xf numFmtId="177" fontId="12" fillId="10" borderId="5" xfId="0" applyNumberFormat="1" applyFont="1" applyFill="1" applyBorder="1" applyAlignment="1">
      <alignment horizontal="right" indent="1"/>
    </xf>
    <xf numFmtId="0" fontId="14" fillId="9" borderId="5" xfId="0" applyFont="1" applyFill="1" applyBorder="1"/>
    <xf numFmtId="0" fontId="10" fillId="0" borderId="0" xfId="0" applyFont="1" applyAlignment="1">
      <alignment vertical="center"/>
    </xf>
    <xf numFmtId="0" fontId="14" fillId="11" borderId="5" xfId="0" applyFont="1" applyFill="1" applyBorder="1"/>
    <xf numFmtId="0" fontId="14" fillId="10" borderId="5" xfId="0" applyFont="1" applyFill="1" applyBorder="1"/>
    <xf numFmtId="164" fontId="21" fillId="10" borderId="0" xfId="0" applyNumberFormat="1" applyFont="1" applyFill="1" applyAlignment="1">
      <alignment horizontal="left"/>
    </xf>
    <xf numFmtId="164" fontId="21" fillId="10" borderId="0" xfId="0" applyNumberFormat="1" applyFont="1" applyFill="1" applyAlignment="1">
      <alignment horizontal="left" indent="1"/>
    </xf>
    <xf numFmtId="164" fontId="24" fillId="10" borderId="0" xfId="0" applyNumberFormat="1" applyFont="1" applyFill="1" applyAlignment="1">
      <alignment horizontal="left"/>
    </xf>
    <xf numFmtId="183" fontId="12" fillId="11" borderId="5" xfId="19" applyNumberFormat="1" applyFont="1" applyFill="1" applyBorder="1" applyAlignment="1">
      <alignment horizontal="right" indent="1"/>
    </xf>
    <xf numFmtId="183" fontId="12" fillId="10" borderId="5" xfId="19" applyNumberFormat="1" applyFont="1" applyFill="1" applyBorder="1" applyAlignment="1">
      <alignment horizontal="right" indent="1"/>
    </xf>
    <xf numFmtId="177" fontId="14" fillId="11" borderId="5" xfId="0" applyNumberFormat="1" applyFont="1" applyFill="1" applyBorder="1" applyAlignment="1">
      <alignment horizontal="right" indent="1"/>
    </xf>
    <xf numFmtId="177" fontId="14" fillId="10" borderId="5" xfId="0" applyNumberFormat="1" applyFont="1" applyFill="1" applyBorder="1" applyAlignment="1">
      <alignment horizontal="right" indent="1"/>
    </xf>
    <xf numFmtId="0" fontId="14" fillId="11" borderId="5" xfId="0" applyFont="1" applyFill="1" applyBorder="1" applyAlignment="1">
      <alignment horizontal="right" indent="1"/>
    </xf>
    <xf numFmtId="0" fontId="14" fillId="10" borderId="5" xfId="0" applyFont="1" applyFill="1" applyBorder="1" applyAlignment="1">
      <alignment horizontal="right" indent="1"/>
    </xf>
    <xf numFmtId="184" fontId="9" fillId="12" borderId="8" xfId="20" applyNumberFormat="1" applyFont="1" applyFill="1" applyBorder="1" applyAlignment="1">
      <alignment wrapText="1"/>
    </xf>
    <xf numFmtId="1" fontId="9" fillId="12" borderId="5" xfId="20" applyNumberFormat="1" applyFont="1" applyFill="1" applyBorder="1" applyAlignment="1">
      <alignment horizontal="right" wrapText="1"/>
    </xf>
    <xf numFmtId="164" fontId="14" fillId="3" borderId="13" xfId="20" applyNumberFormat="1" applyFont="1" applyFill="1" applyBorder="1" applyAlignment="1">
      <alignment wrapText="1"/>
    </xf>
    <xf numFmtId="0" fontId="14" fillId="13" borderId="5" xfId="20" applyFont="1" applyFill="1" applyBorder="1" applyAlignment="1">
      <alignment horizontal="right" wrapText="1" indent="1"/>
    </xf>
    <xf numFmtId="0" fontId="14" fillId="14" borderId="5" xfId="20" applyFont="1" applyFill="1" applyBorder="1" applyAlignment="1">
      <alignment horizontal="right" wrapText="1" indent="1"/>
    </xf>
    <xf numFmtId="164" fontId="9" fillId="12" borderId="9" xfId="17" applyNumberFormat="1" applyFont="1" applyFill="1" applyBorder="1" applyAlignment="1">
      <alignment horizontal="left"/>
    </xf>
    <xf numFmtId="178" fontId="9" fillId="12" borderId="5" xfId="20" applyNumberFormat="1" applyFont="1" applyFill="1" applyBorder="1" applyAlignment="1">
      <alignment horizontal="right" indent="1"/>
    </xf>
    <xf numFmtId="178" fontId="9" fillId="12" borderId="5" xfId="20" applyNumberFormat="1" applyFont="1" applyFill="1" applyBorder="1" applyAlignment="1">
      <alignment horizontal="right" wrapText="1" indent="1"/>
    </xf>
    <xf numFmtId="184" fontId="21" fillId="14" borderId="8" xfId="20" applyNumberFormat="1" applyFont="1" applyFill="1" applyBorder="1" applyAlignment="1">
      <alignment wrapText="1"/>
    </xf>
    <xf numFmtId="173" fontId="14" fillId="13" borderId="5" xfId="20" applyNumberFormat="1" applyFont="1" applyFill="1" applyBorder="1"/>
    <xf numFmtId="173" fontId="14" fillId="14" borderId="5" xfId="20" applyNumberFormat="1" applyFont="1" applyFill="1" applyBorder="1"/>
    <xf numFmtId="164" fontId="24" fillId="14" borderId="9" xfId="17" applyNumberFormat="1" applyFont="1" applyFill="1" applyBorder="1"/>
    <xf numFmtId="178" fontId="14" fillId="13" borderId="5" xfId="17" applyNumberFormat="1" applyFont="1" applyFill="1" applyBorder="1" applyAlignment="1">
      <alignment horizontal="right" indent="1"/>
    </xf>
    <xf numFmtId="178" fontId="14" fillId="14" borderId="5" xfId="17" applyNumberFormat="1" applyFont="1" applyFill="1" applyBorder="1" applyAlignment="1">
      <alignment horizontal="right" indent="1"/>
    </xf>
    <xf numFmtId="164" fontId="21" fillId="14" borderId="9" xfId="17" applyNumberFormat="1" applyFont="1" applyFill="1" applyBorder="1"/>
    <xf numFmtId="164" fontId="24" fillId="14" borderId="16" xfId="17" applyNumberFormat="1" applyFont="1" applyFill="1" applyBorder="1"/>
    <xf numFmtId="178" fontId="12" fillId="13" borderId="18" xfId="17" applyNumberFormat="1" applyFont="1" applyFill="1" applyBorder="1" applyAlignment="1">
      <alignment horizontal="right" indent="1"/>
    </xf>
    <xf numFmtId="178" fontId="12" fillId="14" borderId="18" xfId="17" applyNumberFormat="1" applyFont="1" applyFill="1" applyBorder="1" applyAlignment="1">
      <alignment horizontal="right" indent="1"/>
    </xf>
    <xf numFmtId="178" fontId="12" fillId="13" borderId="5" xfId="17" applyNumberFormat="1" applyFont="1" applyFill="1" applyBorder="1" applyAlignment="1">
      <alignment horizontal="right" indent="1"/>
    </xf>
    <xf numFmtId="178" fontId="12" fillId="14" borderId="5" xfId="17" applyNumberFormat="1" applyFont="1" applyFill="1" applyBorder="1" applyAlignment="1">
      <alignment horizontal="right" indent="1"/>
    </xf>
    <xf numFmtId="164" fontId="34" fillId="14" borderId="9" xfId="17" applyNumberFormat="1" applyFont="1" applyFill="1" applyBorder="1" applyAlignment="1">
      <alignment horizontal="left" indent="1"/>
    </xf>
    <xf numFmtId="180" fontId="21" fillId="14" borderId="9" xfId="17" applyNumberFormat="1" applyFont="1" applyFill="1" applyBorder="1" applyAlignment="1">
      <alignment horizontal="left"/>
    </xf>
    <xf numFmtId="164" fontId="21" fillId="14" borderId="9" xfId="17" applyNumberFormat="1" applyFont="1" applyFill="1" applyBorder="1" applyAlignment="1">
      <alignment horizontal="left" indent="1"/>
    </xf>
    <xf numFmtId="164" fontId="21" fillId="14" borderId="9" xfId="17" applyNumberFormat="1" applyFont="1" applyFill="1" applyBorder="1" applyAlignment="1">
      <alignment horizontal="left"/>
    </xf>
    <xf numFmtId="0" fontId="14" fillId="14" borderId="9" xfId="17" applyFont="1" applyFill="1" applyBorder="1"/>
    <xf numFmtId="164" fontId="9" fillId="12" borderId="5" xfId="21" applyNumberFormat="1" applyFont="1" applyFill="1" applyBorder="1" applyAlignment="1">
      <alignment wrapText="1"/>
    </xf>
    <xf numFmtId="0" fontId="14" fillId="12" borderId="5" xfId="21" applyFont="1" applyFill="1" applyBorder="1"/>
    <xf numFmtId="0" fontId="14" fillId="14" borderId="5" xfId="21" applyFont="1" applyFill="1" applyBorder="1"/>
    <xf numFmtId="0" fontId="14" fillId="13" borderId="5" xfId="21" applyFont="1" applyFill="1" applyBorder="1" applyAlignment="1">
      <alignment horizontal="right" wrapText="1" indent="1"/>
    </xf>
    <xf numFmtId="0" fontId="14" fillId="14" borderId="5" xfId="21" applyFont="1" applyFill="1" applyBorder="1" applyAlignment="1">
      <alignment horizontal="right" wrapText="1" indent="1"/>
    </xf>
    <xf numFmtId="164" fontId="24" fillId="14" borderId="5" xfId="21" applyNumberFormat="1" applyFont="1" applyFill="1" applyBorder="1"/>
    <xf numFmtId="0" fontId="14" fillId="13" borderId="5" xfId="21" applyFont="1" applyFill="1" applyBorder="1"/>
    <xf numFmtId="164" fontId="21" fillId="14" borderId="5" xfId="21" applyNumberFormat="1" applyFont="1" applyFill="1" applyBorder="1"/>
    <xf numFmtId="177" fontId="14" fillId="13" borderId="5" xfId="21" applyNumberFormat="1" applyFont="1" applyFill="1" applyBorder="1"/>
    <xf numFmtId="177" fontId="14" fillId="14" borderId="5" xfId="21" applyNumberFormat="1" applyFont="1" applyFill="1" applyBorder="1"/>
    <xf numFmtId="1" fontId="12" fillId="13" borderId="5" xfId="2" applyNumberFormat="1" applyFont="1" applyFill="1" applyBorder="1"/>
    <xf numFmtId="1" fontId="12" fillId="14" borderId="5" xfId="2" applyNumberFormat="1" applyFont="1" applyFill="1" applyBorder="1"/>
    <xf numFmtId="164" fontId="14" fillId="14" borderId="5" xfId="21" applyNumberFormat="1" applyFont="1" applyFill="1" applyBorder="1"/>
    <xf numFmtId="0" fontId="14" fillId="14" borderId="5" xfId="21" applyFont="1" applyFill="1" applyBorder="1" applyAlignment="1">
      <alignment horizontal="right"/>
    </xf>
    <xf numFmtId="3" fontId="14" fillId="13" borderId="5" xfId="21" applyNumberFormat="1" applyFont="1" applyFill="1" applyBorder="1"/>
    <xf numFmtId="177" fontId="14" fillId="14" borderId="5" xfId="21" applyNumberFormat="1" applyFont="1" applyFill="1" applyBorder="1" applyAlignment="1">
      <alignment horizontal="right"/>
    </xf>
    <xf numFmtId="164" fontId="14" fillId="14" borderId="5" xfId="21" applyNumberFormat="1" applyFont="1" applyFill="1" applyBorder="1" applyAlignment="1">
      <alignment horizontal="left" indent="1"/>
    </xf>
    <xf numFmtId="178" fontId="14" fillId="13" borderId="5" xfId="17" applyNumberFormat="1" applyFont="1" applyFill="1" applyBorder="1" applyAlignment="1">
      <alignment horizontal="right"/>
    </xf>
    <xf numFmtId="178" fontId="14" fillId="14" borderId="5" xfId="17" applyNumberFormat="1" applyFont="1" applyFill="1" applyBorder="1" applyAlignment="1">
      <alignment horizontal="right"/>
    </xf>
    <xf numFmtId="164" fontId="14" fillId="14" borderId="5" xfId="21" applyNumberFormat="1" applyFont="1" applyFill="1" applyBorder="1" applyAlignment="1">
      <alignment horizontal="left"/>
    </xf>
    <xf numFmtId="0" fontId="28" fillId="14" borderId="5" xfId="21" applyFont="1" applyFill="1" applyBorder="1"/>
    <xf numFmtId="183" fontId="14" fillId="13" borderId="5" xfId="19" applyNumberFormat="1" applyFont="1" applyFill="1" applyBorder="1"/>
    <xf numFmtId="183" fontId="14" fillId="14" borderId="5" xfId="19" applyNumberFormat="1" applyFont="1" applyFill="1" applyBorder="1"/>
    <xf numFmtId="183" fontId="14" fillId="14" borderId="5" xfId="19" applyNumberFormat="1" applyFont="1" applyFill="1" applyBorder="1" applyAlignment="1">
      <alignment horizontal="right"/>
    </xf>
    <xf numFmtId="164" fontId="21" fillId="14" borderId="0" xfId="0" applyNumberFormat="1" applyFont="1" applyFill="1" applyAlignment="1">
      <alignment horizontal="left"/>
    </xf>
    <xf numFmtId="164" fontId="21" fillId="14" borderId="0" xfId="0" applyNumberFormat="1" applyFont="1" applyFill="1" applyAlignment="1">
      <alignment horizontal="left" indent="1"/>
    </xf>
    <xf numFmtId="183" fontId="14" fillId="14" borderId="5" xfId="19" quotePrefix="1" applyNumberFormat="1" applyFont="1" applyFill="1" applyBorder="1" applyAlignment="1">
      <alignment horizontal="right"/>
    </xf>
    <xf numFmtId="164" fontId="24" fillId="14" borderId="0" xfId="0" applyNumberFormat="1" applyFont="1" applyFill="1" applyAlignment="1">
      <alignment horizontal="left"/>
    </xf>
    <xf numFmtId="183" fontId="12" fillId="13" borderId="5" xfId="19" applyNumberFormat="1" applyFont="1" applyFill="1" applyBorder="1"/>
    <xf numFmtId="183" fontId="12" fillId="14" borderId="5" xfId="19" applyNumberFormat="1" applyFont="1" applyFill="1" applyBorder="1"/>
    <xf numFmtId="164" fontId="24" fillId="14" borderId="0" xfId="0" applyNumberFormat="1" applyFont="1" applyFill="1"/>
    <xf numFmtId="0" fontId="14" fillId="13" borderId="5" xfId="0" applyFont="1" applyFill="1" applyBorder="1"/>
    <xf numFmtId="0" fontId="14" fillId="14" borderId="5" xfId="0" applyFont="1" applyFill="1" applyBorder="1"/>
    <xf numFmtId="164" fontId="9" fillId="15" borderId="8" xfId="22" applyNumberFormat="1" applyFont="1" applyFill="1" applyBorder="1" applyAlignment="1">
      <alignment wrapText="1"/>
    </xf>
    <xf numFmtId="0" fontId="22" fillId="15" borderId="5" xfId="22" applyFont="1" applyFill="1" applyBorder="1" applyAlignment="1">
      <alignment horizontal="right" wrapText="1"/>
    </xf>
    <xf numFmtId="164" fontId="14" fillId="16" borderId="8" xfId="22" applyNumberFormat="1" applyFont="1" applyFill="1" applyBorder="1" applyAlignment="1">
      <alignment wrapText="1"/>
    </xf>
    <xf numFmtId="0" fontId="14" fillId="17" borderId="5" xfId="22" applyFont="1" applyFill="1" applyBorder="1" applyAlignment="1">
      <alignment horizontal="right" wrapText="1" indent="1"/>
    </xf>
    <xf numFmtId="0" fontId="14" fillId="16" borderId="5" xfId="22" applyFont="1" applyFill="1" applyBorder="1" applyAlignment="1">
      <alignment horizontal="right" wrapText="1" indent="1"/>
    </xf>
    <xf numFmtId="173" fontId="9" fillId="15" borderId="5" xfId="22" applyNumberFormat="1" applyFont="1" applyFill="1" applyBorder="1" applyAlignment="1">
      <alignment horizontal="right" indent="1"/>
    </xf>
    <xf numFmtId="173" fontId="14" fillId="17" borderId="5" xfId="22" applyNumberFormat="1" applyFont="1" applyFill="1" applyBorder="1"/>
    <xf numFmtId="173" fontId="14" fillId="16" borderId="5" xfId="22" applyNumberFormat="1" applyFont="1" applyFill="1" applyBorder="1"/>
    <xf numFmtId="164" fontId="24" fillId="16" borderId="9" xfId="17" applyNumberFormat="1" applyFont="1" applyFill="1" applyBorder="1"/>
    <xf numFmtId="178" fontId="14" fillId="17" borderId="5" xfId="17" applyNumberFormat="1" applyFont="1" applyFill="1" applyBorder="1" applyAlignment="1">
      <alignment horizontal="right" indent="1"/>
    </xf>
    <xf numFmtId="178" fontId="14" fillId="16" borderId="5" xfId="17" applyNumberFormat="1" applyFont="1" applyFill="1" applyBorder="1" applyAlignment="1">
      <alignment horizontal="right" indent="1"/>
    </xf>
    <xf numFmtId="164" fontId="21" fillId="16" borderId="9" xfId="17" applyNumberFormat="1" applyFont="1" applyFill="1" applyBorder="1"/>
    <xf numFmtId="164" fontId="24" fillId="16" borderId="16" xfId="17" applyNumberFormat="1" applyFont="1" applyFill="1" applyBorder="1"/>
    <xf numFmtId="178" fontId="12" fillId="17" borderId="18" xfId="17" applyNumberFormat="1" applyFont="1" applyFill="1" applyBorder="1" applyAlignment="1">
      <alignment horizontal="right" indent="1"/>
    </xf>
    <xf numFmtId="178" fontId="12" fillId="16" borderId="18" xfId="17" applyNumberFormat="1" applyFont="1" applyFill="1" applyBorder="1" applyAlignment="1">
      <alignment horizontal="right" indent="1"/>
    </xf>
    <xf numFmtId="178" fontId="12" fillId="17" borderId="5" xfId="17" applyNumberFormat="1" applyFont="1" applyFill="1" applyBorder="1" applyAlignment="1">
      <alignment horizontal="right" indent="1"/>
    </xf>
    <xf numFmtId="178" fontId="12" fillId="16" borderId="5" xfId="17" applyNumberFormat="1" applyFont="1" applyFill="1" applyBorder="1" applyAlignment="1">
      <alignment horizontal="right" indent="1"/>
    </xf>
    <xf numFmtId="178" fontId="9" fillId="15" borderId="5" xfId="22" applyNumberFormat="1" applyFont="1" applyFill="1" applyBorder="1" applyAlignment="1">
      <alignment horizontal="right" indent="1"/>
    </xf>
    <xf numFmtId="164" fontId="34" fillId="16" borderId="9" xfId="17" applyNumberFormat="1" applyFont="1" applyFill="1" applyBorder="1" applyAlignment="1">
      <alignment horizontal="left" indent="1"/>
    </xf>
    <xf numFmtId="180" fontId="21" fillId="16" borderId="9" xfId="17" applyNumberFormat="1" applyFont="1" applyFill="1" applyBorder="1" applyAlignment="1">
      <alignment horizontal="left"/>
    </xf>
    <xf numFmtId="164" fontId="21" fillId="16" borderId="9" xfId="17" applyNumberFormat="1" applyFont="1" applyFill="1" applyBorder="1" applyAlignment="1">
      <alignment horizontal="left" indent="1"/>
    </xf>
    <xf numFmtId="164" fontId="21" fillId="16" borderId="9" xfId="17" applyNumberFormat="1" applyFont="1" applyFill="1" applyBorder="1" applyAlignment="1">
      <alignment horizontal="left"/>
    </xf>
    <xf numFmtId="0" fontId="14" fillId="16" borderId="9" xfId="17" applyFont="1" applyFill="1" applyBorder="1"/>
    <xf numFmtId="164" fontId="9" fillId="15" borderId="5" xfId="23" applyNumberFormat="1" applyFont="1" applyFill="1" applyBorder="1" applyAlignment="1">
      <alignment wrapText="1"/>
    </xf>
    <xf numFmtId="0" fontId="14" fillId="15" borderId="5" xfId="23" applyFont="1" applyFill="1" applyBorder="1"/>
    <xf numFmtId="0" fontId="14" fillId="16" borderId="5" xfId="23" applyFont="1" applyFill="1" applyBorder="1"/>
    <xf numFmtId="0" fontId="14" fillId="17" borderId="5" xfId="23" applyFont="1" applyFill="1" applyBorder="1" applyAlignment="1">
      <alignment horizontal="right" wrapText="1" indent="1"/>
    </xf>
    <xf numFmtId="0" fontId="14" fillId="16" borderId="5" xfId="23" applyFont="1" applyFill="1" applyBorder="1" applyAlignment="1">
      <alignment horizontal="right" wrapText="1" indent="1"/>
    </xf>
    <xf numFmtId="164" fontId="24" fillId="16" borderId="0" xfId="14" applyNumberFormat="1" applyFont="1" applyFill="1"/>
    <xf numFmtId="177" fontId="14" fillId="17" borderId="5" xfId="0" applyNumberFormat="1" applyFont="1" applyFill="1" applyBorder="1"/>
    <xf numFmtId="177" fontId="14" fillId="16" borderId="5" xfId="0" applyNumberFormat="1" applyFont="1" applyFill="1" applyBorder="1"/>
    <xf numFmtId="164" fontId="21" fillId="16" borderId="0" xfId="0" applyNumberFormat="1" applyFont="1" applyFill="1"/>
    <xf numFmtId="164" fontId="24" fillId="16" borderId="0" xfId="0" applyNumberFormat="1" applyFont="1" applyFill="1"/>
    <xf numFmtId="1" fontId="12" fillId="17" borderId="5" xfId="2" applyNumberFormat="1" applyFont="1" applyFill="1" applyBorder="1"/>
    <xf numFmtId="1" fontId="12" fillId="16" borderId="5" xfId="2" applyNumberFormat="1" applyFont="1" applyFill="1" applyBorder="1"/>
    <xf numFmtId="0" fontId="14" fillId="17" borderId="5" xfId="23" applyFont="1" applyFill="1" applyBorder="1" applyAlignment="1">
      <alignment horizontal="right" wrapText="1"/>
    </xf>
    <xf numFmtId="0" fontId="14" fillId="16" borderId="5" xfId="23" applyFont="1" applyFill="1" applyBorder="1" applyAlignment="1">
      <alignment horizontal="right" wrapText="1"/>
    </xf>
    <xf numFmtId="177" fontId="14" fillId="17" borderId="5" xfId="0" applyNumberFormat="1" applyFont="1" applyFill="1" applyBorder="1" applyAlignment="1">
      <alignment horizontal="right"/>
    </xf>
    <xf numFmtId="177" fontId="14" fillId="16" borderId="5" xfId="0" applyNumberFormat="1" applyFont="1" applyFill="1" applyBorder="1" applyAlignment="1">
      <alignment horizontal="right"/>
    </xf>
    <xf numFmtId="10" fontId="12" fillId="17" borderId="5" xfId="2" applyNumberFormat="1" applyFont="1" applyFill="1" applyBorder="1" applyAlignment="1">
      <alignment horizontal="right"/>
    </xf>
    <xf numFmtId="10" fontId="12" fillId="16" borderId="5" xfId="2" applyNumberFormat="1" applyFont="1" applyFill="1" applyBorder="1" applyAlignment="1">
      <alignment horizontal="right"/>
    </xf>
    <xf numFmtId="164" fontId="14" fillId="16" borderId="5" xfId="23" applyNumberFormat="1" applyFont="1" applyFill="1" applyBorder="1"/>
    <xf numFmtId="177" fontId="14" fillId="16" borderId="5" xfId="0" applyNumberFormat="1" applyFont="1" applyFill="1" applyBorder="1" applyAlignment="1">
      <alignment horizontal="center"/>
    </xf>
    <xf numFmtId="0" fontId="14" fillId="16" borderId="5" xfId="0" applyFont="1" applyFill="1" applyBorder="1"/>
    <xf numFmtId="178" fontId="14" fillId="17" borderId="5" xfId="0" applyNumberFormat="1" applyFont="1" applyFill="1" applyBorder="1"/>
    <xf numFmtId="178" fontId="14" fillId="16" borderId="5" xfId="0" applyNumberFormat="1" applyFont="1" applyFill="1" applyBorder="1"/>
    <xf numFmtId="178" fontId="14" fillId="16" borderId="5" xfId="0" applyNumberFormat="1" applyFont="1" applyFill="1" applyBorder="1" applyAlignment="1">
      <alignment horizontal="right"/>
    </xf>
    <xf numFmtId="164" fontId="14" fillId="16" borderId="0" xfId="14" applyNumberFormat="1" applyFont="1" applyFill="1" applyAlignment="1">
      <alignment horizontal="left" indent="1"/>
    </xf>
    <xf numFmtId="183" fontId="14" fillId="17" borderId="5" xfId="19" applyNumberFormat="1" applyFont="1" applyFill="1" applyBorder="1"/>
    <xf numFmtId="183" fontId="14" fillId="16" borderId="5" xfId="19" applyNumberFormat="1" applyFont="1" applyFill="1" applyBorder="1"/>
    <xf numFmtId="183" fontId="14" fillId="16" borderId="5" xfId="19" applyNumberFormat="1" applyFont="1" applyFill="1" applyBorder="1" applyAlignment="1">
      <alignment horizontal="right"/>
    </xf>
    <xf numFmtId="0" fontId="14" fillId="17" borderId="5" xfId="0" applyFont="1" applyFill="1" applyBorder="1"/>
    <xf numFmtId="164" fontId="21" fillId="16" borderId="0" xfId="0" applyNumberFormat="1" applyFont="1" applyFill="1" applyAlignment="1">
      <alignment horizontal="left"/>
    </xf>
    <xf numFmtId="164" fontId="21" fillId="16" borderId="0" xfId="0" applyNumberFormat="1" applyFont="1" applyFill="1" applyAlignment="1">
      <alignment horizontal="left" indent="1"/>
    </xf>
    <xf numFmtId="183" fontId="14" fillId="17" borderId="5" xfId="19" applyNumberFormat="1" applyFont="1" applyFill="1" applyBorder="1" applyAlignment="1">
      <alignment horizontal="right"/>
    </xf>
    <xf numFmtId="164" fontId="24" fillId="16" borderId="0" xfId="0" applyNumberFormat="1" applyFont="1" applyFill="1" applyAlignment="1">
      <alignment horizontal="left"/>
    </xf>
    <xf numFmtId="183" fontId="12" fillId="17" borderId="5" xfId="19" applyNumberFormat="1" applyFont="1" applyFill="1" applyBorder="1"/>
    <xf numFmtId="183" fontId="12" fillId="16" borderId="5" xfId="19" applyNumberFormat="1" applyFont="1" applyFill="1" applyBorder="1"/>
    <xf numFmtId="0" fontId="10" fillId="16" borderId="0" xfId="0" applyFont="1" applyFill="1" applyAlignment="1">
      <alignment horizontal="left"/>
    </xf>
    <xf numFmtId="0" fontId="10" fillId="16" borderId="0" xfId="0" applyFont="1" applyFill="1"/>
    <xf numFmtId="164" fontId="9" fillId="18" borderId="5" xfId="24" applyNumberFormat="1" applyFont="1" applyFill="1" applyBorder="1" applyAlignment="1">
      <alignment wrapText="1"/>
    </xf>
    <xf numFmtId="0" fontId="14" fillId="18" borderId="5" xfId="24" applyFont="1" applyFill="1" applyBorder="1"/>
    <xf numFmtId="164" fontId="14" fillId="19" borderId="5" xfId="24" applyNumberFormat="1" applyFont="1" applyFill="1" applyBorder="1" applyAlignment="1">
      <alignment wrapText="1"/>
    </xf>
    <xf numFmtId="0" fontId="14" fillId="20" borderId="5" xfId="24" applyFont="1" applyFill="1" applyBorder="1" applyAlignment="1">
      <alignment horizontal="right" indent="1"/>
    </xf>
    <xf numFmtId="0" fontId="14" fillId="19" borderId="5" xfId="24" applyFont="1" applyFill="1" applyBorder="1" applyAlignment="1">
      <alignment horizontal="right" indent="1"/>
    </xf>
    <xf numFmtId="178" fontId="9" fillId="18" borderId="5" xfId="24" applyNumberFormat="1" applyFont="1" applyFill="1" applyBorder="1" applyAlignment="1">
      <alignment horizontal="right" indent="1"/>
    </xf>
    <xf numFmtId="164" fontId="21" fillId="19" borderId="5" xfId="24" applyNumberFormat="1" applyFont="1" applyFill="1" applyBorder="1" applyAlignment="1">
      <alignment wrapText="1"/>
    </xf>
    <xf numFmtId="170" fontId="14" fillId="20" borderId="5" xfId="24" applyNumberFormat="1" applyFont="1" applyFill="1" applyBorder="1"/>
    <xf numFmtId="170" fontId="14" fillId="19" borderId="5" xfId="24" applyNumberFormat="1" applyFont="1" applyFill="1" applyBorder="1"/>
    <xf numFmtId="164" fontId="24" fillId="19" borderId="9" xfId="17" applyNumberFormat="1" applyFont="1" applyFill="1" applyBorder="1"/>
    <xf numFmtId="178" fontId="14" fillId="20" borderId="5" xfId="17" applyNumberFormat="1" applyFont="1" applyFill="1" applyBorder="1" applyAlignment="1">
      <alignment horizontal="right" indent="1"/>
    </xf>
    <xf numFmtId="178" fontId="14" fillId="19" borderId="5" xfId="17" applyNumberFormat="1" applyFont="1" applyFill="1" applyBorder="1" applyAlignment="1">
      <alignment horizontal="right" indent="1"/>
    </xf>
    <xf numFmtId="164" fontId="21" fillId="19" borderId="9" xfId="17" applyNumberFormat="1" applyFont="1" applyFill="1" applyBorder="1"/>
    <xf numFmtId="164" fontId="24" fillId="19" borderId="16" xfId="17" applyNumberFormat="1" applyFont="1" applyFill="1" applyBorder="1"/>
    <xf numFmtId="178" fontId="12" fillId="20" borderId="18" xfId="17" applyNumberFormat="1" applyFont="1" applyFill="1" applyBorder="1" applyAlignment="1">
      <alignment horizontal="right" indent="1"/>
    </xf>
    <xf numFmtId="178" fontId="12" fillId="19" borderId="18" xfId="17" applyNumberFormat="1" applyFont="1" applyFill="1" applyBorder="1" applyAlignment="1">
      <alignment horizontal="right" indent="1"/>
    </xf>
    <xf numFmtId="178" fontId="12" fillId="20" borderId="5" xfId="17" applyNumberFormat="1" applyFont="1" applyFill="1" applyBorder="1" applyAlignment="1">
      <alignment horizontal="right" indent="1"/>
    </xf>
    <xf numFmtId="178" fontId="12" fillId="19" borderId="5" xfId="17" applyNumberFormat="1" applyFont="1" applyFill="1" applyBorder="1" applyAlignment="1">
      <alignment horizontal="right" indent="1"/>
    </xf>
    <xf numFmtId="164" fontId="24" fillId="19" borderId="9" xfId="25" applyNumberFormat="1" applyFont="1" applyFill="1" applyBorder="1"/>
    <xf numFmtId="164" fontId="34" fillId="19" borderId="9" xfId="17" applyNumberFormat="1" applyFont="1" applyFill="1" applyBorder="1" applyAlignment="1">
      <alignment horizontal="left" indent="1"/>
    </xf>
    <xf numFmtId="180" fontId="21" fillId="19" borderId="9" xfId="17" applyNumberFormat="1" applyFont="1" applyFill="1" applyBorder="1" applyAlignment="1">
      <alignment horizontal="left"/>
    </xf>
    <xf numFmtId="164" fontId="21" fillId="19" borderId="9" xfId="17" applyNumberFormat="1" applyFont="1" applyFill="1" applyBorder="1" applyAlignment="1">
      <alignment horizontal="left" indent="1"/>
    </xf>
    <xf numFmtId="164" fontId="21" fillId="19" borderId="9" xfId="17" applyNumberFormat="1" applyFont="1" applyFill="1" applyBorder="1" applyAlignment="1">
      <alignment horizontal="left"/>
    </xf>
    <xf numFmtId="0" fontId="10" fillId="19" borderId="0" xfId="0" applyFont="1" applyFill="1"/>
    <xf numFmtId="0" fontId="14" fillId="19" borderId="9" xfId="17" applyFont="1" applyFill="1" applyBorder="1"/>
    <xf numFmtId="180" fontId="21" fillId="19" borderId="9" xfId="17" applyNumberFormat="1" applyFont="1" applyFill="1" applyBorder="1" applyAlignment="1">
      <alignment horizontal="left" indent="1"/>
    </xf>
    <xf numFmtId="164" fontId="24" fillId="19" borderId="5" xfId="24" applyNumberFormat="1" applyFont="1" applyFill="1" applyBorder="1"/>
    <xf numFmtId="164" fontId="9" fillId="21" borderId="5" xfId="0" applyNumberFormat="1" applyFont="1" applyFill="1" applyBorder="1" applyAlignment="1">
      <alignment wrapText="1"/>
    </xf>
    <xf numFmtId="0" fontId="10" fillId="21" borderId="5" xfId="0" applyFont="1" applyFill="1" applyBorder="1"/>
    <xf numFmtId="0" fontId="10" fillId="19" borderId="5" xfId="0" applyFont="1" applyFill="1" applyBorder="1"/>
    <xf numFmtId="0" fontId="14" fillId="20" borderId="5" xfId="0" applyFont="1" applyFill="1" applyBorder="1" applyAlignment="1">
      <alignment horizontal="right" wrapText="1" indent="1"/>
    </xf>
    <xf numFmtId="0" fontId="14" fillId="19" borderId="5" xfId="0" applyFont="1" applyFill="1" applyBorder="1" applyAlignment="1">
      <alignment horizontal="right" wrapText="1" indent="1"/>
    </xf>
    <xf numFmtId="164" fontId="24" fillId="19" borderId="5" xfId="0" applyNumberFormat="1" applyFont="1" applyFill="1" applyBorder="1"/>
    <xf numFmtId="0" fontId="14" fillId="20" borderId="5" xfId="0" applyFont="1" applyFill="1" applyBorder="1"/>
    <xf numFmtId="0" fontId="14" fillId="19" borderId="5" xfId="0" applyFont="1" applyFill="1" applyBorder="1"/>
    <xf numFmtId="164" fontId="11" fillId="19" borderId="5" xfId="0" applyNumberFormat="1" applyFont="1" applyFill="1" applyBorder="1"/>
    <xf numFmtId="0" fontId="14" fillId="21" borderId="5" xfId="0" applyFont="1" applyFill="1" applyBorder="1"/>
    <xf numFmtId="164" fontId="21" fillId="19" borderId="5" xfId="0" applyNumberFormat="1" applyFont="1" applyFill="1" applyBorder="1" applyAlignment="1">
      <alignment horizontal="left"/>
    </xf>
    <xf numFmtId="177" fontId="14" fillId="20" borderId="5" xfId="0" applyNumberFormat="1" applyFont="1" applyFill="1" applyBorder="1"/>
    <xf numFmtId="165" fontId="14" fillId="19" borderId="5" xfId="19" applyNumberFormat="1" applyFont="1" applyFill="1" applyBorder="1"/>
    <xf numFmtId="177" fontId="14" fillId="20" borderId="5" xfId="0" applyNumberFormat="1" applyFont="1" applyFill="1" applyBorder="1" applyAlignment="1">
      <alignment horizontal="right"/>
    </xf>
    <xf numFmtId="183" fontId="14" fillId="19" borderId="5" xfId="19" applyNumberFormat="1" applyFont="1" applyFill="1" applyBorder="1" applyAlignment="1">
      <alignment horizontal="right"/>
    </xf>
    <xf numFmtId="183" fontId="14" fillId="20" borderId="5" xfId="19" applyNumberFormat="1" applyFont="1" applyFill="1" applyBorder="1"/>
    <xf numFmtId="183" fontId="14" fillId="19" borderId="5" xfId="19" applyNumberFormat="1" applyFont="1" applyFill="1" applyBorder="1"/>
    <xf numFmtId="164" fontId="24" fillId="19" borderId="5" xfId="0" applyNumberFormat="1" applyFont="1" applyFill="1" applyBorder="1" applyAlignment="1">
      <alignment horizontal="left"/>
    </xf>
    <xf numFmtId="183" fontId="12" fillId="20" borderId="5" xfId="19" applyNumberFormat="1" applyFont="1" applyFill="1" applyBorder="1"/>
    <xf numFmtId="183" fontId="12" fillId="19" borderId="5" xfId="19" applyNumberFormat="1" applyFont="1" applyFill="1" applyBorder="1"/>
    <xf numFmtId="183" fontId="14" fillId="19" borderId="5" xfId="2" applyNumberFormat="1" applyFont="1" applyFill="1" applyBorder="1"/>
    <xf numFmtId="164" fontId="21" fillId="19" borderId="5" xfId="0" applyNumberFormat="1" applyFont="1" applyFill="1" applyBorder="1" applyAlignment="1">
      <alignment horizontal="left" indent="1"/>
    </xf>
    <xf numFmtId="183" fontId="14" fillId="19" borderId="5" xfId="2" applyNumberFormat="1" applyFont="1" applyFill="1" applyBorder="1" applyAlignment="1">
      <alignment horizontal="right"/>
    </xf>
    <xf numFmtId="164" fontId="9" fillId="2" borderId="5" xfId="8" applyNumberFormat="1" applyFont="1" applyFill="1" applyBorder="1" applyAlignment="1">
      <alignment horizontal="right" vertical="top"/>
    </xf>
    <xf numFmtId="170" fontId="21" fillId="4" borderId="5" xfId="9" applyNumberFormat="1" applyFont="1" applyFill="1" applyBorder="1" applyAlignment="1">
      <alignment horizontal="right" vertical="top"/>
    </xf>
    <xf numFmtId="0" fontId="21" fillId="3" borderId="5" xfId="8" applyFont="1" applyFill="1" applyBorder="1" applyAlignment="1">
      <alignment vertical="top"/>
    </xf>
    <xf numFmtId="0" fontId="21" fillId="3" borderId="4" xfId="8" applyFont="1" applyFill="1" applyBorder="1" applyAlignment="1">
      <alignment vertical="top"/>
    </xf>
    <xf numFmtId="169" fontId="21" fillId="4" borderId="5" xfId="9" applyNumberFormat="1" applyFont="1" applyFill="1" applyBorder="1" applyAlignment="1">
      <alignment horizontal="right" vertical="top"/>
    </xf>
    <xf numFmtId="169" fontId="21" fillId="3" borderId="5" xfId="10" applyNumberFormat="1" applyFont="1" applyFill="1" applyBorder="1" applyAlignment="1">
      <alignment horizontal="right" vertical="top"/>
    </xf>
    <xf numFmtId="169" fontId="21" fillId="3" borderId="4" xfId="10" applyNumberFormat="1" applyFont="1" applyFill="1" applyBorder="1" applyAlignment="1">
      <alignment horizontal="right" vertical="top"/>
    </xf>
    <xf numFmtId="9" fontId="21" fillId="4" borderId="5" xfId="2" applyFont="1" applyFill="1" applyBorder="1" applyAlignment="1">
      <alignment horizontal="right" vertical="top"/>
    </xf>
    <xf numFmtId="9" fontId="21" fillId="3" borderId="5" xfId="8" applyNumberFormat="1" applyFont="1" applyFill="1" applyBorder="1" applyAlignment="1">
      <alignment horizontal="right" vertical="top"/>
    </xf>
    <xf numFmtId="9" fontId="21" fillId="3" borderId="4" xfId="8" applyNumberFormat="1" applyFont="1" applyFill="1" applyBorder="1" applyAlignment="1">
      <alignment horizontal="right" vertical="top"/>
    </xf>
    <xf numFmtId="171" fontId="21" fillId="3" borderId="5" xfId="10" applyNumberFormat="1" applyFont="1" applyFill="1" applyBorder="1" applyAlignment="1">
      <alignment horizontal="right" vertical="top"/>
    </xf>
    <xf numFmtId="171" fontId="21" fillId="3" borderId="4" xfId="10" applyNumberFormat="1" applyFont="1" applyFill="1" applyBorder="1" applyAlignment="1">
      <alignment horizontal="right" vertical="top"/>
    </xf>
    <xf numFmtId="9" fontId="21" fillId="3" borderId="5" xfId="2" applyFont="1" applyFill="1" applyBorder="1" applyAlignment="1">
      <alignment horizontal="right" vertical="top"/>
    </xf>
    <xf numFmtId="9" fontId="21" fillId="3" borderId="4" xfId="2" applyFont="1" applyFill="1" applyBorder="1" applyAlignment="1">
      <alignment horizontal="right" vertical="top"/>
    </xf>
    <xf numFmtId="172" fontId="21" fillId="3" borderId="5" xfId="10" applyNumberFormat="1" applyFont="1" applyFill="1" applyBorder="1" applyAlignment="1">
      <alignment horizontal="right" vertical="top"/>
    </xf>
    <xf numFmtId="173" fontId="21" fillId="4" borderId="5" xfId="10" applyNumberFormat="1" applyFont="1" applyFill="1" applyBorder="1" applyAlignment="1">
      <alignment horizontal="right" vertical="top"/>
    </xf>
    <xf numFmtId="172" fontId="21" fillId="3" borderId="4" xfId="10" applyNumberFormat="1" applyFont="1" applyFill="1" applyBorder="1" applyAlignment="1">
      <alignment horizontal="right" vertical="top"/>
    </xf>
    <xf numFmtId="164" fontId="9" fillId="2" borderId="5" xfId="11" applyNumberFormat="1" applyFont="1" applyFill="1" applyBorder="1" applyAlignment="1">
      <alignment horizontal="right"/>
    </xf>
    <xf numFmtId="172" fontId="23" fillId="4" borderId="5" xfId="10" applyNumberFormat="1" applyFont="1" applyFill="1" applyBorder="1" applyAlignment="1">
      <alignment horizontal="right"/>
    </xf>
    <xf numFmtId="172" fontId="23" fillId="3" borderId="5" xfId="10" applyNumberFormat="1" applyFont="1" applyFill="1" applyBorder="1" applyAlignment="1">
      <alignment horizontal="right"/>
    </xf>
    <xf numFmtId="172" fontId="23" fillId="3" borderId="4" xfId="10" applyNumberFormat="1" applyFont="1" applyFill="1" applyBorder="1" applyAlignment="1">
      <alignment horizontal="right"/>
    </xf>
    <xf numFmtId="0" fontId="21" fillId="4" borderId="5" xfId="11" applyFont="1" applyFill="1" applyBorder="1"/>
    <xf numFmtId="0" fontId="21" fillId="3" borderId="5" xfId="11" applyFont="1" applyFill="1" applyBorder="1"/>
    <xf numFmtId="0" fontId="21" fillId="3" borderId="4" xfId="11" applyFont="1" applyFill="1" applyBorder="1"/>
    <xf numFmtId="169" fontId="21" fillId="4" borderId="5" xfId="9" applyNumberFormat="1" applyFont="1" applyFill="1" applyBorder="1" applyAlignment="1">
      <alignment horizontal="right"/>
    </xf>
    <xf numFmtId="169" fontId="21" fillId="3" borderId="5" xfId="10" applyNumberFormat="1" applyFont="1" applyFill="1" applyBorder="1" applyAlignment="1">
      <alignment horizontal="right"/>
    </xf>
    <xf numFmtId="169" fontId="21" fillId="3" borderId="4" xfId="10" applyNumberFormat="1" applyFont="1" applyFill="1" applyBorder="1" applyAlignment="1">
      <alignment horizontal="right"/>
    </xf>
    <xf numFmtId="9" fontId="21" fillId="4" borderId="5" xfId="2" applyFont="1" applyFill="1" applyBorder="1" applyAlignment="1">
      <alignment horizontal="right"/>
    </xf>
    <xf numFmtId="9" fontId="21" fillId="3" borderId="5" xfId="2" applyFont="1" applyFill="1" applyBorder="1" applyAlignment="1">
      <alignment horizontal="right"/>
    </xf>
    <xf numFmtId="9" fontId="21" fillId="3" borderId="4" xfId="2" applyFont="1" applyFill="1" applyBorder="1" applyAlignment="1">
      <alignment horizontal="right"/>
    </xf>
    <xf numFmtId="175" fontId="21" fillId="4" borderId="5" xfId="10" applyNumberFormat="1" applyFont="1" applyFill="1" applyBorder="1" applyAlignment="1">
      <alignment horizontal="right"/>
    </xf>
    <xf numFmtId="175" fontId="21" fillId="3" borderId="5" xfId="10" applyNumberFormat="1" applyFont="1" applyFill="1" applyBorder="1" applyAlignment="1">
      <alignment horizontal="right"/>
    </xf>
    <xf numFmtId="175" fontId="21" fillId="3" borderId="4" xfId="10" applyNumberFormat="1" applyFont="1" applyFill="1" applyBorder="1" applyAlignment="1">
      <alignment horizontal="right"/>
    </xf>
    <xf numFmtId="171" fontId="21" fillId="4" borderId="5" xfId="10" applyNumberFormat="1" applyFont="1" applyFill="1" applyBorder="1" applyAlignment="1">
      <alignment horizontal="right"/>
    </xf>
    <xf numFmtId="171" fontId="21" fillId="3" borderId="5" xfId="10" applyNumberFormat="1" applyFont="1" applyFill="1" applyBorder="1" applyAlignment="1">
      <alignment horizontal="right"/>
    </xf>
    <xf numFmtId="171" fontId="21" fillId="3" borderId="4" xfId="10" applyNumberFormat="1" applyFont="1" applyFill="1" applyBorder="1" applyAlignment="1">
      <alignment horizontal="right"/>
    </xf>
    <xf numFmtId="172" fontId="21" fillId="3" borderId="5" xfId="10" applyNumberFormat="1" applyFont="1" applyFill="1" applyBorder="1" applyAlignment="1">
      <alignment horizontal="right"/>
    </xf>
    <xf numFmtId="172" fontId="21" fillId="3" borderId="4" xfId="10" applyNumberFormat="1" applyFont="1" applyFill="1" applyBorder="1" applyAlignment="1">
      <alignment horizontal="right"/>
    </xf>
    <xf numFmtId="172" fontId="24" fillId="8" borderId="5" xfId="10" applyNumberFormat="1" applyFont="1" applyFill="1" applyBorder="1" applyProtection="1">
      <protection locked="0"/>
    </xf>
    <xf numFmtId="172" fontId="24" fillId="8" borderId="4" xfId="10" applyNumberFormat="1" applyFont="1" applyFill="1" applyBorder="1" applyProtection="1">
      <protection locked="0"/>
    </xf>
    <xf numFmtId="172" fontId="12" fillId="8" borderId="5" xfId="10" applyNumberFormat="1" applyFont="1" applyFill="1" applyBorder="1"/>
    <xf numFmtId="172" fontId="12" fillId="8" borderId="4" xfId="10" applyNumberFormat="1" applyFont="1" applyFill="1" applyBorder="1"/>
    <xf numFmtId="172" fontId="21" fillId="8" borderId="4" xfId="10" applyNumberFormat="1" applyFont="1" applyFill="1" applyBorder="1" applyProtection="1">
      <protection locked="0"/>
    </xf>
    <xf numFmtId="0" fontId="22" fillId="4" borderId="15" xfId="13" applyFont="1" applyFill="1" applyBorder="1" applyAlignment="1">
      <alignment horizontal="right" vertical="center" wrapText="1"/>
    </xf>
    <xf numFmtId="0" fontId="22" fillId="3" borderId="15" xfId="13" applyFont="1" applyFill="1" applyBorder="1" applyAlignment="1">
      <alignment horizontal="right" vertical="center" wrapText="1"/>
    </xf>
    <xf numFmtId="0" fontId="22" fillId="3" borderId="12" xfId="13" applyFont="1" applyFill="1" applyBorder="1" applyAlignment="1">
      <alignment horizontal="right" wrapText="1"/>
    </xf>
    <xf numFmtId="177" fontId="12" fillId="5" borderId="5" xfId="7" applyNumberFormat="1" applyFont="1" applyFill="1" applyBorder="1" applyAlignment="1">
      <alignment horizontal="right" vertical="top" wrapText="1"/>
    </xf>
    <xf numFmtId="177" fontId="12" fillId="4" borderId="5" xfId="7" applyNumberFormat="1" applyFont="1" applyFill="1" applyBorder="1" applyAlignment="1">
      <alignment horizontal="right" vertical="top" wrapText="1"/>
    </xf>
    <xf numFmtId="168" fontId="12" fillId="5" borderId="5" xfId="2" applyNumberFormat="1" applyFont="1" applyFill="1" applyBorder="1" applyAlignment="1">
      <alignment horizontal="right" vertical="top" wrapText="1"/>
    </xf>
    <xf numFmtId="168" fontId="12" fillId="5" borderId="4" xfId="2" applyNumberFormat="1" applyFont="1" applyFill="1" applyBorder="1" applyAlignment="1">
      <alignment horizontal="right" vertical="top" wrapText="1"/>
    </xf>
    <xf numFmtId="177" fontId="14" fillId="5" borderId="5" xfId="7" applyNumberFormat="1" applyFont="1" applyFill="1" applyBorder="1" applyAlignment="1">
      <alignment horizontal="right" vertical="top" wrapText="1"/>
    </xf>
    <xf numFmtId="177" fontId="14" fillId="4" borderId="5" xfId="7" applyNumberFormat="1" applyFont="1" applyFill="1" applyBorder="1" applyAlignment="1">
      <alignment horizontal="right" vertical="top" wrapText="1"/>
    </xf>
    <xf numFmtId="168" fontId="14" fillId="5" borderId="5" xfId="2" applyNumberFormat="1" applyFont="1" applyFill="1" applyBorder="1" applyAlignment="1">
      <alignment horizontal="right" vertical="top" wrapText="1"/>
    </xf>
    <xf numFmtId="168" fontId="14" fillId="5" borderId="4" xfId="2" applyNumberFormat="1" applyFont="1" applyFill="1" applyBorder="1" applyAlignment="1">
      <alignment horizontal="right" vertical="top" wrapText="1"/>
    </xf>
    <xf numFmtId="177" fontId="10" fillId="4" borderId="5" xfId="0" applyNumberFormat="1" applyFont="1" applyFill="1" applyBorder="1" applyAlignment="1">
      <alignment horizontal="right"/>
    </xf>
    <xf numFmtId="177" fontId="14" fillId="5" borderId="4" xfId="7" applyNumberFormat="1" applyFont="1" applyFill="1" applyBorder="1" applyAlignment="1">
      <alignment horizontal="right" vertical="top" wrapText="1"/>
    </xf>
    <xf numFmtId="0" fontId="22" fillId="3" borderId="0" xfId="13" applyFont="1" applyFill="1" applyAlignment="1">
      <alignment horizontal="center" wrapText="1"/>
    </xf>
    <xf numFmtId="0" fontId="8" fillId="2" borderId="11" xfId="13" applyFont="1" applyFill="1" applyBorder="1" applyAlignment="1">
      <alignment vertical="center"/>
    </xf>
    <xf numFmtId="0" fontId="30" fillId="2" borderId="11" xfId="13" applyFont="1" applyFill="1" applyBorder="1" applyAlignment="1">
      <alignment vertical="center" wrapText="1"/>
    </xf>
    <xf numFmtId="0" fontId="30" fillId="2" borderId="21" xfId="13" applyFont="1" applyFill="1" applyBorder="1" applyAlignment="1">
      <alignment vertical="center" wrapText="1"/>
    </xf>
    <xf numFmtId="0" fontId="30" fillId="2" borderId="22" xfId="13" applyFont="1" applyFill="1" applyBorder="1" applyAlignment="1">
      <alignment vertical="center" wrapText="1"/>
    </xf>
    <xf numFmtId="170" fontId="22" fillId="2" borderId="23" xfId="16" applyNumberFormat="1" applyFont="1" applyFill="1" applyBorder="1" applyAlignment="1">
      <alignment horizontal="right" wrapText="1"/>
    </xf>
    <xf numFmtId="170" fontId="14" fillId="4" borderId="24" xfId="6" applyNumberFormat="1" applyFont="1" applyFill="1" applyBorder="1" applyAlignment="1">
      <alignment horizontal="right" wrapText="1" indent="1"/>
    </xf>
    <xf numFmtId="170" fontId="14" fillId="3" borderId="25" xfId="6" applyNumberFormat="1" applyFont="1" applyFill="1" applyBorder="1" applyAlignment="1">
      <alignment horizontal="right" wrapText="1" indent="1"/>
    </xf>
    <xf numFmtId="170" fontId="14" fillId="4" borderId="25" xfId="6" applyNumberFormat="1" applyFont="1" applyFill="1" applyBorder="1" applyAlignment="1">
      <alignment horizontal="right" wrapText="1" indent="1"/>
    </xf>
    <xf numFmtId="170" fontId="14" fillId="3" borderId="26" xfId="6" applyNumberFormat="1" applyFont="1" applyFill="1" applyBorder="1" applyAlignment="1">
      <alignment horizontal="right" wrapText="1" indent="1"/>
    </xf>
    <xf numFmtId="170" fontId="22" fillId="2" borderId="27" xfId="16" applyNumberFormat="1" applyFont="1" applyFill="1" applyBorder="1" applyAlignment="1">
      <alignment horizontal="right" wrapText="1"/>
    </xf>
    <xf numFmtId="170" fontId="22" fillId="2" borderId="28" xfId="16" applyNumberFormat="1" applyFont="1" applyFill="1" applyBorder="1" applyAlignment="1">
      <alignment horizontal="right" wrapText="1"/>
    </xf>
    <xf numFmtId="0" fontId="14" fillId="4" borderId="27" xfId="16" applyFont="1" applyFill="1" applyBorder="1"/>
    <xf numFmtId="0" fontId="14" fillId="3" borderId="19" xfId="16" applyFont="1" applyFill="1" applyBorder="1"/>
    <xf numFmtId="0" fontId="14" fillId="4" borderId="19" xfId="16" applyFont="1" applyFill="1" applyBorder="1"/>
    <xf numFmtId="0" fontId="14" fillId="3" borderId="28" xfId="16" applyFont="1" applyFill="1" applyBorder="1"/>
    <xf numFmtId="165" fontId="14" fillId="4" borderId="27" xfId="6" applyNumberFormat="1" applyFont="1" applyFill="1" applyBorder="1" applyAlignment="1">
      <alignment horizontal="right" indent="1"/>
    </xf>
    <xf numFmtId="165" fontId="14" fillId="3" borderId="19" xfId="6" applyNumberFormat="1" applyFont="1" applyFill="1" applyBorder="1" applyAlignment="1">
      <alignment horizontal="right" indent="1"/>
    </xf>
    <xf numFmtId="165" fontId="14" fillId="4" borderId="19" xfId="6" applyNumberFormat="1" applyFont="1" applyFill="1" applyBorder="1" applyAlignment="1">
      <alignment horizontal="right" indent="1"/>
    </xf>
    <xf numFmtId="165" fontId="14" fillId="3" borderId="28" xfId="6" applyNumberFormat="1" applyFont="1" applyFill="1" applyBorder="1" applyAlignment="1">
      <alignment horizontal="right" indent="1"/>
    </xf>
    <xf numFmtId="1" fontId="12" fillId="4" borderId="27" xfId="2" applyNumberFormat="1" applyFont="1" applyFill="1" applyBorder="1" applyAlignment="1">
      <alignment horizontal="right" indent="1"/>
    </xf>
    <xf numFmtId="1" fontId="12" fillId="3" borderId="19" xfId="2" applyNumberFormat="1" applyFont="1" applyFill="1" applyBorder="1" applyAlignment="1">
      <alignment horizontal="right" indent="1"/>
    </xf>
    <xf numFmtId="1" fontId="12" fillId="4" borderId="19" xfId="2" applyNumberFormat="1" applyFont="1" applyFill="1" applyBorder="1" applyAlignment="1">
      <alignment horizontal="right" indent="1"/>
    </xf>
    <xf numFmtId="1" fontId="12" fillId="3" borderId="28" xfId="2" applyNumberFormat="1" applyFont="1" applyFill="1" applyBorder="1" applyAlignment="1">
      <alignment horizontal="right" indent="1"/>
    </xf>
    <xf numFmtId="0" fontId="14" fillId="3" borderId="19" xfId="16" applyFont="1" applyFill="1" applyBorder="1" applyAlignment="1">
      <alignment horizontal="right" indent="1"/>
    </xf>
    <xf numFmtId="0" fontId="14" fillId="3" borderId="28" xfId="16" applyFont="1" applyFill="1" applyBorder="1" applyAlignment="1">
      <alignment horizontal="right" indent="1"/>
    </xf>
    <xf numFmtId="182" fontId="14" fillId="4" borderId="27" xfId="1" applyNumberFormat="1" applyFont="1" applyFill="1" applyBorder="1" applyAlignment="1">
      <alignment horizontal="right" indent="1"/>
    </xf>
    <xf numFmtId="182" fontId="14" fillId="4" borderId="19" xfId="1" applyNumberFormat="1" applyFont="1" applyFill="1" applyBorder="1" applyAlignment="1">
      <alignment horizontal="right" indent="1"/>
    </xf>
    <xf numFmtId="168" fontId="14" fillId="4" borderId="27" xfId="2" applyNumberFormat="1" applyFont="1" applyFill="1" applyBorder="1" applyAlignment="1">
      <alignment horizontal="right" indent="1"/>
    </xf>
    <xf numFmtId="168" fontId="14" fillId="3" borderId="19" xfId="16" applyNumberFormat="1" applyFont="1" applyFill="1" applyBorder="1" applyAlignment="1">
      <alignment horizontal="right" indent="1"/>
    </xf>
    <xf numFmtId="168" fontId="14" fillId="4" borderId="19" xfId="2" applyNumberFormat="1" applyFont="1" applyFill="1" applyBorder="1" applyAlignment="1">
      <alignment horizontal="right" indent="1"/>
    </xf>
    <xf numFmtId="168" fontId="14" fillId="3" borderId="28" xfId="16" applyNumberFormat="1" applyFont="1" applyFill="1" applyBorder="1" applyAlignment="1">
      <alignment horizontal="right" indent="1"/>
    </xf>
    <xf numFmtId="168" fontId="14" fillId="3" borderId="19" xfId="2" applyNumberFormat="1" applyFont="1" applyFill="1" applyBorder="1" applyAlignment="1">
      <alignment horizontal="right" indent="1"/>
    </xf>
    <xf numFmtId="168" fontId="14" fillId="3" borderId="28" xfId="2" applyNumberFormat="1" applyFont="1" applyFill="1" applyBorder="1" applyAlignment="1">
      <alignment horizontal="right" indent="1"/>
    </xf>
    <xf numFmtId="183" fontId="14" fillId="4" borderId="27" xfId="2" applyNumberFormat="1" applyFont="1" applyFill="1" applyBorder="1" applyAlignment="1">
      <alignment horizontal="right" indent="1"/>
    </xf>
    <xf numFmtId="183" fontId="14" fillId="3" borderId="19" xfId="2" applyNumberFormat="1" applyFont="1" applyFill="1" applyBorder="1" applyAlignment="1">
      <alignment horizontal="right" indent="1"/>
    </xf>
    <xf numFmtId="183" fontId="14" fillId="4" borderId="19" xfId="2" applyNumberFormat="1" applyFont="1" applyFill="1" applyBorder="1" applyAlignment="1">
      <alignment horizontal="right" indent="1"/>
    </xf>
    <xf numFmtId="183" fontId="14" fillId="3" borderId="28" xfId="2" applyNumberFormat="1" applyFont="1" applyFill="1" applyBorder="1" applyAlignment="1">
      <alignment horizontal="right" indent="1"/>
    </xf>
    <xf numFmtId="168" fontId="12" fillId="4" borderId="27" xfId="2" applyNumberFormat="1" applyFont="1" applyFill="1" applyBorder="1" applyAlignment="1">
      <alignment horizontal="right" indent="1"/>
    </xf>
    <xf numFmtId="168" fontId="12" fillId="3" borderId="19" xfId="2" applyNumberFormat="1" applyFont="1" applyFill="1" applyBorder="1" applyAlignment="1">
      <alignment horizontal="right" indent="1"/>
    </xf>
    <xf numFmtId="168" fontId="12" fillId="4" borderId="19" xfId="2" applyNumberFormat="1" applyFont="1" applyFill="1" applyBorder="1" applyAlignment="1">
      <alignment horizontal="right" indent="1"/>
    </xf>
    <xf numFmtId="168" fontId="12" fillId="3" borderId="28" xfId="2" applyNumberFormat="1" applyFont="1" applyFill="1" applyBorder="1" applyAlignment="1">
      <alignment horizontal="right" indent="1"/>
    </xf>
    <xf numFmtId="168" fontId="14" fillId="4" borderId="27" xfId="16" applyNumberFormat="1" applyFont="1" applyFill="1" applyBorder="1"/>
    <xf numFmtId="168" fontId="14" fillId="3" borderId="19" xfId="16" applyNumberFormat="1" applyFont="1" applyFill="1" applyBorder="1"/>
    <xf numFmtId="168" fontId="14" fillId="4" borderId="19" xfId="16" applyNumberFormat="1" applyFont="1" applyFill="1" applyBorder="1"/>
    <xf numFmtId="168" fontId="14" fillId="3" borderId="28" xfId="16" applyNumberFormat="1" applyFont="1" applyFill="1" applyBorder="1"/>
    <xf numFmtId="168" fontId="14" fillId="4" borderId="27" xfId="6" applyNumberFormat="1" applyFont="1" applyFill="1" applyBorder="1" applyAlignment="1">
      <alignment horizontal="right" indent="1"/>
    </xf>
    <xf numFmtId="168" fontId="14" fillId="3" borderId="19" xfId="6" applyNumberFormat="1" applyFont="1" applyFill="1" applyBorder="1" applyAlignment="1">
      <alignment horizontal="right" indent="1"/>
    </xf>
    <xf numFmtId="168" fontId="14" fillId="4" borderId="19" xfId="6" applyNumberFormat="1" applyFont="1" applyFill="1" applyBorder="1" applyAlignment="1">
      <alignment horizontal="right" indent="1"/>
    </xf>
    <xf numFmtId="168" fontId="14" fillId="3" borderId="28" xfId="6" applyNumberFormat="1" applyFont="1" applyFill="1" applyBorder="1" applyAlignment="1">
      <alignment horizontal="right" indent="1"/>
    </xf>
    <xf numFmtId="170" fontId="14" fillId="4" borderId="15" xfId="6" applyNumberFormat="1" applyFont="1" applyFill="1" applyBorder="1" applyAlignment="1">
      <alignment horizontal="right" wrapText="1" indent="1"/>
    </xf>
    <xf numFmtId="170" fontId="9" fillId="2" borderId="5" xfId="16" applyNumberFormat="1" applyFont="1" applyFill="1" applyBorder="1" applyAlignment="1">
      <alignment horizontal="right" wrapText="1"/>
    </xf>
    <xf numFmtId="165" fontId="12" fillId="4" borderId="5" xfId="6" applyNumberFormat="1" applyFont="1" applyFill="1" applyBorder="1" applyAlignment="1">
      <alignment horizontal="right" indent="1"/>
    </xf>
    <xf numFmtId="165" fontId="14" fillId="4" borderId="5" xfId="6" applyNumberFormat="1" applyFont="1" applyFill="1" applyBorder="1" applyAlignment="1">
      <alignment horizontal="right" indent="1"/>
    </xf>
    <xf numFmtId="183" fontId="14" fillId="20" borderId="5" xfId="19" applyNumberFormat="1" applyFont="1" applyFill="1" applyBorder="1" applyAlignment="1">
      <alignment horizontal="right"/>
    </xf>
    <xf numFmtId="183" fontId="14" fillId="13" borderId="5" xfId="19" applyNumberFormat="1" applyFont="1" applyFill="1" applyBorder="1" applyAlignment="1">
      <alignment horizontal="right"/>
    </xf>
    <xf numFmtId="169" fontId="21" fillId="3" borderId="0" xfId="10" applyNumberFormat="1" applyFont="1" applyFill="1" applyAlignment="1">
      <alignment horizontal="right" vertical="top"/>
    </xf>
    <xf numFmtId="169" fontId="21" fillId="3" borderId="9" xfId="10" applyNumberFormat="1" applyFont="1" applyFill="1" applyBorder="1" applyAlignment="1">
      <alignment horizontal="right" vertical="top"/>
    </xf>
    <xf numFmtId="9" fontId="21" fillId="3" borderId="9" xfId="8" applyNumberFormat="1" applyFont="1" applyFill="1" applyBorder="1" applyAlignment="1">
      <alignment horizontal="right" vertical="top"/>
    </xf>
    <xf numFmtId="171" fontId="21" fillId="3" borderId="9" xfId="10" applyNumberFormat="1" applyFont="1" applyFill="1" applyBorder="1" applyAlignment="1">
      <alignment horizontal="right" vertical="top"/>
    </xf>
    <xf numFmtId="9" fontId="21" fillId="3" borderId="0" xfId="2" applyFont="1" applyFill="1" applyAlignment="1">
      <alignment horizontal="right" vertical="top"/>
    </xf>
    <xf numFmtId="172" fontId="21" fillId="3" borderId="9" xfId="10" applyNumberFormat="1" applyFont="1" applyFill="1" applyBorder="1" applyAlignment="1">
      <alignment horizontal="right" vertical="top"/>
    </xf>
    <xf numFmtId="9" fontId="10" fillId="0" borderId="0" xfId="2" applyFont="1"/>
    <xf numFmtId="177" fontId="10" fillId="0" borderId="0" xfId="0" applyNumberFormat="1" applyFont="1"/>
    <xf numFmtId="165" fontId="10" fillId="0" borderId="0" xfId="0" applyNumberFormat="1" applyFont="1"/>
    <xf numFmtId="9" fontId="10" fillId="0" borderId="0" xfId="0" applyNumberFormat="1" applyFont="1"/>
    <xf numFmtId="204" fontId="21" fillId="3" borderId="5" xfId="10" applyNumberFormat="1" applyFont="1" applyFill="1" applyBorder="1" applyAlignment="1">
      <alignment horizontal="right"/>
    </xf>
    <xf numFmtId="204" fontId="21" fillId="4" borderId="5" xfId="9" applyNumberFormat="1" applyFont="1" applyFill="1" applyBorder="1" applyAlignment="1">
      <alignment horizontal="right"/>
    </xf>
    <xf numFmtId="204" fontId="21" fillId="3" borderId="4" xfId="10" applyNumberFormat="1" applyFont="1" applyFill="1" applyBorder="1" applyAlignment="1">
      <alignment horizontal="right"/>
    </xf>
    <xf numFmtId="169" fontId="10" fillId="0" borderId="0" xfId="0" applyNumberFormat="1" applyFont="1" applyAlignment="1">
      <alignment vertical="top"/>
    </xf>
    <xf numFmtId="205" fontId="10" fillId="0" borderId="0" xfId="2" applyNumberFormat="1" applyFont="1" applyAlignment="1">
      <alignment vertical="top"/>
    </xf>
    <xf numFmtId="14" fontId="0" fillId="0" borderId="0" xfId="0" applyNumberFormat="1"/>
    <xf numFmtId="9" fontId="14" fillId="4" borderId="4" xfId="2" applyFont="1" applyFill="1" applyBorder="1" applyAlignment="1">
      <alignment horizontal="right" indent="1"/>
    </xf>
    <xf numFmtId="164" fontId="21" fillId="3" borderId="0" xfId="15" applyNumberFormat="1" applyFont="1" applyFill="1" applyAlignment="1">
      <alignment horizontal="left"/>
    </xf>
    <xf numFmtId="164" fontId="14" fillId="10" borderId="0" xfId="14" applyNumberFormat="1" applyFont="1" applyFill="1" applyAlignment="1">
      <alignment horizontal="left"/>
    </xf>
    <xf numFmtId="164" fontId="21" fillId="14" borderId="5" xfId="21" applyNumberFormat="1" applyFont="1" applyFill="1" applyBorder="1" applyAlignment="1">
      <alignment horizontal="left"/>
    </xf>
    <xf numFmtId="164" fontId="14" fillId="16" borderId="0" xfId="14" applyNumberFormat="1" applyFont="1" applyFill="1" applyAlignment="1">
      <alignment horizontal="left"/>
    </xf>
    <xf numFmtId="0" fontId="30" fillId="2" borderId="21" xfId="13" applyFont="1" applyFill="1" applyBorder="1" applyAlignment="1">
      <alignment horizontal="center" vertical="center" wrapText="1"/>
    </xf>
  </cellXfs>
  <cellStyles count="15640">
    <cellStyle name="_x0001_" xfId="27" xr:uid="{752EF8AB-FABA-4C93-9BD2-5EE52693AA15}"/>
    <cellStyle name="          _x000d__x000a_shell=progman.exe_x000d__x000a_m" xfId="28" xr:uid="{29401A8A-0253-4EAD-AB6C-A707D7DFA954}"/>
    <cellStyle name="          _x000d__x000a_shell=progman.exe_x000d__x000a_m 2" xfId="29" xr:uid="{DAA232D1-A7F3-4245-B575-9F3864DFA4BC}"/>
    <cellStyle name=" 1" xfId="30" xr:uid="{B997D5AA-D5C9-4523-A5CC-AA1D7B5294DA}"/>
    <cellStyle name="$0.00" xfId="31" xr:uid="{5C4FA1F0-E36D-4D95-83E1-FD2646FF4A12}"/>
    <cellStyle name="$0.95" xfId="32" xr:uid="{96589A74-EE30-4EF5-A6C6-DECB2D887598}"/>
    <cellStyle name="$0.99" xfId="33" xr:uid="{E932AF63-207B-442C-B9DF-38BA7CBC6A0A}"/>
    <cellStyle name="%20 - Vurgu1 2" xfId="34" xr:uid="{86591EC7-3C99-4F2E-BE47-134F414F8210}"/>
    <cellStyle name="%20 - Vurgu1 2 2" xfId="35" xr:uid="{1CF5BAAA-0712-4283-B8A9-0DD13C88DCB8}"/>
    <cellStyle name="%20 - Vurgu2 2" xfId="36" xr:uid="{40C198E1-BA51-4D50-99ED-43CA042E2F59}"/>
    <cellStyle name="%20 - Vurgu2 2 2" xfId="37" xr:uid="{87087167-B86C-4F51-BF64-6C58E0D93816}"/>
    <cellStyle name="%20 - Vurgu3 2" xfId="38" xr:uid="{11100DBD-4B6F-4E6D-9CAB-9A87122E6E4F}"/>
    <cellStyle name="%20 - Vurgu3 2 2" xfId="39" xr:uid="{3B6CBBDA-84C3-4886-8CE0-51349B11A7AD}"/>
    <cellStyle name="%20 - Vurgu4 2" xfId="40" xr:uid="{BE76C1CF-C563-4BC8-9E3C-6B72F319F0D0}"/>
    <cellStyle name="%20 - Vurgu4 2 2" xfId="41" xr:uid="{1719B183-3032-4B2C-9869-001583BD51B1}"/>
    <cellStyle name="%20 - Vurgu5 2" xfId="42" xr:uid="{926F76FF-E18D-4CE4-9C03-43081EF8A678}"/>
    <cellStyle name="%20 - Vurgu5 2 2" xfId="43" xr:uid="{A24486DF-95A0-4458-A9FC-1DC11865CF67}"/>
    <cellStyle name="%20 - Vurgu6 2" xfId="44" xr:uid="{38D40F4B-9513-45DB-B973-2A2E89067FF3}"/>
    <cellStyle name="%20 - Vurgu6 2 2" xfId="45" xr:uid="{DE53D73E-35C8-4DC5-B471-62FB7A0A244C}"/>
    <cellStyle name="%40 - Vurgu1 2" xfId="46" xr:uid="{61E144DB-789F-4B29-9D0A-C4727F37CB84}"/>
    <cellStyle name="%40 - Vurgu1 2 2" xfId="47" xr:uid="{9EBB7635-4F7E-4C20-A148-BE1D5AC878E9}"/>
    <cellStyle name="%40 - Vurgu2 2" xfId="48" xr:uid="{625AAA9F-FD64-4F2C-B9D7-702C396082BA}"/>
    <cellStyle name="%40 - Vurgu2 2 2" xfId="49" xr:uid="{46DA6F91-51C5-45B0-B18B-119E8CC0D90E}"/>
    <cellStyle name="%40 - Vurgu3 2" xfId="50" xr:uid="{B117C03A-3E62-4364-A22A-052741B5902E}"/>
    <cellStyle name="%40 - Vurgu3 2 2" xfId="51" xr:uid="{FA44EBBB-75F5-4A54-87CE-300162F34232}"/>
    <cellStyle name="%40 - Vurgu4 2" xfId="52" xr:uid="{01916CD4-8390-487F-891E-3F481C77C328}"/>
    <cellStyle name="%40 - Vurgu4 2 2" xfId="53" xr:uid="{9AAF01C8-A144-452A-B7F1-F53D4C925B42}"/>
    <cellStyle name="%40 - Vurgu5 2" xfId="54" xr:uid="{DCF20383-5AB7-40AA-8930-5F3770E809E5}"/>
    <cellStyle name="%40 - Vurgu5 2 2" xfId="55" xr:uid="{6CAE7AEF-6CFE-477E-BB30-C3726D949F99}"/>
    <cellStyle name="%40 - Vurgu6 2" xfId="56" xr:uid="{B3AC13E8-642A-4548-8268-3DC3C52594F4}"/>
    <cellStyle name="%40 - Vurgu6 2 2" xfId="57" xr:uid="{B10924D8-6FC8-4261-9C5B-C84D9A88A190}"/>
    <cellStyle name="%60 - Vurgu1 2" xfId="58" xr:uid="{DFFC6DCD-2963-45A3-9F1A-44A2905C2EBC}"/>
    <cellStyle name="%60 - Vurgu1 2 2" xfId="59" xr:uid="{25888750-A84A-49DC-8EC1-6EF02E4A5C8E}"/>
    <cellStyle name="%60 - Vurgu2 2" xfId="60" xr:uid="{675A8978-7913-4297-B0EA-D6AD3C94250F}"/>
    <cellStyle name="%60 - Vurgu2 2 2" xfId="61" xr:uid="{6FA14C88-7397-4EA3-A719-FFFF0310E6E3}"/>
    <cellStyle name="%60 - Vurgu3 2" xfId="62" xr:uid="{A9317A35-9FC1-4FA2-BC63-811D2CD446C9}"/>
    <cellStyle name="%60 - Vurgu3 2 2" xfId="63" xr:uid="{C3AD0B4B-D476-4668-82F0-CB2E279FA84C}"/>
    <cellStyle name="%60 - Vurgu4 2" xfId="64" xr:uid="{3BD57F4D-151C-4A4A-A991-F0CC142A7847}"/>
    <cellStyle name="%60 - Vurgu4 2 2" xfId="65" xr:uid="{14F6FDD8-6F65-483D-922A-AA86770170DF}"/>
    <cellStyle name="%60 - Vurgu5 2" xfId="66" xr:uid="{FBC4B0AA-E707-4FE6-B690-D81289D91BF5}"/>
    <cellStyle name="%60 - Vurgu5 2 2" xfId="67" xr:uid="{4884C810-8A3A-49A1-A991-EF97BAD4D516}"/>
    <cellStyle name="%60 - Vurgu6 2" xfId="68" xr:uid="{5B518922-FC4E-41DF-9CEE-8F78B11685CB}"/>
    <cellStyle name="%60 - Vurgu6 2 2" xfId="69" xr:uid="{63B7AB72-82FE-49F6-B491-F86705D559F3}"/>
    <cellStyle name="@" xfId="70" xr:uid="{ECA1D09E-80D7-4B1E-BC18-2CA432BBF399}"/>
    <cellStyle name="@ 10" xfId="71" xr:uid="{47B55675-B629-43A3-9BF0-39F703EE5F00}"/>
    <cellStyle name="@ 2" xfId="72" xr:uid="{DEE4352C-6E70-4CC0-9F0A-B1C8AE5D5314}"/>
    <cellStyle name="@ 2 2" xfId="73" xr:uid="{EE36AA34-1272-40E1-AF44-F6F1BE83206C}"/>
    <cellStyle name="@ 3" xfId="74" xr:uid="{7C6E9270-793B-4568-AA6E-E562B057CBB6}"/>
    <cellStyle name="@ 3 2" xfId="75" xr:uid="{CFCA3916-0EE1-452C-94F8-3E06DEFFC1E7}"/>
    <cellStyle name="@ 4" xfId="76" xr:uid="{CA8C3067-057C-4CE8-9220-B002295AFF38}"/>
    <cellStyle name="@ 4 2" xfId="77" xr:uid="{026927D7-A638-4F68-8E21-1D303465F736}"/>
    <cellStyle name="@ 5" xfId="78" xr:uid="{A7A6DE2C-834E-4950-988E-374FABC3B42E}"/>
    <cellStyle name="@ 5 2" xfId="79" xr:uid="{F5F2DEF5-05CC-4D92-9E84-2F78AEA9CA2E}"/>
    <cellStyle name="@ 6" xfId="80" xr:uid="{B17128B6-7968-4CC8-BEE8-13DEAD2D7ABD}"/>
    <cellStyle name="@ 6 2" xfId="81" xr:uid="{D8824422-4183-48E3-88CF-26AD2C2D30B5}"/>
    <cellStyle name="@ 7" xfId="82" xr:uid="{465E12C6-7C71-4F95-A5BF-94E015C00EA9}"/>
    <cellStyle name="@ 7 2" xfId="83" xr:uid="{A02CB324-515D-4B19-B373-92C70460DE02}"/>
    <cellStyle name="@ 8" xfId="84" xr:uid="{FD3B88ED-28A5-4C2F-9F28-1792002EC063}"/>
    <cellStyle name="@ 8 2" xfId="85" xr:uid="{B9B58773-5A97-4F49-8007-3015AC496882}"/>
    <cellStyle name="@ 9" xfId="86" xr:uid="{05BFABDF-0152-4D16-923E-864EBC26E2F1}"/>
    <cellStyle name="@ 9 2" xfId="87" xr:uid="{62F6BBD8-C1B6-460A-8BDE-2A3C976D122E}"/>
    <cellStyle name="_0101" xfId="88" xr:uid="{D9A73A54-C360-4DB2-825F-7B275463D6EF}"/>
    <cellStyle name="_0101 10" xfId="89" xr:uid="{959F5B7F-3D78-494F-8788-F7B2F5739D8B}"/>
    <cellStyle name="_0101 2" xfId="90" xr:uid="{E76A888B-F38F-4CB4-BC32-8F4CAE6B8061}"/>
    <cellStyle name="_0101 3" xfId="91" xr:uid="{CEC2C9E0-9D9E-43B4-A51E-469FAA820062}"/>
    <cellStyle name="_0101 4" xfId="92" xr:uid="{2C99E167-18C5-4A87-9C63-09C85C9E7BB6}"/>
    <cellStyle name="_0101 5" xfId="93" xr:uid="{16BC3525-9820-4DB6-96F3-025E22D2E191}"/>
    <cellStyle name="_0101 6" xfId="94" xr:uid="{29C4396D-38CF-47F5-B65F-D7EC9B93E5D9}"/>
    <cellStyle name="_0101 7" xfId="95" xr:uid="{8B4DE2AD-2237-46F1-94D1-480859AE44B2}"/>
    <cellStyle name="_0101 8" xfId="96" xr:uid="{7E79947B-E451-478C-B520-4465F29E38A5}"/>
    <cellStyle name="_0101 9" xfId="97" xr:uid="{6A8C39DE-16B2-4F4E-8B2B-F8BAB255DB32}"/>
    <cellStyle name="_0101_1" xfId="98" xr:uid="{49B6C0FD-2421-4D13-A15D-497F544F95CD}"/>
    <cellStyle name="_0101_2" xfId="99" xr:uid="{E6AEBCB2-697F-441E-9E86-B2CF6B74B91C}"/>
    <cellStyle name="_0101_2 10" xfId="100" xr:uid="{9E881935-F19C-44B1-8C2B-EDB46E3AE236}"/>
    <cellStyle name="_0101_2 2" xfId="101" xr:uid="{ADD3C4A3-4A0B-49EC-A2E5-1EA00057CC20}"/>
    <cellStyle name="_0101_2 3" xfId="102" xr:uid="{39A37659-E452-4434-92FB-2A7E12DDC679}"/>
    <cellStyle name="_0101_2 4" xfId="103" xr:uid="{CB2DD13F-37C5-4509-86D7-F2D6E7E4B2B4}"/>
    <cellStyle name="_0101_2 5" xfId="104" xr:uid="{E130D5E9-2EE0-4DC6-A88A-25C9FC99AEF1}"/>
    <cellStyle name="_0101_2 6" xfId="105" xr:uid="{617977FA-F0AF-4011-B7DB-8C7A0FE79909}"/>
    <cellStyle name="_0101_2 7" xfId="106" xr:uid="{0DEAB9A1-A5F0-45FA-85CF-A518060D7A72}"/>
    <cellStyle name="_0101_2 8" xfId="107" xr:uid="{C99724EC-E253-4BEB-B8B5-95A462EA4DF8}"/>
    <cellStyle name="_0101_2 9" xfId="108" xr:uid="{4D02DF40-CFE3-4F82-B093-6A41B63C106C}"/>
    <cellStyle name="_0101_3" xfId="109" xr:uid="{A34BD4B1-7E4E-4D5E-831F-932E0413C6B3}"/>
    <cellStyle name="_0101_3 10" xfId="110" xr:uid="{C00979C8-D002-4F30-AD1A-B2D2EC5A6188}"/>
    <cellStyle name="_0101_3 2" xfId="111" xr:uid="{CABEFFF5-16CC-4C95-BF37-44E432155513}"/>
    <cellStyle name="_0101_3 3" xfId="112" xr:uid="{52C71462-617C-42FC-9152-A84ECFCE1174}"/>
    <cellStyle name="_0101_3 4" xfId="113" xr:uid="{5DF5C6CF-C0BC-4D1A-BD8A-193FF478A265}"/>
    <cellStyle name="_0101_3 5" xfId="114" xr:uid="{4345A069-7380-4839-9ECD-FE3908B62B89}"/>
    <cellStyle name="_0101_3 6" xfId="115" xr:uid="{DADCC95F-F7C6-4344-B0EA-7F7F001B8DC5}"/>
    <cellStyle name="_0101_3 7" xfId="116" xr:uid="{CF97B12D-E088-450B-A453-B535D7082D58}"/>
    <cellStyle name="_0101_3 8" xfId="117" xr:uid="{0BD440BA-2C94-45CB-B63D-9BE9381ADF96}"/>
    <cellStyle name="_0101_3 9" xfId="118" xr:uid="{80F00199-2F10-4BBD-A7DE-25145D5B8C3C}"/>
    <cellStyle name="_0101_4" xfId="119" xr:uid="{B992711E-E13F-4C6C-9B9E-BA64E3E0682B}"/>
    <cellStyle name="_0101_4 10" xfId="120" xr:uid="{610507C8-1EEF-4424-BD0A-7DFDF90484D8}"/>
    <cellStyle name="_0101_4 2" xfId="121" xr:uid="{4D353082-63FD-4E87-B81B-AEB467FC5A0C}"/>
    <cellStyle name="_0101_4 3" xfId="122" xr:uid="{1B7BB963-14DB-4D1F-8D71-F21C6D22196D}"/>
    <cellStyle name="_0101_4 4" xfId="123" xr:uid="{98F55624-98C7-4B9B-A6A1-A5AEA7C3352A}"/>
    <cellStyle name="_0101_4 5" xfId="124" xr:uid="{15ED7851-0AD1-4F0C-A4DC-88E1BAFEBA94}"/>
    <cellStyle name="_0101_4 6" xfId="125" xr:uid="{C62DC1FB-3537-4087-97D0-A99A044444E9}"/>
    <cellStyle name="_0101_4 7" xfId="126" xr:uid="{52BCB5A6-A7F4-4CDF-A4A2-EDEBDCB5CB22}"/>
    <cellStyle name="_0101_4 8" xfId="127" xr:uid="{955A12CD-C9A6-48AE-AD3F-CA40A52AB6D0}"/>
    <cellStyle name="_0101_4 9" xfId="128" xr:uid="{7E63BB38-D4F3-4403-86DF-AF32E2954301}"/>
    <cellStyle name="_0101_5" xfId="129" xr:uid="{0EC9E7BD-29E5-4C7C-AE14-C81A9EA9C142}"/>
    <cellStyle name="_0101_6" xfId="130" xr:uid="{1DDF2057-5B2E-4616-AFD2-E9693D4D22C9}"/>
    <cellStyle name="_0101_7" xfId="131" xr:uid="{F2EAC77E-7C8B-4481-9300-3AC0311D39B1}"/>
    <cellStyle name="_0101_7 2" xfId="132" xr:uid="{75992F2C-E724-4BA1-97CA-F8826069CDF5}"/>
    <cellStyle name="_0101_7 3" xfId="133" xr:uid="{5CF94E4C-C269-4D0B-A65B-2F818437C171}"/>
    <cellStyle name="_0101_8" xfId="134" xr:uid="{19099198-C17C-4B68-A13D-6E028760B96E}"/>
    <cellStyle name="_0101_8 10" xfId="135" xr:uid="{2744642E-24C7-48DA-93E0-9D21AA151A2D}"/>
    <cellStyle name="_0101_8 10_Gross Inflow (@ageas share)" xfId="136" xr:uid="{6DECD95A-68D0-426F-AD04-C0B22276623A}"/>
    <cellStyle name="_0101_8 10_Life (EU)" xfId="137" xr:uid="{AB7CC828-2734-42D2-A517-7792E7C7883E}"/>
    <cellStyle name="_0101_8 10_Slide_14 (2)" xfId="138" xr:uid="{325CD4F6-E48B-4BA1-AA22-3AFC1CAFD2F2}"/>
    <cellStyle name="_0101_8 10_Slide_30 (2)" xfId="139" xr:uid="{BA967838-6BEA-444A-B185-70AB784BB14C}"/>
    <cellStyle name="_0101_8 10_Slide_37 (1)" xfId="140" xr:uid="{CB233AE1-D370-4891-8295-FA0D50B73A0E}"/>
    <cellStyle name="_0101_8 10_Visionline (Net profit)" xfId="141" xr:uid="{043C9A1F-2086-474E-AC0A-B838CA8ACA57}"/>
    <cellStyle name="_0101_8 2" xfId="142" xr:uid="{242C3625-D4AD-4248-8450-749757C20AEC}"/>
    <cellStyle name="_0101_8 2_Gross Inflow (@ageas share)" xfId="143" xr:uid="{42D4FCEE-DCE6-41FF-A228-315C946A64E6}"/>
    <cellStyle name="_0101_8 2_Life (EU)" xfId="144" xr:uid="{D986C805-1245-41FE-BBB8-CAD8432F9C1E}"/>
    <cellStyle name="_0101_8 2_Slide_14 (2)" xfId="145" xr:uid="{3AB0C195-4803-47CE-861E-191A723795F8}"/>
    <cellStyle name="_0101_8 2_Slide_30 (2)" xfId="146" xr:uid="{4C9BA5EA-3389-4BDB-89CC-A68EA4C3F952}"/>
    <cellStyle name="_0101_8 2_Slide_37 (1)" xfId="147" xr:uid="{FD80BEB7-F0F5-4547-BC42-EAD2215B62A1}"/>
    <cellStyle name="_0101_8 2_Visionline (Net profit)" xfId="148" xr:uid="{E5FB6E46-F23D-42FF-B795-42875C51E656}"/>
    <cellStyle name="_0101_8 3" xfId="149" xr:uid="{5204C651-B96A-4023-8B39-FD077C069BB8}"/>
    <cellStyle name="_0101_8 3_Gross Inflow (@ageas share)" xfId="150" xr:uid="{AE3DC2EA-439F-43CA-AA86-FF34388925E2}"/>
    <cellStyle name="_0101_8 3_Life (EU)" xfId="151" xr:uid="{40F641D7-FBBA-459B-8189-06E0D50AB582}"/>
    <cellStyle name="_0101_8 3_Slide_14 (2)" xfId="152" xr:uid="{733A73D8-AA3F-4095-B721-C19677627913}"/>
    <cellStyle name="_0101_8 3_Slide_30 (2)" xfId="153" xr:uid="{7E8BAABE-5706-4BAE-AEBE-03CF92C94236}"/>
    <cellStyle name="_0101_8 3_Slide_37 (1)" xfId="154" xr:uid="{CC232BD2-0416-44CA-AEF5-BD4F9D82DAC1}"/>
    <cellStyle name="_0101_8 3_Visionline (Net profit)" xfId="155" xr:uid="{913EE435-66A1-4521-A62A-2030A913074E}"/>
    <cellStyle name="_0101_8 4" xfId="156" xr:uid="{0A36D015-E668-49BD-94E9-D05522091C6F}"/>
    <cellStyle name="_0101_8 4_Gross Inflow (@ageas share)" xfId="157" xr:uid="{5020FBE2-2DC1-4112-B0E1-08062F96279E}"/>
    <cellStyle name="_0101_8 4_Life (EU)" xfId="158" xr:uid="{C82AA9D5-5A0E-4A6F-BB5A-9CFF3AD986A1}"/>
    <cellStyle name="_0101_8 4_Slide_14 (2)" xfId="159" xr:uid="{988260FF-0066-41A4-AD8F-B8A928ABDF58}"/>
    <cellStyle name="_0101_8 4_Slide_30 (2)" xfId="160" xr:uid="{32A5729C-BC4A-4F36-A561-C19B3F59A9B7}"/>
    <cellStyle name="_0101_8 4_Slide_37 (1)" xfId="161" xr:uid="{AE921139-E3F1-4966-B14F-2869699204FF}"/>
    <cellStyle name="_0101_8 4_Visionline (Net profit)" xfId="162" xr:uid="{557C8DA8-A5D4-4722-A7C4-C1A3194B7464}"/>
    <cellStyle name="_0101_8 5" xfId="163" xr:uid="{B2CCBB55-63D7-417A-BDBD-ED209C2170D7}"/>
    <cellStyle name="_0101_8 5_Gross Inflow (@ageas share)" xfId="164" xr:uid="{67B02817-7FE1-4DAB-A220-F02F54D5F1EC}"/>
    <cellStyle name="_0101_8 5_Life (EU)" xfId="165" xr:uid="{679C8930-B241-4AE3-80AD-AD143D349CE7}"/>
    <cellStyle name="_0101_8 5_Slide_14 (2)" xfId="166" xr:uid="{F5440F86-92DC-4C9A-A118-3C2825CC0110}"/>
    <cellStyle name="_0101_8 5_Slide_30 (2)" xfId="167" xr:uid="{490C8B75-714C-46DE-9587-34A2ECB6E214}"/>
    <cellStyle name="_0101_8 5_Slide_37 (1)" xfId="168" xr:uid="{AEAEC097-B472-4032-9FC8-CE7C4A8B798F}"/>
    <cellStyle name="_0101_8 5_Visionline (Net profit)" xfId="169" xr:uid="{9D3B4643-B654-4312-944A-E53FDDB8CD2E}"/>
    <cellStyle name="_0101_8 6" xfId="170" xr:uid="{B91C0F4A-600D-43E7-BBDD-26084D7EBB2B}"/>
    <cellStyle name="_0101_8 6_Gross Inflow (@ageas share)" xfId="171" xr:uid="{7B289671-02C7-4C2F-8A96-1B9AE136FEEB}"/>
    <cellStyle name="_0101_8 6_Life (EU)" xfId="172" xr:uid="{3D81EEE4-B549-4189-84AD-A74017CCCD19}"/>
    <cellStyle name="_0101_8 6_Slide_14 (2)" xfId="173" xr:uid="{748915F1-84FB-4A25-83BC-D8101897B342}"/>
    <cellStyle name="_0101_8 6_Slide_30 (2)" xfId="174" xr:uid="{91C8ECAF-8B91-4B5F-8130-0EC71776C678}"/>
    <cellStyle name="_0101_8 6_Slide_37 (1)" xfId="175" xr:uid="{50D269F7-AA30-45BC-96BA-47F089DD6910}"/>
    <cellStyle name="_0101_8 6_Visionline (Net profit)" xfId="176" xr:uid="{8B84A4CD-586B-4EE0-9B54-A563213717C2}"/>
    <cellStyle name="_0101_8 7" xfId="177" xr:uid="{0259544E-5113-4411-9801-D8C766E6AA2D}"/>
    <cellStyle name="_0101_8 7_Gross Inflow (@ageas share)" xfId="178" xr:uid="{AD105CB8-2345-4853-A5B6-B75E9F31E458}"/>
    <cellStyle name="_0101_8 7_Life (EU)" xfId="179" xr:uid="{5F5FD571-E7F2-46DA-B769-9AA284E28E8F}"/>
    <cellStyle name="_0101_8 7_Slide_14 (2)" xfId="180" xr:uid="{67EF4D33-E25F-4755-B917-946E3ADF0F29}"/>
    <cellStyle name="_0101_8 7_Slide_30 (2)" xfId="181" xr:uid="{649FE2DB-90BF-4012-AA68-DF817C1DBA96}"/>
    <cellStyle name="_0101_8 7_Slide_37 (1)" xfId="182" xr:uid="{DBA381F3-D41F-444A-BCC3-06B7897FCC51}"/>
    <cellStyle name="_0101_8 7_Visionline (Net profit)" xfId="183" xr:uid="{BAE9FB6C-F50B-49CD-9BED-0630FC6F4DB4}"/>
    <cellStyle name="_0101_8 8" xfId="184" xr:uid="{40F2EBB7-DACD-4D8C-9A50-ECD2C39280D4}"/>
    <cellStyle name="_0101_8 8_Gross Inflow (@ageas share)" xfId="185" xr:uid="{C5C4BC0F-5ADE-462A-8DA2-29087A2167D3}"/>
    <cellStyle name="_0101_8 8_Life (EU)" xfId="186" xr:uid="{8490CA24-D71A-4B29-9335-0E457DA886BA}"/>
    <cellStyle name="_0101_8 8_Slide_14 (2)" xfId="187" xr:uid="{FA97E69B-2911-4D0E-A276-13AF405B7115}"/>
    <cellStyle name="_0101_8 8_Slide_30 (2)" xfId="188" xr:uid="{BEDE1C0B-2698-4831-B91E-576F1AB4D997}"/>
    <cellStyle name="_0101_8 8_Slide_37 (1)" xfId="189" xr:uid="{8A88089B-B269-4505-ABCB-3B1395B9C2BB}"/>
    <cellStyle name="_0101_8 8_Visionline (Net profit)" xfId="190" xr:uid="{A6813614-739B-465B-8030-B8F407C38E09}"/>
    <cellStyle name="_0101_8 9" xfId="191" xr:uid="{448D0402-DAE6-41CB-8A4B-2B556D57508A}"/>
    <cellStyle name="_0101_8 9_Gross Inflow (@ageas share)" xfId="192" xr:uid="{149EC106-B651-4530-8616-C592EB245FA7}"/>
    <cellStyle name="_0101_8 9_Life (EU)" xfId="193" xr:uid="{7DCFAEE9-16BF-458C-AFB5-7787A14547FC}"/>
    <cellStyle name="_0101_8 9_Slide_14 (2)" xfId="194" xr:uid="{12B69EC4-E108-4826-B28C-FBB43B1E693E}"/>
    <cellStyle name="_0101_8 9_Slide_30 (2)" xfId="195" xr:uid="{153E312C-98E3-4CFA-B6A7-D82BE15BD438}"/>
    <cellStyle name="_0101_8 9_Slide_37 (1)" xfId="196" xr:uid="{81C1D755-B5D0-42F3-B3B0-B6F15F22888C}"/>
    <cellStyle name="_0101_8 9_Visionline (Net profit)" xfId="197" xr:uid="{DB3D5EC9-EF85-4269-A718-DAE864C3CA4F}"/>
    <cellStyle name="_0101_8_Gross Inflow (@ageas share)" xfId="198" xr:uid="{C0AC964A-23A6-40F5-815C-B9EB0DBA7FA6}"/>
    <cellStyle name="_0101_8_Life (EU)" xfId="199" xr:uid="{F6BDB4D5-D450-4C8A-A61B-E266AA0AA8D0}"/>
    <cellStyle name="_0101_8_Slide_14 (2)" xfId="200" xr:uid="{98BA301E-739C-4B10-A449-AC2F4B0B64BA}"/>
    <cellStyle name="_0101_8_Slide_30 (2)" xfId="201" xr:uid="{EF0A5D1F-DAB2-434D-B359-4ACCA9DA2488}"/>
    <cellStyle name="_0101_8_Slide_37 (1)" xfId="202" xr:uid="{9E6A476D-DF15-4874-A650-BD8C23FFA87E}"/>
    <cellStyle name="_0101_8_Visionline (Net profit)" xfId="203" xr:uid="{C947F0F5-61BB-49EE-BD55-527E7A9C0F15}"/>
    <cellStyle name="_0101_9" xfId="204" xr:uid="{7C5B4971-59BA-409A-9940-EED3D7021F1D}"/>
    <cellStyle name="_0101_9 10" xfId="205" xr:uid="{47E29C97-49B4-4590-B4F7-140337A2D285}"/>
    <cellStyle name="_0101_9 2" xfId="206" xr:uid="{AFA7E7E0-1866-49CD-BE69-49228EF9D6EF}"/>
    <cellStyle name="_0101_9 3" xfId="207" xr:uid="{75563E93-59C7-43B9-811D-8D4FA7BEB446}"/>
    <cellStyle name="_0101_9 4" xfId="208" xr:uid="{576F4417-E135-41F5-8E80-4862E0B175E3}"/>
    <cellStyle name="_0101_9 5" xfId="209" xr:uid="{14CF6301-5BB9-41D9-A1FF-145BDD660A6E}"/>
    <cellStyle name="_0101_9 6" xfId="210" xr:uid="{A172D4CB-7155-4427-A29A-D1AF20664457}"/>
    <cellStyle name="_0101_9 7" xfId="211" xr:uid="{B0B8592A-F474-47E9-B5D8-3DA89AB85B6D}"/>
    <cellStyle name="_0101_9 8" xfId="212" xr:uid="{52A4239E-52E2-4BDD-A958-A8C74E4BB831}"/>
    <cellStyle name="_0101_9 9" xfId="213" xr:uid="{95A09743-C93C-40E3-8016-95F2674A49C1}"/>
    <cellStyle name="_0101_A" xfId="214" xr:uid="{F9A1497F-863D-42C9-8D9A-359C23614A57}"/>
    <cellStyle name="_0101_A 10" xfId="215" xr:uid="{04BCC957-DAF3-4AF3-8F84-EF12E1A17BC0}"/>
    <cellStyle name="_0101_A 10_Gross Inflow (@ageas share)" xfId="216" xr:uid="{5772C90B-AEF1-4917-894E-0735181AE04F}"/>
    <cellStyle name="_0101_A 10_Life (EU)" xfId="217" xr:uid="{E04FE510-D88A-4BDE-AB6B-0B6868788DE7}"/>
    <cellStyle name="_0101_A 10_Slide_14 (2)" xfId="218" xr:uid="{652BA68C-0E6C-4F8E-94F8-F74A73E2CE8D}"/>
    <cellStyle name="_0101_A 10_Slide_30 (2)" xfId="219" xr:uid="{255BDECC-F282-48AC-8644-9254A681B245}"/>
    <cellStyle name="_0101_A 10_Slide_37 (1)" xfId="220" xr:uid="{748CB0C9-310A-4EED-90EA-4DEBED115AE5}"/>
    <cellStyle name="_0101_A 10_Visionline (Net profit)" xfId="221" xr:uid="{8BBF25F3-7BD4-48CC-92C1-2FC692F8F18F}"/>
    <cellStyle name="_0101_A 2" xfId="222" xr:uid="{9548CC75-670B-4472-938A-47E438E1AC71}"/>
    <cellStyle name="_0101_A 2_Gross Inflow (@ageas share)" xfId="223" xr:uid="{FE40F005-5162-49C0-949F-BE3E4B5060F8}"/>
    <cellStyle name="_0101_A 2_Life (EU)" xfId="224" xr:uid="{C1A49445-25A8-40B9-BE1D-FBE7FAC1F12C}"/>
    <cellStyle name="_0101_A 2_Slide_14 (2)" xfId="225" xr:uid="{B3C72E35-3154-4307-870A-F35D5EF6F984}"/>
    <cellStyle name="_0101_A 2_Slide_30 (2)" xfId="226" xr:uid="{44A5E510-F7CB-4587-AAC4-3F079A96C3E3}"/>
    <cellStyle name="_0101_A 2_Slide_37 (1)" xfId="227" xr:uid="{B7BA6D2A-41BE-44AE-BCD9-A85D1E4E7902}"/>
    <cellStyle name="_0101_A 2_Visionline (Net profit)" xfId="228" xr:uid="{A8EFA27C-2EF4-4509-98D9-660CF90E8406}"/>
    <cellStyle name="_0101_A 3" xfId="229" xr:uid="{7D0161BC-4C35-4CF1-9010-C50AB48ECB23}"/>
    <cellStyle name="_0101_A 3_Gross Inflow (@ageas share)" xfId="230" xr:uid="{D92ABBF6-6345-4B6B-A7B8-E8D614CE5465}"/>
    <cellStyle name="_0101_A 3_Life (EU)" xfId="231" xr:uid="{341C09F7-644C-4A2D-B237-246A20CEADE9}"/>
    <cellStyle name="_0101_A 3_Slide_14 (2)" xfId="232" xr:uid="{83DEB5C7-1314-450A-905F-1E9176179255}"/>
    <cellStyle name="_0101_A 3_Slide_30 (2)" xfId="233" xr:uid="{97D1A83A-8C05-4262-99D2-5C0506FCB1F9}"/>
    <cellStyle name="_0101_A 3_Slide_37 (1)" xfId="234" xr:uid="{03D3EE43-5489-4776-8827-1242E0B89AE2}"/>
    <cellStyle name="_0101_A 3_Visionline (Net profit)" xfId="235" xr:uid="{B86401C3-1855-4448-BE11-28B19E3D239F}"/>
    <cellStyle name="_0101_A 4" xfId="236" xr:uid="{2D970F6B-77E4-439F-91C7-4582CA793532}"/>
    <cellStyle name="_0101_A 4_Gross Inflow (@ageas share)" xfId="237" xr:uid="{AFF04390-FAFB-4ACE-9942-244991281869}"/>
    <cellStyle name="_0101_A 4_Life (EU)" xfId="238" xr:uid="{F38ADC1F-49C9-4ACB-BD98-9FD995C5E65C}"/>
    <cellStyle name="_0101_A 4_Slide_14 (2)" xfId="239" xr:uid="{D4A0F0BD-6CCE-4FD4-9994-8D4E17E9F9F3}"/>
    <cellStyle name="_0101_A 4_Slide_30 (2)" xfId="240" xr:uid="{6D474BFC-CFCC-4C72-8C80-5C9DA10DEA34}"/>
    <cellStyle name="_0101_A 4_Slide_37 (1)" xfId="241" xr:uid="{6F9525D0-9460-461E-8239-A7F8957D61B2}"/>
    <cellStyle name="_0101_A 4_Visionline (Net profit)" xfId="242" xr:uid="{675F5696-1FA9-4CC0-94D0-B990142D448F}"/>
    <cellStyle name="_0101_A 5" xfId="243" xr:uid="{2503D6CE-F807-483A-9A6E-11A96992FC97}"/>
    <cellStyle name="_0101_A 5_Gross Inflow (@ageas share)" xfId="244" xr:uid="{5D1A7027-2031-440B-B04D-1796D9BA0B49}"/>
    <cellStyle name="_0101_A 5_Life (EU)" xfId="245" xr:uid="{D98568E6-2ED0-45E1-AEC5-C6A3F1D35DAF}"/>
    <cellStyle name="_0101_A 5_Slide_14 (2)" xfId="246" xr:uid="{3FCDC5F1-EEEB-4647-82EF-5AF437190A2C}"/>
    <cellStyle name="_0101_A 5_Slide_30 (2)" xfId="247" xr:uid="{44F8A4E8-3859-41EC-88DB-E0FF6FC22E63}"/>
    <cellStyle name="_0101_A 5_Slide_37 (1)" xfId="248" xr:uid="{B1C8D6FC-7C6C-44BC-8EE1-1D75EE136D82}"/>
    <cellStyle name="_0101_A 5_Visionline (Net profit)" xfId="249" xr:uid="{65DF3E76-A6A1-455A-AF8A-A72C38B34D40}"/>
    <cellStyle name="_0101_A 6" xfId="250" xr:uid="{255CB4B5-6041-4D07-A8EE-11C7F5F97047}"/>
    <cellStyle name="_0101_A 6_Gross Inflow (@ageas share)" xfId="251" xr:uid="{2CD6541C-203E-411D-92C2-B08A394CC4B5}"/>
    <cellStyle name="_0101_A 6_Life (EU)" xfId="252" xr:uid="{A58B7B62-830F-44A4-9604-2A880FFB6170}"/>
    <cellStyle name="_0101_A 6_Slide_14 (2)" xfId="253" xr:uid="{696A619C-809C-4C0B-9DF6-2C2D0BFE0283}"/>
    <cellStyle name="_0101_A 6_Slide_30 (2)" xfId="254" xr:uid="{B101556A-D244-4465-A5E2-D147FFAD7CBA}"/>
    <cellStyle name="_0101_A 6_Slide_37 (1)" xfId="255" xr:uid="{AFDB5042-BEDE-46EC-B901-1FC21B94DE8E}"/>
    <cellStyle name="_0101_A 6_Visionline (Net profit)" xfId="256" xr:uid="{633A3652-0C1E-4CD7-815A-440199CAEACA}"/>
    <cellStyle name="_0101_A 7" xfId="257" xr:uid="{E3233271-DED1-45F8-9522-2A2AB2B3B9BD}"/>
    <cellStyle name="_0101_A 7_Gross Inflow (@ageas share)" xfId="258" xr:uid="{7EE9CBD3-493B-4334-B41C-20DD0E9B3555}"/>
    <cellStyle name="_0101_A 7_Life (EU)" xfId="259" xr:uid="{B6B6ADF4-BA0C-4384-9C83-C167D29E8362}"/>
    <cellStyle name="_0101_A 7_Slide_14 (2)" xfId="260" xr:uid="{ED2FC5DD-8553-45BB-8BAF-9AD808AC6DD4}"/>
    <cellStyle name="_0101_A 7_Slide_30 (2)" xfId="261" xr:uid="{C9586ED9-430F-4DED-A9FD-FA8EE7E48F3D}"/>
    <cellStyle name="_0101_A 7_Slide_37 (1)" xfId="262" xr:uid="{FA7447F2-5A62-43B7-B7C0-7E00D724066F}"/>
    <cellStyle name="_0101_A 7_Visionline (Net profit)" xfId="263" xr:uid="{570EBC1A-2DB7-487A-94AB-B6E58544D2A7}"/>
    <cellStyle name="_0101_A 8" xfId="264" xr:uid="{293443B3-56D3-47B4-8FA8-C514C761FD74}"/>
    <cellStyle name="_0101_A 8_Gross Inflow (@ageas share)" xfId="265" xr:uid="{E99D1589-9CA4-4CE8-A069-38659B68B69D}"/>
    <cellStyle name="_0101_A 8_Life (EU)" xfId="266" xr:uid="{07C8A16E-271A-4CCC-9231-E109F61F0608}"/>
    <cellStyle name="_0101_A 8_Slide_14 (2)" xfId="267" xr:uid="{95B5935E-D54D-47F8-A82C-F424FA309E2A}"/>
    <cellStyle name="_0101_A 8_Slide_30 (2)" xfId="268" xr:uid="{79577E3C-4F24-49FF-8FEF-2D409D3BD76F}"/>
    <cellStyle name="_0101_A 8_Slide_37 (1)" xfId="269" xr:uid="{36D3AB72-6722-4B77-8DAF-D42A0A642544}"/>
    <cellStyle name="_0101_A 8_Visionline (Net profit)" xfId="270" xr:uid="{E504E52E-2876-4038-8E55-C62169EF03A6}"/>
    <cellStyle name="_0101_A 9" xfId="271" xr:uid="{F9E44530-A958-4479-86BE-79C73BB6D0F7}"/>
    <cellStyle name="_0101_A 9_Gross Inflow (@ageas share)" xfId="272" xr:uid="{0BE5094C-8528-4703-AAB6-2ACB37B74E8C}"/>
    <cellStyle name="_0101_A 9_Life (EU)" xfId="273" xr:uid="{76CCD736-339F-4D99-A16F-7583C17B74E0}"/>
    <cellStyle name="_0101_A 9_Slide_14 (2)" xfId="274" xr:uid="{D0271FA8-3F9B-430B-8A80-3DE36209F9D8}"/>
    <cellStyle name="_0101_A 9_Slide_30 (2)" xfId="275" xr:uid="{9FC8C2CF-EC42-40E7-B2EE-C728D86873DA}"/>
    <cellStyle name="_0101_A 9_Slide_37 (1)" xfId="276" xr:uid="{C3E9EECC-B1D1-482D-9363-CE03BBEE1E3C}"/>
    <cellStyle name="_0101_A 9_Visionline (Net profit)" xfId="277" xr:uid="{FA3079AC-2152-4673-87F4-A403DD820CBA}"/>
    <cellStyle name="_0101_A_Gross Inflow (@ageas share)" xfId="278" xr:uid="{6A474F49-240D-45E9-8150-B40338C3471A}"/>
    <cellStyle name="_0101_A_Life (EU)" xfId="279" xr:uid="{B1757106-D1BA-4C26-BCF7-50372F26B38F}"/>
    <cellStyle name="_0101_A_Slide_14 (2)" xfId="280" xr:uid="{9F72E766-1C71-48A3-B3C1-C295F56B8F26}"/>
    <cellStyle name="_0101_A_Slide_30 (2)" xfId="281" xr:uid="{1A6D59FB-E342-453A-99E9-F6F69F2FDB3C}"/>
    <cellStyle name="_0101_A_Slide_37 (1)" xfId="282" xr:uid="{D502D47A-1FF7-4BF3-874B-4FB552820B7A}"/>
    <cellStyle name="_0101_A_Visionline (Net profit)" xfId="283" xr:uid="{F6AE25F4-BD77-4712-8342-462A303498B2}"/>
    <cellStyle name="_0101_B" xfId="284" xr:uid="{264F234E-105A-4A1E-ABB4-304DE1597058}"/>
    <cellStyle name="_0101_C" xfId="285" xr:uid="{3A969288-F815-45A2-A737-836ABFDC94EC}"/>
    <cellStyle name="_0101_D" xfId="286" xr:uid="{EF2C6A3D-643A-4B4B-8A19-A41A9DD14312}"/>
    <cellStyle name="_0101_D 10" xfId="287" xr:uid="{D5C6F59D-F408-4730-A4C5-47EB3DDB5CA0}"/>
    <cellStyle name="_0101_D 2" xfId="288" xr:uid="{34A59A7E-6D7B-4F5F-ACE7-FE0EFE7CD868}"/>
    <cellStyle name="_0101_D 3" xfId="289" xr:uid="{8EB75667-2AE3-41AE-9E80-A645C666BABB}"/>
    <cellStyle name="_0101_D 4" xfId="290" xr:uid="{E5EC7340-7948-4A72-AC52-C6B11CF786A7}"/>
    <cellStyle name="_0101_D 5" xfId="291" xr:uid="{06E0C74A-8255-4C6F-B7EA-12663DB3D512}"/>
    <cellStyle name="_0101_D 6" xfId="292" xr:uid="{F2EDD260-898B-4826-931B-1D21F2122044}"/>
    <cellStyle name="_0101_D 7" xfId="293" xr:uid="{22885206-EC67-4E7B-A3BA-CAC6ACB6C6E6}"/>
    <cellStyle name="_0101_D 8" xfId="294" xr:uid="{8C035F14-C63D-445A-A6F7-F5A1E921D686}"/>
    <cellStyle name="_0101_D 9" xfId="295" xr:uid="{684CB5FA-6607-4337-9AF5-786A0DF57775}"/>
    <cellStyle name="_0101_E" xfId="296" xr:uid="{3DF50EE6-3A49-430A-AC9F-C4D296A5FB9F}"/>
    <cellStyle name="_0101_E 2" xfId="297" xr:uid="{ABF4C636-3951-496E-93E1-67B9AFB39B97}"/>
    <cellStyle name="_0101_E 3" xfId="298" xr:uid="{51248E73-FA6E-46A8-AAAF-194E39C68197}"/>
    <cellStyle name="_0101_F" xfId="299" xr:uid="{CCEDFDED-B670-45F1-85CA-C46879715D22}"/>
    <cellStyle name="_0101_G" xfId="300" xr:uid="{51FC78A4-67E0-4BEF-A8E0-91BAA7093AEB}"/>
    <cellStyle name="_0102" xfId="301" xr:uid="{CB6ABBFB-7149-4E00-A3AB-BEF77CA6ADAD}"/>
    <cellStyle name="_0102 10" xfId="302" xr:uid="{E20A6AA2-31BD-4BA1-A04E-1C3F6D5B4E1C}"/>
    <cellStyle name="_0102 2" xfId="303" xr:uid="{E8148062-6EB1-4BFD-BE08-DB72B41A5E78}"/>
    <cellStyle name="_0102 3" xfId="304" xr:uid="{DFC919A8-92EB-441E-83C5-B7357502553A}"/>
    <cellStyle name="_0102 4" xfId="305" xr:uid="{07CE3ED6-BB2B-444F-AB5F-71FB4BC72975}"/>
    <cellStyle name="_0102 5" xfId="306" xr:uid="{83139F27-5672-4D79-8678-17A68388059F}"/>
    <cellStyle name="_0102 6" xfId="307" xr:uid="{22E5D4A9-E1EE-4B8D-810A-86ACA04C53AB}"/>
    <cellStyle name="_0102 7" xfId="308" xr:uid="{D0B0D24F-767E-4480-AAE3-7F069135D4E6}"/>
    <cellStyle name="_0102 8" xfId="309" xr:uid="{AF91B404-DD14-4C11-8C82-77A10F99BA15}"/>
    <cellStyle name="_0102 9" xfId="310" xr:uid="{9793E038-4BE3-4EEA-91BC-1EF1313F4DCF}"/>
    <cellStyle name="_0102_1" xfId="311" xr:uid="{95978EEC-9C7F-417E-AD2C-DA108F5D68B2}"/>
    <cellStyle name="_0102_2" xfId="312" xr:uid="{CA3D21E6-5B9C-4533-B8D4-09AE192274C4}"/>
    <cellStyle name="_0102_2 2" xfId="313" xr:uid="{00B252CD-1256-40C7-9B37-5EC4ED20D0C1}"/>
    <cellStyle name="_0102_2 3" xfId="314" xr:uid="{CCE975CA-35BC-417E-B6DE-8C24D4022E83}"/>
    <cellStyle name="_0102_3" xfId="315" xr:uid="{EEA70042-AEA8-4B21-8018-EEEBF0104B98}"/>
    <cellStyle name="_0102_3 10" xfId="316" xr:uid="{B5983D62-46E3-4AA4-A4E0-1A4D89C49A46}"/>
    <cellStyle name="_0102_3 10_Gross Inflow (@ageas share)" xfId="317" xr:uid="{2CDE71A9-5737-4148-B31B-50B9C8B08ECF}"/>
    <cellStyle name="_0102_3 10_Life (EU)" xfId="318" xr:uid="{A44F4EE7-E566-4B86-BA80-02BF8B4F68B0}"/>
    <cellStyle name="_0102_3 10_Slide_14 (2)" xfId="319" xr:uid="{18FD1A32-4B9D-45AF-BDB7-9892CCA78C1E}"/>
    <cellStyle name="_0102_3 10_Slide_30 (2)" xfId="320" xr:uid="{ECE335A2-3866-46EE-A733-43ED377121BD}"/>
    <cellStyle name="_0102_3 10_Slide_37 (1)" xfId="321" xr:uid="{6C464B8B-A883-467B-85A4-B946ED5E9922}"/>
    <cellStyle name="_0102_3 10_Visionline (Net profit)" xfId="322" xr:uid="{887BFFB7-E8BD-498E-97E3-DFCE758456BC}"/>
    <cellStyle name="_0102_3 2" xfId="323" xr:uid="{F0272069-0CB7-49E5-A59D-B8877319836E}"/>
    <cellStyle name="_0102_3 2_Gross Inflow (@ageas share)" xfId="324" xr:uid="{08CC5A72-0312-4719-9598-070B1126748B}"/>
    <cellStyle name="_0102_3 2_Life (EU)" xfId="325" xr:uid="{743BE2FF-323F-41B8-BFDA-5BDDF8723C10}"/>
    <cellStyle name="_0102_3 2_Slide_14 (2)" xfId="326" xr:uid="{AD52CD62-9842-4339-ACA6-22E081228326}"/>
    <cellStyle name="_0102_3 2_Slide_30 (2)" xfId="327" xr:uid="{48B10CA5-8614-4611-90BF-20638C85D96A}"/>
    <cellStyle name="_0102_3 2_Slide_37 (1)" xfId="328" xr:uid="{BED00E91-0F57-4D28-B64D-F207981ED16F}"/>
    <cellStyle name="_0102_3 2_Visionline (Net profit)" xfId="329" xr:uid="{84DE4C1B-537B-4ABC-86A5-CC5A0E7C7939}"/>
    <cellStyle name="_0102_3 3" xfId="330" xr:uid="{A4D8978D-72D5-4F13-BBDC-EDFD6EBB1AC7}"/>
    <cellStyle name="_0102_3 3_Gross Inflow (@ageas share)" xfId="331" xr:uid="{A13C9B5C-4820-4FF2-805A-7E0C19BA79BA}"/>
    <cellStyle name="_0102_3 3_Life (EU)" xfId="332" xr:uid="{1BECBC3E-099C-436C-AB74-DFAD1EA5E8BD}"/>
    <cellStyle name="_0102_3 3_Slide_14 (2)" xfId="333" xr:uid="{5336CB84-E4E4-4999-B112-2DE0C547E144}"/>
    <cellStyle name="_0102_3 3_Slide_30 (2)" xfId="334" xr:uid="{11FE9169-2263-4982-9147-96ABB3DF3963}"/>
    <cellStyle name="_0102_3 3_Slide_37 (1)" xfId="335" xr:uid="{5904387F-A7E8-4B78-9BE2-662B3C4DB5D8}"/>
    <cellStyle name="_0102_3 3_Visionline (Net profit)" xfId="336" xr:uid="{F7BCE2FD-07A8-4567-AB69-9BFAA2D6E93E}"/>
    <cellStyle name="_0102_3 4" xfId="337" xr:uid="{831F2930-98DC-431F-BF58-A5C360F56BE4}"/>
    <cellStyle name="_0102_3 4_Gross Inflow (@ageas share)" xfId="338" xr:uid="{76BD1EC3-3976-4EF5-9154-78E94C0112D1}"/>
    <cellStyle name="_0102_3 4_Life (EU)" xfId="339" xr:uid="{18120FA4-02B8-4CD7-8C2B-382A6C36998B}"/>
    <cellStyle name="_0102_3 4_Slide_14 (2)" xfId="340" xr:uid="{0A21F57F-222E-4C70-8021-1310378D427E}"/>
    <cellStyle name="_0102_3 4_Slide_30 (2)" xfId="341" xr:uid="{32E3CA75-E147-42B6-85A0-CAD936642395}"/>
    <cellStyle name="_0102_3 4_Slide_37 (1)" xfId="342" xr:uid="{30A767BD-AC72-492C-9752-7F044EFB0B86}"/>
    <cellStyle name="_0102_3 4_Visionline (Net profit)" xfId="343" xr:uid="{407284A3-787D-49F3-9C1F-E1CD92FD3636}"/>
    <cellStyle name="_0102_3 5" xfId="344" xr:uid="{19CA0206-2566-44E1-8FEE-FE9B24BD4E4E}"/>
    <cellStyle name="_0102_3 5_Gross Inflow (@ageas share)" xfId="345" xr:uid="{5A036226-DDA2-4B92-9124-408D004C2481}"/>
    <cellStyle name="_0102_3 5_Life (EU)" xfId="346" xr:uid="{6CF96747-8C69-4668-8F78-47695A5E7CE1}"/>
    <cellStyle name="_0102_3 5_Slide_14 (2)" xfId="347" xr:uid="{C9E67173-4E8A-444C-9EEA-5367F9AC45A3}"/>
    <cellStyle name="_0102_3 5_Slide_30 (2)" xfId="348" xr:uid="{1F0A4554-5FB9-4E2F-92D7-5DBCD117B389}"/>
    <cellStyle name="_0102_3 5_Slide_37 (1)" xfId="349" xr:uid="{90F75BA6-71E5-4097-8E02-D61650414AB3}"/>
    <cellStyle name="_0102_3 5_Visionline (Net profit)" xfId="350" xr:uid="{5035A5C1-9065-4F5B-90E2-CF38B0A809B1}"/>
    <cellStyle name="_0102_3 6" xfId="351" xr:uid="{F9C2E9C9-1DB9-4BB1-8C29-1E8A1A8EA872}"/>
    <cellStyle name="_0102_3 6_Gross Inflow (@ageas share)" xfId="352" xr:uid="{545A1DDE-A586-4B87-AD72-B47C8D381E7D}"/>
    <cellStyle name="_0102_3 6_Life (EU)" xfId="353" xr:uid="{25D50C36-5188-45B4-9D6F-CA9D8919A15C}"/>
    <cellStyle name="_0102_3 6_Slide_14 (2)" xfId="354" xr:uid="{0894722C-2D7C-4D61-86DE-A2E5E9EEDBC4}"/>
    <cellStyle name="_0102_3 6_Slide_30 (2)" xfId="355" xr:uid="{515FB9F7-2FA3-4CE1-9BEB-BB6440B5DA80}"/>
    <cellStyle name="_0102_3 6_Slide_37 (1)" xfId="356" xr:uid="{1D6E9651-5B5F-4DEC-B288-B58EDD4ED2AA}"/>
    <cellStyle name="_0102_3 6_Visionline (Net profit)" xfId="357" xr:uid="{1852CA23-A5CE-4391-9BD8-1B4F5FA4DF80}"/>
    <cellStyle name="_0102_3 7" xfId="358" xr:uid="{8F326F61-1D65-4E8F-9F9C-761A61BB54B4}"/>
    <cellStyle name="_0102_3 7_Gross Inflow (@ageas share)" xfId="359" xr:uid="{DD94ABAF-135A-4EF6-8378-7C67FA79AD88}"/>
    <cellStyle name="_0102_3 7_Life (EU)" xfId="360" xr:uid="{2538C075-3793-4336-88C5-2D1A531B5C08}"/>
    <cellStyle name="_0102_3 7_Slide_14 (2)" xfId="361" xr:uid="{F7D9C7D7-E51D-4839-A0DC-54B0B036F311}"/>
    <cellStyle name="_0102_3 7_Slide_30 (2)" xfId="362" xr:uid="{C4658A6B-5B03-4B7E-9292-82E032C9788D}"/>
    <cellStyle name="_0102_3 7_Slide_37 (1)" xfId="363" xr:uid="{AD7B7A6C-3587-46B7-AD1F-EC8DE559B153}"/>
    <cellStyle name="_0102_3 7_Visionline (Net profit)" xfId="364" xr:uid="{DCECE6D7-EAA5-4DCC-9697-EA55065BBE74}"/>
    <cellStyle name="_0102_3 8" xfId="365" xr:uid="{03662CD4-E3AE-4A64-909F-7B798A698460}"/>
    <cellStyle name="_0102_3 8_Gross Inflow (@ageas share)" xfId="366" xr:uid="{313D1E62-D2A4-4616-8141-03028FB43CF6}"/>
    <cellStyle name="_0102_3 8_Life (EU)" xfId="367" xr:uid="{DDA64E1A-2215-46F9-BA94-B0BCB4E23D8E}"/>
    <cellStyle name="_0102_3 8_Slide_14 (2)" xfId="368" xr:uid="{01E293A8-5CB6-4975-ADFC-9739A152D0B0}"/>
    <cellStyle name="_0102_3 8_Slide_30 (2)" xfId="369" xr:uid="{3BEAECEA-1D4A-4BE5-AA33-F2FE5CA37E18}"/>
    <cellStyle name="_0102_3 8_Slide_37 (1)" xfId="370" xr:uid="{D21EDBBD-32B6-4B3F-9846-A340F5C6DF40}"/>
    <cellStyle name="_0102_3 8_Visionline (Net profit)" xfId="371" xr:uid="{5FA8B2E2-BB44-40F1-B0E1-F52881AC1C73}"/>
    <cellStyle name="_0102_3 9" xfId="372" xr:uid="{37CD07B4-24F1-42CE-89E1-4DE3BC4F61B2}"/>
    <cellStyle name="_0102_3 9_Gross Inflow (@ageas share)" xfId="373" xr:uid="{C65EDA3F-72F6-4D73-BA6E-5F1A5656DC1F}"/>
    <cellStyle name="_0102_3 9_Life (EU)" xfId="374" xr:uid="{CC314CE0-EAC4-44CC-98F9-42BC703B62CC}"/>
    <cellStyle name="_0102_3 9_Slide_14 (2)" xfId="375" xr:uid="{724058B8-4A78-483E-B890-36965ED70B47}"/>
    <cellStyle name="_0102_3 9_Slide_30 (2)" xfId="376" xr:uid="{CC8A2ABF-7927-40B5-8CB8-C8FDDEABD0D9}"/>
    <cellStyle name="_0102_3 9_Slide_37 (1)" xfId="377" xr:uid="{0C8A5FFC-9BD2-4F5D-B8D7-5AF2E4E85E04}"/>
    <cellStyle name="_0102_3 9_Visionline (Net profit)" xfId="378" xr:uid="{6F1162E7-A7F3-4180-A23E-A430B45761FE}"/>
    <cellStyle name="_0102_3_Gross Inflow (@ageas share)" xfId="379" xr:uid="{87BE849C-7977-4E12-906F-8FCBE3D58C85}"/>
    <cellStyle name="_0102_3_Life (EU)" xfId="380" xr:uid="{402D1574-2718-4E8F-93E8-68955BD605D8}"/>
    <cellStyle name="_0102_3_Slide_14 (2)" xfId="381" xr:uid="{0F825DD6-81D9-43E0-9855-AE9FB4A87996}"/>
    <cellStyle name="_0102_3_Slide_30 (2)" xfId="382" xr:uid="{5081D870-9CE8-4A57-8341-47E88E2E9AEF}"/>
    <cellStyle name="_0102_3_Slide_37 (1)" xfId="383" xr:uid="{669F802D-9014-4818-ADBA-6BF8E56E13D8}"/>
    <cellStyle name="_0102_3_Visionline (Net profit)" xfId="384" xr:uid="{22150DF1-7029-4983-9D37-4CA3911BD3E0}"/>
    <cellStyle name="_0102_4" xfId="385" xr:uid="{2D39D2A2-D418-4732-BC98-F033304C8510}"/>
    <cellStyle name="_0102_5" xfId="386" xr:uid="{DEE1A90D-C5A3-4882-B165-44064F49BD27}"/>
    <cellStyle name="_0102_6" xfId="387" xr:uid="{16C338F1-59A6-4A74-B770-41E81A7C466D}"/>
    <cellStyle name="_0102_7" xfId="388" xr:uid="{CA49D364-A8E7-411A-A14F-CC28960CB432}"/>
    <cellStyle name="_0102_7 10" xfId="389" xr:uid="{14B1074A-E219-417E-9B83-4B9CEAFC9584}"/>
    <cellStyle name="_0102_7 10_Gross Inflow (@ageas share)" xfId="390" xr:uid="{AC388B71-F38C-4BC5-BBDC-A61C1BC095DA}"/>
    <cellStyle name="_0102_7 10_Life (EU)" xfId="391" xr:uid="{7506B73B-D827-43F8-8F26-102A7E51B8DA}"/>
    <cellStyle name="_0102_7 10_Slide_14 (2)" xfId="392" xr:uid="{4BA80E2E-1819-49E0-9667-4655254165B8}"/>
    <cellStyle name="_0102_7 10_Slide_30 (2)" xfId="393" xr:uid="{387D4988-9CE6-47FD-B17C-40B2A31A2A26}"/>
    <cellStyle name="_0102_7 10_Slide_37 (1)" xfId="394" xr:uid="{819DBFFB-16ED-401F-A97E-012B61980220}"/>
    <cellStyle name="_0102_7 10_Visionline (Net profit)" xfId="395" xr:uid="{6E9BBBA9-7685-43CC-8957-B9D5752510DC}"/>
    <cellStyle name="_0102_7 2" xfId="396" xr:uid="{2A1CC494-15DE-4B49-987F-7C744672A2C2}"/>
    <cellStyle name="_0102_7 2_Gross Inflow (@ageas share)" xfId="397" xr:uid="{1A7F337E-5E27-461D-A104-677BB08C2431}"/>
    <cellStyle name="_0102_7 2_Life (EU)" xfId="398" xr:uid="{FFBF2639-7696-40F2-8119-32046DD8FEEE}"/>
    <cellStyle name="_0102_7 2_Slide_14 (2)" xfId="399" xr:uid="{94795233-275C-4595-9BE9-7E5EF9B3E061}"/>
    <cellStyle name="_0102_7 2_Slide_30 (2)" xfId="400" xr:uid="{F2B12DD0-55BD-42BE-8926-589EBD1F82C5}"/>
    <cellStyle name="_0102_7 2_Slide_37 (1)" xfId="401" xr:uid="{E89C77FE-943C-4094-92F7-44308692F570}"/>
    <cellStyle name="_0102_7 2_Visionline (Net profit)" xfId="402" xr:uid="{E04684B0-1E49-4BB3-A9C0-12EC47160F24}"/>
    <cellStyle name="_0102_7 3" xfId="403" xr:uid="{90B5B50C-4C7F-468D-86CD-4CE6BC83F167}"/>
    <cellStyle name="_0102_7 3_Gross Inflow (@ageas share)" xfId="404" xr:uid="{F1CDABFD-9263-4AFE-A994-B94FD5050D12}"/>
    <cellStyle name="_0102_7 3_Life (EU)" xfId="405" xr:uid="{0AC94BFA-2FDD-4607-B5D7-C96946BBFDC7}"/>
    <cellStyle name="_0102_7 3_Slide_14 (2)" xfId="406" xr:uid="{1452F928-0BC4-47A6-B6B4-F56168CA5C24}"/>
    <cellStyle name="_0102_7 3_Slide_30 (2)" xfId="407" xr:uid="{39AB0866-1DEE-4E60-99A0-8D477AA671D9}"/>
    <cellStyle name="_0102_7 3_Slide_37 (1)" xfId="408" xr:uid="{294066E3-ED74-4055-8900-3D1BF7C17ECB}"/>
    <cellStyle name="_0102_7 3_Visionline (Net profit)" xfId="409" xr:uid="{E89F8F5A-E010-469D-807E-4664AC9867B2}"/>
    <cellStyle name="_0102_7 4" xfId="410" xr:uid="{3688AA55-9F57-47C3-A0DF-5D2EF4ED63BA}"/>
    <cellStyle name="_0102_7 4_Gross Inflow (@ageas share)" xfId="411" xr:uid="{A700A474-B0A2-4CB4-B52B-80CD9D9591DC}"/>
    <cellStyle name="_0102_7 4_Life (EU)" xfId="412" xr:uid="{201CE6FB-D2C7-4D54-B497-3F7D17D34511}"/>
    <cellStyle name="_0102_7 4_Slide_14 (2)" xfId="413" xr:uid="{C34F9F88-694D-4EBD-9C4D-9DA66C7D1ADC}"/>
    <cellStyle name="_0102_7 4_Slide_30 (2)" xfId="414" xr:uid="{26C59A16-2624-4393-A63D-C91961C36134}"/>
    <cellStyle name="_0102_7 4_Slide_37 (1)" xfId="415" xr:uid="{54952D9D-0FBB-4958-8248-E1081273AB01}"/>
    <cellStyle name="_0102_7 4_Visionline (Net profit)" xfId="416" xr:uid="{8AB283D7-BD09-48F9-9C70-4D0F4F4AD3AC}"/>
    <cellStyle name="_0102_7 5" xfId="417" xr:uid="{0FB35699-C88B-42AA-AB11-1BBF690B8626}"/>
    <cellStyle name="_0102_7 5_Gross Inflow (@ageas share)" xfId="418" xr:uid="{5056C2DD-EAB0-4114-82BE-6207E2EA7842}"/>
    <cellStyle name="_0102_7 5_Life (EU)" xfId="419" xr:uid="{7B1EEB8D-F6B7-4B20-9055-3EC539A78D2B}"/>
    <cellStyle name="_0102_7 5_Slide_14 (2)" xfId="420" xr:uid="{731571C4-6188-4F4C-8F7D-E96AF14E78E6}"/>
    <cellStyle name="_0102_7 5_Slide_30 (2)" xfId="421" xr:uid="{52A048F7-A2D7-4067-87C8-DD99E5DBCEB5}"/>
    <cellStyle name="_0102_7 5_Slide_37 (1)" xfId="422" xr:uid="{8E982F37-65B9-44A5-ACF2-190AB029FF95}"/>
    <cellStyle name="_0102_7 5_Visionline (Net profit)" xfId="423" xr:uid="{0A2604C7-E711-41FA-9D5A-FF30DAE25F06}"/>
    <cellStyle name="_0102_7 6" xfId="424" xr:uid="{63716008-FB8A-444E-8333-678EC5023022}"/>
    <cellStyle name="_0102_7 6_Gross Inflow (@ageas share)" xfId="425" xr:uid="{8F591F6A-14CC-4C8B-A6EA-70F6502FCFE5}"/>
    <cellStyle name="_0102_7 6_Life (EU)" xfId="426" xr:uid="{D3E655B3-CC83-4F75-838C-83C5BAC5451F}"/>
    <cellStyle name="_0102_7 6_Slide_14 (2)" xfId="427" xr:uid="{5E8B74EB-60C3-43CE-A3C9-4084D3EFA04F}"/>
    <cellStyle name="_0102_7 6_Slide_30 (2)" xfId="428" xr:uid="{7D6BD5D0-E92A-4CA2-9B4A-706E881559F0}"/>
    <cellStyle name="_0102_7 6_Slide_37 (1)" xfId="429" xr:uid="{DD7E591D-F20C-43B3-A282-F9BB0E3D31D9}"/>
    <cellStyle name="_0102_7 6_Visionline (Net profit)" xfId="430" xr:uid="{4D734E42-53C9-4880-A6DB-264ABB1E81F7}"/>
    <cellStyle name="_0102_7 7" xfId="431" xr:uid="{C351A976-BA53-47DC-BC1C-76FACEE1BFAD}"/>
    <cellStyle name="_0102_7 7_Gross Inflow (@ageas share)" xfId="432" xr:uid="{B93AD004-7CB9-405C-9E50-409B56F0F0DC}"/>
    <cellStyle name="_0102_7 7_Life (EU)" xfId="433" xr:uid="{A16A7074-DC0D-4E6A-BE76-CA6A79CF3F78}"/>
    <cellStyle name="_0102_7 7_Slide_14 (2)" xfId="434" xr:uid="{43EF7A3C-F576-4798-92B8-D000F80896B9}"/>
    <cellStyle name="_0102_7 7_Slide_30 (2)" xfId="435" xr:uid="{176F8FC4-A051-4EAD-968E-37F1EDC7A134}"/>
    <cellStyle name="_0102_7 7_Slide_37 (1)" xfId="436" xr:uid="{A7924D13-151D-4202-9B77-8C0F621DD654}"/>
    <cellStyle name="_0102_7 7_Visionline (Net profit)" xfId="437" xr:uid="{E54F085B-FC1C-49C7-BA68-D0E6C09726B8}"/>
    <cellStyle name="_0102_7 8" xfId="438" xr:uid="{F14452DE-8A4D-44D1-8E61-2E8A5F61E8B4}"/>
    <cellStyle name="_0102_7 8_Gross Inflow (@ageas share)" xfId="439" xr:uid="{56DC9943-9227-4C73-8883-D2D5D9570C54}"/>
    <cellStyle name="_0102_7 8_Life (EU)" xfId="440" xr:uid="{EC8648F6-3B2B-46B0-A733-F940C45B639D}"/>
    <cellStyle name="_0102_7 8_Slide_14 (2)" xfId="441" xr:uid="{BCA329E8-4F30-48B6-80A8-2CF6DF9E5813}"/>
    <cellStyle name="_0102_7 8_Slide_30 (2)" xfId="442" xr:uid="{FFD32FD0-4325-4809-9941-10B0431D1A78}"/>
    <cellStyle name="_0102_7 8_Slide_37 (1)" xfId="443" xr:uid="{5293E127-0175-4AD4-8050-8969B298078B}"/>
    <cellStyle name="_0102_7 8_Visionline (Net profit)" xfId="444" xr:uid="{9E9F628D-B6AE-4185-8576-BED9389FD054}"/>
    <cellStyle name="_0102_7 9" xfId="445" xr:uid="{D753A522-4BA4-47FB-B3BC-276DC7CE4C45}"/>
    <cellStyle name="_0102_7 9_Gross Inflow (@ageas share)" xfId="446" xr:uid="{5718F09B-CFDB-4342-8A1C-E298DC847F87}"/>
    <cellStyle name="_0102_7 9_Life (EU)" xfId="447" xr:uid="{485F3E0D-48A0-4020-80BE-FCB19DAE7BA9}"/>
    <cellStyle name="_0102_7 9_Slide_14 (2)" xfId="448" xr:uid="{C029E482-C766-47FA-B288-811A1BC6815C}"/>
    <cellStyle name="_0102_7 9_Slide_30 (2)" xfId="449" xr:uid="{2BB582EA-7C97-4961-8596-13E2F8CA3233}"/>
    <cellStyle name="_0102_7 9_Slide_37 (1)" xfId="450" xr:uid="{40B55C5D-4B3E-4A8B-8726-B31906F5C4D2}"/>
    <cellStyle name="_0102_7 9_Visionline (Net profit)" xfId="451" xr:uid="{DA7B754A-AA0D-4675-9AB0-CA301CF4F5AE}"/>
    <cellStyle name="_0102_7_Gross Inflow (@ageas share)" xfId="452" xr:uid="{7E58B89F-5DB1-40E3-8096-FC12E7A87101}"/>
    <cellStyle name="_0102_7_Life (EU)" xfId="453" xr:uid="{BA0F6F3D-C2B2-4A6C-9F28-B81773E0470D}"/>
    <cellStyle name="_0102_7_Slide_14 (2)" xfId="454" xr:uid="{57E98794-C6DC-4C6D-8116-BAE1C3270F9F}"/>
    <cellStyle name="_0102_7_Slide_30 (2)" xfId="455" xr:uid="{6663ADC7-69E7-4655-B5ED-49BA883FD5A5}"/>
    <cellStyle name="_0102_7_Slide_37 (1)" xfId="456" xr:uid="{8598AF45-A069-465E-A9E4-E918AE3F741F}"/>
    <cellStyle name="_0102_7_Visionline (Net profit)" xfId="457" xr:uid="{E23443C7-D15E-4382-B01A-CB3C729DD188}"/>
    <cellStyle name="_0102_8" xfId="458" xr:uid="{0DD052A9-B6DB-483D-B8EA-703BE94D7907}"/>
    <cellStyle name="_0102_9" xfId="459" xr:uid="{FC3DB9EB-40E9-4D97-8825-D9730F046F70}"/>
    <cellStyle name="_0102_9 10" xfId="460" xr:uid="{3E8EE17C-D6D9-4829-AD73-1B7C575AB5D2}"/>
    <cellStyle name="_0102_9 2" xfId="461" xr:uid="{853259A3-B64F-4081-BA40-E6F4F53BA9FA}"/>
    <cellStyle name="_0102_9 3" xfId="462" xr:uid="{2BCF788F-7B6A-4868-BC20-3927D2AFD88C}"/>
    <cellStyle name="_0102_9 4" xfId="463" xr:uid="{5DFBCD90-A89E-416A-85F0-4CC3177B5818}"/>
    <cellStyle name="_0102_9 5" xfId="464" xr:uid="{92FAA05D-BDE6-4F55-9C7F-F437DF185172}"/>
    <cellStyle name="_0102_9 6" xfId="465" xr:uid="{B4CE56A5-2B0C-4003-9B6B-387D52AC2F32}"/>
    <cellStyle name="_0102_9 7" xfId="466" xr:uid="{CA3E3F1D-7AC2-4743-A9A5-292A2548463B}"/>
    <cellStyle name="_0102_9 8" xfId="467" xr:uid="{112BA090-B18F-4022-B2D1-E1251230844E}"/>
    <cellStyle name="_0102_9 9" xfId="468" xr:uid="{A5119442-3AD1-427A-8E23-E747E544607D}"/>
    <cellStyle name="_0102_A" xfId="469" xr:uid="{BABAA818-6F1D-4A64-9778-6B619C2A346E}"/>
    <cellStyle name="_0102_A 10" xfId="470" xr:uid="{8F3D0299-C4B1-43C0-9D2F-CF435C60D7BE}"/>
    <cellStyle name="_0102_A 2" xfId="471" xr:uid="{BAE335E3-1A7A-4A68-AFEF-A4CE0FA5D58B}"/>
    <cellStyle name="_0102_A 3" xfId="472" xr:uid="{7113FA09-EAB7-4212-AB10-72E0EDC2A050}"/>
    <cellStyle name="_0102_A 4" xfId="473" xr:uid="{EE01995A-610F-4134-B98C-5479C46421B4}"/>
    <cellStyle name="_0102_A 5" xfId="474" xr:uid="{29CABD3D-B0CC-4189-831F-98856B016F55}"/>
    <cellStyle name="_0102_A 6" xfId="475" xr:uid="{2723BC8B-C401-4497-A57F-1D265BEA1653}"/>
    <cellStyle name="_0102_A 7" xfId="476" xr:uid="{2B505EFF-4E43-4498-BFFA-A699AE0CC3F0}"/>
    <cellStyle name="_0102_A 8" xfId="477" xr:uid="{548EC1FE-FF2C-42F4-948A-62AA1846E7A4}"/>
    <cellStyle name="_0102_A 9" xfId="478" xr:uid="{0E00A968-8C38-4CAA-87BE-09FDD0F7A684}"/>
    <cellStyle name="_0102_B" xfId="479" xr:uid="{7E7A690E-AE20-4AB6-BFB3-AC224A9EDAA8}"/>
    <cellStyle name="_0102_C" xfId="480" xr:uid="{B885C9A0-25AD-4C12-82AB-A5E5CD6F5835}"/>
    <cellStyle name="_0102_C 10" xfId="481" xr:uid="{6F45B911-5057-42D3-8079-D57E1E3645B3}"/>
    <cellStyle name="_0102_C 2" xfId="482" xr:uid="{45167D17-D761-4CD0-9F54-05CA1A3A8564}"/>
    <cellStyle name="_0102_C 3" xfId="483" xr:uid="{909BC009-6C06-4375-82F1-0706C81E7727}"/>
    <cellStyle name="_0102_C 4" xfId="484" xr:uid="{8EE87297-41FB-4B17-B0C5-6403C1529031}"/>
    <cellStyle name="_0102_C 5" xfId="485" xr:uid="{B1EDB23B-B4D6-48C4-A176-0DC9371FBA26}"/>
    <cellStyle name="_0102_C 6" xfId="486" xr:uid="{EC75532B-9F87-4513-BC7E-ADA123CD81E3}"/>
    <cellStyle name="_0102_C 7" xfId="487" xr:uid="{EEB30860-4AC6-4310-8602-5C20007A70B4}"/>
    <cellStyle name="_0102_C 8" xfId="488" xr:uid="{C9528D51-02CC-477A-A0A7-35CF54218EB8}"/>
    <cellStyle name="_0102_C 9" xfId="489" xr:uid="{D0104AC4-50F0-48BB-BE84-E2770E3C76AD}"/>
    <cellStyle name="_0102_D" xfId="490" xr:uid="{D956FEAC-26D4-45DA-9069-DD4860DCD71A}"/>
    <cellStyle name="_0102_D 2" xfId="491" xr:uid="{0DF00E4A-5B20-4829-B47E-9BFABE9CDED3}"/>
    <cellStyle name="_0102_D 3" xfId="492" xr:uid="{C9879C1C-28EE-4BC5-BEB6-AF4A800DB1EE}"/>
    <cellStyle name="_0102_E" xfId="493" xr:uid="{F2878781-9AB6-4770-9BEA-3D20615209B9}"/>
    <cellStyle name="_0102_E 10" xfId="494" xr:uid="{7200CC5A-0BDC-45EE-A6DE-56CC790FFA2E}"/>
    <cellStyle name="_0102_E 2" xfId="495" xr:uid="{88813835-CF70-4E89-9F89-B734845F9CA3}"/>
    <cellStyle name="_0102_E 3" xfId="496" xr:uid="{68C5C820-45BC-40F3-B9E7-03923AEC83BE}"/>
    <cellStyle name="_0102_E 4" xfId="497" xr:uid="{487F6C81-A5EF-4820-BCE2-601B53FB5595}"/>
    <cellStyle name="_0102_E 5" xfId="498" xr:uid="{465DA5B7-AABC-4D1F-83E3-7051239AE512}"/>
    <cellStyle name="_0102_E 6" xfId="499" xr:uid="{E6BD1C11-E82B-4150-8E17-D2D107B6C3F1}"/>
    <cellStyle name="_0102_E 7" xfId="500" xr:uid="{2C9FC028-4114-49AC-B713-462E0E32407E}"/>
    <cellStyle name="_0102_E 8" xfId="501" xr:uid="{B866EAF4-8D0C-47D4-8255-6DA554A26F0E}"/>
    <cellStyle name="_0102_E 9" xfId="502" xr:uid="{89250C26-90BC-4F35-952E-8003B993D6BF}"/>
    <cellStyle name="_0102_F" xfId="503" xr:uid="{441C5F37-F445-4A90-A1C8-9739E08E233F}"/>
    <cellStyle name="_0102_F 10" xfId="504" xr:uid="{883665BA-5A87-4BEA-84A0-6F946B22EF3B}"/>
    <cellStyle name="_0102_F 2" xfId="505" xr:uid="{C1A2D5CA-C342-4715-B763-17E9BFF48810}"/>
    <cellStyle name="_0102_F 3" xfId="506" xr:uid="{B2E56B91-EE8F-4987-89B6-9317E28D06FD}"/>
    <cellStyle name="_0102_F 4" xfId="507" xr:uid="{11127C54-147E-4DC9-A233-088F33A3697F}"/>
    <cellStyle name="_0102_F 5" xfId="508" xr:uid="{35E753B2-59F5-4818-8CA2-1E9EF6B49B4C}"/>
    <cellStyle name="_0102_F 6" xfId="509" xr:uid="{0A6901C0-E96B-4489-BC92-C0DF49A04A13}"/>
    <cellStyle name="_0102_F 7" xfId="510" xr:uid="{BC76334A-4EA3-4055-A818-705FB4BE3635}"/>
    <cellStyle name="_0102_F 8" xfId="511" xr:uid="{CF322B86-A1CD-4DB9-A2AC-05AE34D936D6}"/>
    <cellStyle name="_0102_F 9" xfId="512" xr:uid="{6379662D-32AF-4204-B8A2-B6AF192B09A1}"/>
    <cellStyle name="_0201" xfId="513" xr:uid="{E52DD06D-E6B9-42F3-B9D5-ED26B4AE86E6}"/>
    <cellStyle name="_0201 10" xfId="514" xr:uid="{B126A49A-5F8B-421A-891F-3D06C5341734}"/>
    <cellStyle name="_0201 2" xfId="515" xr:uid="{03B43F76-7825-4F32-831E-24AC263AD298}"/>
    <cellStyle name="_0201 3" xfId="516" xr:uid="{AF5B5CE2-FBFF-49F7-9304-DD82092ADD21}"/>
    <cellStyle name="_0201 4" xfId="517" xr:uid="{F7DB5426-9F4F-49A8-A3C0-A7F6B27F68C5}"/>
    <cellStyle name="_0201 5" xfId="518" xr:uid="{5D894EAE-CA30-4ADE-9DF9-E602F5F5E966}"/>
    <cellStyle name="_0201 6" xfId="519" xr:uid="{6FEA3ADD-6F8F-4B0B-84D6-5A323231CB5B}"/>
    <cellStyle name="_0201 7" xfId="520" xr:uid="{CA94A2EF-90BB-499C-B3BD-8E19FB58050A}"/>
    <cellStyle name="_0201 8" xfId="521" xr:uid="{BC527907-D47A-40BF-80E8-A7E34026D14C}"/>
    <cellStyle name="_0201 9" xfId="522" xr:uid="{F867A43A-AABB-4DBD-B3F4-FD08CEE2A9A6}"/>
    <cellStyle name="_0201_1" xfId="523" xr:uid="{B56426CB-33ED-4EC7-9CD9-9A479078A20C}"/>
    <cellStyle name="_0201_1 10" xfId="524" xr:uid="{3540F8F2-2486-45C4-95EE-3D82990AB7EA}"/>
    <cellStyle name="_0201_1 2" xfId="525" xr:uid="{BFF0CEA4-C1C4-4277-A076-E1CC78D793DF}"/>
    <cellStyle name="_0201_1 3" xfId="526" xr:uid="{3240BA58-9B00-420D-8250-107FCBB3AA75}"/>
    <cellStyle name="_0201_1 4" xfId="527" xr:uid="{5155B6E7-BE59-42A5-A483-73B13F77820B}"/>
    <cellStyle name="_0201_1 5" xfId="528" xr:uid="{32B5A1F4-B133-4A1F-8195-083C9D1AC2F3}"/>
    <cellStyle name="_0201_1 6" xfId="529" xr:uid="{A5DA7EC6-2FAD-46E5-A2C9-CEAF7F6194D6}"/>
    <cellStyle name="_0201_1 7" xfId="530" xr:uid="{3D398283-596F-409F-96EF-959D2FF8E51D}"/>
    <cellStyle name="_0201_1 8" xfId="531" xr:uid="{36E19B55-DE4F-4982-9580-CE9336797861}"/>
    <cellStyle name="_0201_1 9" xfId="532" xr:uid="{6CAFFB80-C753-4D4F-832E-4A914667224B}"/>
    <cellStyle name="_0201_2" xfId="533" xr:uid="{6A8CB065-BA81-431A-B1BE-BD362141BE01}"/>
    <cellStyle name="_0201_2 10" xfId="534" xr:uid="{A19674F9-A81A-42F7-A796-468C9333AA0C}"/>
    <cellStyle name="_0201_2 2" xfId="535" xr:uid="{4DAC8D5C-FB51-43BC-A11B-AF7A8D60B592}"/>
    <cellStyle name="_0201_2 3" xfId="536" xr:uid="{4FE292E0-8172-4D95-A231-61D8051776B8}"/>
    <cellStyle name="_0201_2 4" xfId="537" xr:uid="{815FD7E6-F3FD-434C-B81F-66FE18D910CE}"/>
    <cellStyle name="_0201_2 5" xfId="538" xr:uid="{646A414E-4599-4841-8A42-BD9EBC53D815}"/>
    <cellStyle name="_0201_2 6" xfId="539" xr:uid="{B866DDDA-44CD-4D4E-A66C-A631F2797611}"/>
    <cellStyle name="_0201_2 7" xfId="540" xr:uid="{E770AF54-F3C6-46C0-87A1-110E0AF89DDB}"/>
    <cellStyle name="_0201_2 8" xfId="541" xr:uid="{2653B66E-825B-4486-A050-D0D7466C54C0}"/>
    <cellStyle name="_0201_2 9" xfId="542" xr:uid="{F32A34B4-3B2E-46D0-BDD5-47E3F3E2E321}"/>
    <cellStyle name="_0201_3" xfId="543" xr:uid="{354F149E-6E26-49D7-A557-9C8F32515F8F}"/>
    <cellStyle name="_0201_4" xfId="544" xr:uid="{C5CFEA32-FF12-47F5-9668-DB631A5A3247}"/>
    <cellStyle name="_0201_4 10" xfId="545" xr:uid="{DFC8CA1E-1886-4CC2-B5BB-6514A7635BAB}"/>
    <cellStyle name="_0201_4 2" xfId="546" xr:uid="{E8D152CD-B66D-4F9D-8EC6-849C68FA96E5}"/>
    <cellStyle name="_0201_4 3" xfId="547" xr:uid="{F8DC62B7-E836-4052-A159-09CD163DA1BA}"/>
    <cellStyle name="_0201_4 4" xfId="548" xr:uid="{AE869C13-3D67-4E1B-9CA5-F8F1AC00C81B}"/>
    <cellStyle name="_0201_4 5" xfId="549" xr:uid="{1ABADCCE-F6D3-47FE-9D8F-5C004FA3A9E6}"/>
    <cellStyle name="_0201_4 6" xfId="550" xr:uid="{02438EE6-308C-4E68-ABD8-D1E88DC6FAF1}"/>
    <cellStyle name="_0201_4 7" xfId="551" xr:uid="{FA505F61-824F-414D-B437-D30B0AE58DE4}"/>
    <cellStyle name="_0201_4 8" xfId="552" xr:uid="{4BB98F65-F4CE-48BD-A59D-7E93E117514B}"/>
    <cellStyle name="_0201_4 9" xfId="553" xr:uid="{27BE5AAA-C797-4CC3-8BD2-BF4992ACF334}"/>
    <cellStyle name="_0201_5" xfId="554" xr:uid="{D6A97FDA-D2F1-4D04-93B6-B261D928E87D}"/>
    <cellStyle name="_0201_5 10" xfId="555" xr:uid="{5AAA473C-0C62-4211-9F8F-97D8E5372E48}"/>
    <cellStyle name="_0201_5 2" xfId="556" xr:uid="{E4FBE062-BF92-44AB-8716-244C9BC61CBA}"/>
    <cellStyle name="_0201_5 3" xfId="557" xr:uid="{8786A7C2-28FA-4252-8203-CDCBCAA5C480}"/>
    <cellStyle name="_0201_5 4" xfId="558" xr:uid="{85B7157D-1F8C-4F3D-A0B0-8176DFC6D723}"/>
    <cellStyle name="_0201_5 5" xfId="559" xr:uid="{64CD98A2-93B9-4B7A-B758-0BE0E55F5C27}"/>
    <cellStyle name="_0201_5 6" xfId="560" xr:uid="{407DC279-6025-4335-8309-92A653A7FEBE}"/>
    <cellStyle name="_0201_5 7" xfId="561" xr:uid="{24FF3051-3064-4543-8078-DAE1C12AE9E7}"/>
    <cellStyle name="_0201_5 8" xfId="562" xr:uid="{E778B36A-2B17-4598-8220-3BB92590B610}"/>
    <cellStyle name="_0201_5 9" xfId="563" xr:uid="{802E0A3E-A124-4B94-AE84-8B198AD7C938}"/>
    <cellStyle name="_0201_6" xfId="564" xr:uid="{B1984E6F-4B55-49C1-B715-7C9082787997}"/>
    <cellStyle name="_0201_6 2" xfId="565" xr:uid="{BCFF8B34-602C-43B2-BF41-B8D912F32045}"/>
    <cellStyle name="_0201_6 3" xfId="566" xr:uid="{6552039F-12E5-4BD4-AE4A-201574FB63CF}"/>
    <cellStyle name="_0201_7" xfId="567" xr:uid="{524AA2D7-5755-4B5F-82D8-87C1EE55E043}"/>
    <cellStyle name="_0201_7 10" xfId="568" xr:uid="{4B015FED-E45E-4674-A79C-F8C7137EFC81}"/>
    <cellStyle name="_0201_7 2" xfId="569" xr:uid="{666FCCDF-7053-4397-851B-618D40E3D578}"/>
    <cellStyle name="_0201_7 3" xfId="570" xr:uid="{63E3BD28-6B42-4392-A578-25037A0A2813}"/>
    <cellStyle name="_0201_7 4" xfId="571" xr:uid="{9DA604D2-2DBD-44C8-84AD-271C9238533A}"/>
    <cellStyle name="_0201_7 5" xfId="572" xr:uid="{6F9F8CAD-CB5D-48BE-AA84-478E514490D5}"/>
    <cellStyle name="_0201_7 6" xfId="573" xr:uid="{CC4715E2-8322-4DEC-BBC5-8C66FDFE41E5}"/>
    <cellStyle name="_0201_7 7" xfId="574" xr:uid="{285AA954-7D33-4DF0-B863-1C3CE0BEB7B4}"/>
    <cellStyle name="_0201_7 8" xfId="575" xr:uid="{CACF63F9-D6F9-4332-8488-DB85E7EEFCA5}"/>
    <cellStyle name="_0201_7 9" xfId="576" xr:uid="{7D6A59F5-A734-452C-94E0-AB3F9B1F6827}"/>
    <cellStyle name="_0201_8" xfId="577" xr:uid="{0870D1DE-5969-42F8-995B-C09A16E1278F}"/>
    <cellStyle name="_0201_8 10" xfId="578" xr:uid="{602488F8-3E45-4737-B5C9-8360B5E1F2F4}"/>
    <cellStyle name="_0201_8 2" xfId="579" xr:uid="{0B85139B-1A0A-4233-BF4A-93624F907796}"/>
    <cellStyle name="_0201_8 3" xfId="580" xr:uid="{DB291C07-E5D0-4D60-A851-EE2606FB078F}"/>
    <cellStyle name="_0201_8 4" xfId="581" xr:uid="{B2477215-AF47-4F67-ACBF-91C32B88C863}"/>
    <cellStyle name="_0201_8 5" xfId="582" xr:uid="{08FB8422-179D-481B-8155-5DAFFD4D2C31}"/>
    <cellStyle name="_0201_8 6" xfId="583" xr:uid="{BC82CD98-4891-457B-B5CC-115D1C0606E9}"/>
    <cellStyle name="_0201_8 7" xfId="584" xr:uid="{3B545149-A412-4F60-BFA1-1FA6A34B09A0}"/>
    <cellStyle name="_0201_8 8" xfId="585" xr:uid="{1A0D318E-9787-48B5-B34C-408DB7964F6D}"/>
    <cellStyle name="_0201_8 9" xfId="586" xr:uid="{A2CC4DA0-014E-44A0-A056-16E224BD217B}"/>
    <cellStyle name="_0201_9" xfId="587" xr:uid="{BC33FFEA-3151-48DA-9FF3-A65B19485841}"/>
    <cellStyle name="_0201_A" xfId="588" xr:uid="{3C1B103F-B7D5-4635-87BC-415B3F1EB376}"/>
    <cellStyle name="_0201_B" xfId="589" xr:uid="{5639F002-4972-4137-A814-B07068254CA5}"/>
    <cellStyle name="_0201_C" xfId="590" xr:uid="{40D204A6-6B06-4D0A-AF20-B1789F3C08C3}"/>
    <cellStyle name="_0201_C 10" xfId="591" xr:uid="{7DB18349-5223-43B8-BF0B-1ACFD3C6237C}"/>
    <cellStyle name="_0201_C 10_Gross Inflow (@ageas share)" xfId="592" xr:uid="{8C8503E0-954F-4388-B528-1DCC74FBC4E5}"/>
    <cellStyle name="_0201_C 10_Life (EU)" xfId="593" xr:uid="{58DAA97F-134B-41E7-AC4A-B2D18B292765}"/>
    <cellStyle name="_0201_C 10_Slide_14 (2)" xfId="594" xr:uid="{D20FA119-D778-4219-8EB2-A92B6354A217}"/>
    <cellStyle name="_0201_C 10_Slide_30 (2)" xfId="595" xr:uid="{0B0CBDC3-94B7-49D5-AD06-44F025B17563}"/>
    <cellStyle name="_0201_C 10_Slide_37 (1)" xfId="596" xr:uid="{98A2453E-60C3-4383-8D40-8A638D10C285}"/>
    <cellStyle name="_0201_C 10_Visionline (Net profit)" xfId="597" xr:uid="{FE24C3D1-4EB9-476B-A965-9B75E4A59F15}"/>
    <cellStyle name="_0201_C 2" xfId="598" xr:uid="{C64EFB57-4413-4135-994D-E46495D45C15}"/>
    <cellStyle name="_0201_C 2_Gross Inflow (@ageas share)" xfId="599" xr:uid="{891BC3AF-4D3E-40FA-8069-E352FE45E6D7}"/>
    <cellStyle name="_0201_C 2_Life (EU)" xfId="600" xr:uid="{BF92D8EB-8585-4867-A99C-35295C8DFDD7}"/>
    <cellStyle name="_0201_C 2_Slide_14 (2)" xfId="601" xr:uid="{9843BA55-C895-42A9-9762-314356FBBFF3}"/>
    <cellStyle name="_0201_C 2_Slide_30 (2)" xfId="602" xr:uid="{45834311-02B2-45B1-B709-47D458CAC54E}"/>
    <cellStyle name="_0201_C 2_Slide_37 (1)" xfId="603" xr:uid="{F2F32A5E-F2B5-4D28-AB25-AAAD08B5F538}"/>
    <cellStyle name="_0201_C 2_Visionline (Net profit)" xfId="604" xr:uid="{27128E30-B0A9-4E0C-813D-25BC52204170}"/>
    <cellStyle name="_0201_C 3" xfId="605" xr:uid="{D24DC7D3-8789-4735-AE3F-D4FB4D8D36A8}"/>
    <cellStyle name="_0201_C 3_Gross Inflow (@ageas share)" xfId="606" xr:uid="{113B0BD7-A0E8-4FD9-8CCB-D58E4A510BAF}"/>
    <cellStyle name="_0201_C 3_Life (EU)" xfId="607" xr:uid="{E82ED2BD-FC26-4260-B66E-1DACD3C46043}"/>
    <cellStyle name="_0201_C 3_Slide_14 (2)" xfId="608" xr:uid="{0E08B344-EFDA-4B50-AEC3-9F28D4EDB88C}"/>
    <cellStyle name="_0201_C 3_Slide_30 (2)" xfId="609" xr:uid="{2FD80F9B-53C1-4020-A28F-31AA6217262A}"/>
    <cellStyle name="_0201_C 3_Slide_37 (1)" xfId="610" xr:uid="{7951708E-B1B3-42E3-8168-96F04B3EEF93}"/>
    <cellStyle name="_0201_C 3_Visionline (Net profit)" xfId="611" xr:uid="{D46BC9FA-78DA-41F3-A408-3152FD6684BD}"/>
    <cellStyle name="_0201_C 4" xfId="612" xr:uid="{54DF71E5-0AC1-4101-A30C-0AB4C48EED94}"/>
    <cellStyle name="_0201_C 4_Gross Inflow (@ageas share)" xfId="613" xr:uid="{C3C62043-710E-4B1E-9E6B-8FCF05258975}"/>
    <cellStyle name="_0201_C 4_Life (EU)" xfId="614" xr:uid="{E36BAC90-B925-4AF5-AA63-A148E4BE2113}"/>
    <cellStyle name="_0201_C 4_Slide_14 (2)" xfId="615" xr:uid="{41096F08-420F-4102-A601-896AC8871C02}"/>
    <cellStyle name="_0201_C 4_Slide_30 (2)" xfId="616" xr:uid="{E68D0C59-B38A-4186-A3CA-1439832CC7DD}"/>
    <cellStyle name="_0201_C 4_Slide_37 (1)" xfId="617" xr:uid="{44512991-CEE4-47A9-B3E4-3DFAA9F81FFF}"/>
    <cellStyle name="_0201_C 4_Visionline (Net profit)" xfId="618" xr:uid="{1F9182AC-6565-45E1-A8A2-16630315762B}"/>
    <cellStyle name="_0201_C 5" xfId="619" xr:uid="{C97B2F7E-0C3B-4A76-9912-A0C47650971A}"/>
    <cellStyle name="_0201_C 5_Gross Inflow (@ageas share)" xfId="620" xr:uid="{3BE9CBD1-77E0-4F37-91A2-6E4F6756879E}"/>
    <cellStyle name="_0201_C 5_Life (EU)" xfId="621" xr:uid="{9F3B33FC-9685-4E91-BE0A-BD7D0530EC9F}"/>
    <cellStyle name="_0201_C 5_Slide_14 (2)" xfId="622" xr:uid="{CF261915-D362-42F9-8D35-F29AAE08EAD9}"/>
    <cellStyle name="_0201_C 5_Slide_30 (2)" xfId="623" xr:uid="{81C0FB8E-CBE2-4F3F-80C8-ECB0C8F9CED3}"/>
    <cellStyle name="_0201_C 5_Slide_37 (1)" xfId="624" xr:uid="{0D04D7C8-5549-4A91-891C-49EC088C607B}"/>
    <cellStyle name="_0201_C 5_Visionline (Net profit)" xfId="625" xr:uid="{05AEE965-783B-449A-914D-82BB253A80AB}"/>
    <cellStyle name="_0201_C 6" xfId="626" xr:uid="{D8C363FD-83C3-4A08-9F9B-A270BA9FFCAB}"/>
    <cellStyle name="_0201_C 6_Gross Inflow (@ageas share)" xfId="627" xr:uid="{EE14E1F1-6585-44B0-8CE2-D205A44F60A7}"/>
    <cellStyle name="_0201_C 6_Life (EU)" xfId="628" xr:uid="{F5093813-3A15-42F9-BF0C-E01A11B25C67}"/>
    <cellStyle name="_0201_C 6_Slide_14 (2)" xfId="629" xr:uid="{916BF973-E0FE-49D5-9D2F-5D729A93CBFC}"/>
    <cellStyle name="_0201_C 6_Slide_30 (2)" xfId="630" xr:uid="{D76FC791-0B4F-42B6-B267-369E8DDFCFA3}"/>
    <cellStyle name="_0201_C 6_Slide_37 (1)" xfId="631" xr:uid="{E8769493-0A93-44F3-84DD-0B7D12518151}"/>
    <cellStyle name="_0201_C 6_Visionline (Net profit)" xfId="632" xr:uid="{07D3975F-35DC-421F-AF21-7996C4409B33}"/>
    <cellStyle name="_0201_C 7" xfId="633" xr:uid="{92607C87-58A5-4DFF-BDF9-B3BF63A0AC23}"/>
    <cellStyle name="_0201_C 7_Gross Inflow (@ageas share)" xfId="634" xr:uid="{3A55239E-F95A-4C92-9B18-078E4E6F9AEA}"/>
    <cellStyle name="_0201_C 7_Life (EU)" xfId="635" xr:uid="{894034A5-6189-4967-9DA5-507F5772E657}"/>
    <cellStyle name="_0201_C 7_Slide_14 (2)" xfId="636" xr:uid="{F2CC7791-232C-4F6C-89B9-C07773A5100E}"/>
    <cellStyle name="_0201_C 7_Slide_30 (2)" xfId="637" xr:uid="{AEF0524B-EAF1-409B-8067-419F2C1654BB}"/>
    <cellStyle name="_0201_C 7_Slide_37 (1)" xfId="638" xr:uid="{2D797180-CE69-4B46-A111-93B7CFC9EBAB}"/>
    <cellStyle name="_0201_C 7_Visionline (Net profit)" xfId="639" xr:uid="{F999A7B1-81E2-4335-BE35-826C045CE7E6}"/>
    <cellStyle name="_0201_C 8" xfId="640" xr:uid="{C7CC0152-2FDA-4AB7-96C0-AA21CE6CD4CA}"/>
    <cellStyle name="_0201_C 8_Gross Inflow (@ageas share)" xfId="641" xr:uid="{A1C46D5B-934E-4C0D-871D-B6C089AB41A1}"/>
    <cellStyle name="_0201_C 8_Life (EU)" xfId="642" xr:uid="{07A76406-6310-45BD-80AC-4CE342E5D43E}"/>
    <cellStyle name="_0201_C 8_Slide_14 (2)" xfId="643" xr:uid="{78598420-5063-435F-ABE9-6391C3BD106E}"/>
    <cellStyle name="_0201_C 8_Slide_30 (2)" xfId="644" xr:uid="{85EFC236-57BE-464A-B803-641424CAB770}"/>
    <cellStyle name="_0201_C 8_Slide_37 (1)" xfId="645" xr:uid="{E07461CB-6CB3-4C73-8583-319439E17B55}"/>
    <cellStyle name="_0201_C 8_Visionline (Net profit)" xfId="646" xr:uid="{CD573F48-8B78-42A2-971B-8ED93FA36F41}"/>
    <cellStyle name="_0201_C 9" xfId="647" xr:uid="{A0F3E422-14C9-45C3-952E-387E808D6FAA}"/>
    <cellStyle name="_0201_C 9_Gross Inflow (@ageas share)" xfId="648" xr:uid="{5F3D98C4-DDB7-40FB-87A5-F969222D27C3}"/>
    <cellStyle name="_0201_C 9_Life (EU)" xfId="649" xr:uid="{0E6C63C7-BC2B-47A5-A1A9-3B0B29BB9D92}"/>
    <cellStyle name="_0201_C 9_Slide_14 (2)" xfId="650" xr:uid="{FACF3BBA-1926-4231-9CEA-816C21EB97CF}"/>
    <cellStyle name="_0201_C 9_Slide_30 (2)" xfId="651" xr:uid="{76B4726B-117E-470E-AD3D-64DC18F60A10}"/>
    <cellStyle name="_0201_C 9_Slide_37 (1)" xfId="652" xr:uid="{F294808C-CDA8-4BEF-B5D4-B2E5A95DD226}"/>
    <cellStyle name="_0201_C 9_Visionline (Net profit)" xfId="653" xr:uid="{D4678090-B898-441F-BD96-113E73407DA4}"/>
    <cellStyle name="_0201_C_Gross Inflow (@ageas share)" xfId="654" xr:uid="{B5B63AD9-B4BF-48E5-AEEB-12721BE3FA56}"/>
    <cellStyle name="_0201_C_Life (EU)" xfId="655" xr:uid="{EAE0C149-42DF-4579-BEB8-A0AF437B2CF1}"/>
    <cellStyle name="_0201_C_Slide_14 (2)" xfId="656" xr:uid="{1F0347D9-C6CA-4799-9B90-9E14B2BF8058}"/>
    <cellStyle name="_0201_C_Slide_30 (2)" xfId="657" xr:uid="{FF916674-8EFF-46A9-AE03-9F1B914B1551}"/>
    <cellStyle name="_0201_C_Slide_37 (1)" xfId="658" xr:uid="{34727EA2-5D2C-4503-A109-55C65E424F14}"/>
    <cellStyle name="_0201_C_Visionline (Net profit)" xfId="659" xr:uid="{C90B8CB1-A23E-46C5-9D33-CBD9C7776ACE}"/>
    <cellStyle name="_0201_D" xfId="660" xr:uid="{F7C2390C-7C34-4B2B-BA6B-7BE338E14790}"/>
    <cellStyle name="_0201_E" xfId="661" xr:uid="{B22C4CB6-BA01-4B8C-892B-6EDE1938870C}"/>
    <cellStyle name="_0201_E 2" xfId="662" xr:uid="{AB7EB333-F83B-4CE6-A1C0-EDFA358BBCDA}"/>
    <cellStyle name="_0201_E 3" xfId="663" xr:uid="{D06D3C76-E080-402A-B151-3066390AD5F2}"/>
    <cellStyle name="_0201_F" xfId="664" xr:uid="{A896103B-DB88-41C8-81CF-F536ACFEB702}"/>
    <cellStyle name="_0201_F 10" xfId="665" xr:uid="{9E86937A-70C6-4C69-BA9B-D23DBA92BDD0}"/>
    <cellStyle name="_0201_F 10_Gross Inflow (@ageas share)" xfId="666" xr:uid="{9D51AC9D-7678-4D79-A969-5A5B68CF6C21}"/>
    <cellStyle name="_0201_F 10_Life (EU)" xfId="667" xr:uid="{553B50D6-1B23-4E7A-B84B-BC301EE0478D}"/>
    <cellStyle name="_0201_F 10_Slide_14 (2)" xfId="668" xr:uid="{23958413-27AC-4D80-8B8D-3F4B6C6C38A6}"/>
    <cellStyle name="_0201_F 10_Slide_30 (2)" xfId="669" xr:uid="{B74FE9B7-2141-4248-B796-F1C458B42DC1}"/>
    <cellStyle name="_0201_F 10_Slide_37 (1)" xfId="670" xr:uid="{847FFE5F-BFCF-47D6-99C4-7BD44DC88610}"/>
    <cellStyle name="_0201_F 10_Visionline (Net profit)" xfId="671" xr:uid="{B821E4AF-CE8C-45C9-A8F2-4A02022AB496}"/>
    <cellStyle name="_0201_F 2" xfId="672" xr:uid="{44E5D9E4-290D-4845-947A-D1FCBBB5A485}"/>
    <cellStyle name="_0201_F 2_Gross Inflow (@ageas share)" xfId="673" xr:uid="{25D40097-D188-4D00-A3DF-8FECDAC4C16D}"/>
    <cellStyle name="_0201_F 2_Life (EU)" xfId="674" xr:uid="{2D644B6A-68FD-4CEC-AFFE-47F8256889D5}"/>
    <cellStyle name="_0201_F 2_Slide_14 (2)" xfId="675" xr:uid="{1294B269-52D9-4DEC-B166-31E0E393D6EA}"/>
    <cellStyle name="_0201_F 2_Slide_30 (2)" xfId="676" xr:uid="{21A3EEE8-643D-4D77-AB0C-B1A4D75F7469}"/>
    <cellStyle name="_0201_F 2_Slide_37 (1)" xfId="677" xr:uid="{F99BACA4-AF86-4707-82E6-8A0A224AB337}"/>
    <cellStyle name="_0201_F 2_Visionline (Net profit)" xfId="678" xr:uid="{B28A9B1B-048A-49A5-BEBD-802F9B8C74E3}"/>
    <cellStyle name="_0201_F 3" xfId="679" xr:uid="{22502A2D-16AF-47AB-8EA5-A3B7A6398D9C}"/>
    <cellStyle name="_0201_F 3_Gross Inflow (@ageas share)" xfId="680" xr:uid="{10B5BD9E-3806-4639-9220-B2A664735E77}"/>
    <cellStyle name="_0201_F 3_Life (EU)" xfId="681" xr:uid="{CCBCB164-8BEB-45D4-A119-204A333E6181}"/>
    <cellStyle name="_0201_F 3_Slide_14 (2)" xfId="682" xr:uid="{75C4329F-A2BA-4100-97EF-411DEA5BF302}"/>
    <cellStyle name="_0201_F 3_Slide_30 (2)" xfId="683" xr:uid="{AE70AD97-991B-473E-81A4-CD8E56807351}"/>
    <cellStyle name="_0201_F 3_Slide_37 (1)" xfId="684" xr:uid="{B68EB0A8-FB55-467E-8DA4-486BA21A1086}"/>
    <cellStyle name="_0201_F 3_Visionline (Net profit)" xfId="685" xr:uid="{B35F8B22-E05D-4BA6-A3E5-F51E6F7FB19B}"/>
    <cellStyle name="_0201_F 4" xfId="686" xr:uid="{37D2953A-3B30-4CC0-8A14-E1CE2DE49FC3}"/>
    <cellStyle name="_0201_F 4_Gross Inflow (@ageas share)" xfId="687" xr:uid="{1959A41C-43A9-4563-8A20-76D3A5AFAF55}"/>
    <cellStyle name="_0201_F 4_Life (EU)" xfId="688" xr:uid="{5C4945B5-3BE7-47A8-81A1-0369D6286949}"/>
    <cellStyle name="_0201_F 4_Slide_14 (2)" xfId="689" xr:uid="{D2FDBBD7-29E0-427E-96E6-00406A658FC6}"/>
    <cellStyle name="_0201_F 4_Slide_30 (2)" xfId="690" xr:uid="{4F52D457-7AB8-40DE-B96C-31C108EED6BE}"/>
    <cellStyle name="_0201_F 4_Slide_37 (1)" xfId="691" xr:uid="{7AE04CF3-B732-4CC7-B0F3-D8EC4CC8BBCA}"/>
    <cellStyle name="_0201_F 4_Visionline (Net profit)" xfId="692" xr:uid="{8F619ED7-02DF-4834-89E2-80DD307C8E5E}"/>
    <cellStyle name="_0201_F 5" xfId="693" xr:uid="{34EE5437-3C4E-483E-99A0-BFBD09E90A14}"/>
    <cellStyle name="_0201_F 5_Gross Inflow (@ageas share)" xfId="694" xr:uid="{10788ABC-3B81-447B-8033-2388732CD694}"/>
    <cellStyle name="_0201_F 5_Life (EU)" xfId="695" xr:uid="{A09EDC5D-1C34-4B96-9342-3BA93B93EB83}"/>
    <cellStyle name="_0201_F 5_Slide_14 (2)" xfId="696" xr:uid="{33055F01-0860-460A-9F07-252E75467E65}"/>
    <cellStyle name="_0201_F 5_Slide_30 (2)" xfId="697" xr:uid="{EF3673BF-0CAD-4A50-ACA0-D60E6415BE24}"/>
    <cellStyle name="_0201_F 5_Slide_37 (1)" xfId="698" xr:uid="{9192378A-3082-4005-8E5E-5DA66D539841}"/>
    <cellStyle name="_0201_F 5_Visionline (Net profit)" xfId="699" xr:uid="{C7DF4173-DBB2-43B4-909E-C46EA0962522}"/>
    <cellStyle name="_0201_F 6" xfId="700" xr:uid="{0C0B2346-775C-40B4-A613-D373A239080A}"/>
    <cellStyle name="_0201_F 6_Gross Inflow (@ageas share)" xfId="701" xr:uid="{D254F11C-C171-4E99-B836-7B70C4C1C990}"/>
    <cellStyle name="_0201_F 6_Life (EU)" xfId="702" xr:uid="{3ECA7FA7-D30A-478F-B491-AD09D9DDBC10}"/>
    <cellStyle name="_0201_F 6_Slide_14 (2)" xfId="703" xr:uid="{C8ECD3E2-FE15-4249-90B9-1F59F149AAB0}"/>
    <cellStyle name="_0201_F 6_Slide_30 (2)" xfId="704" xr:uid="{62EC7927-D3D3-40A0-9ECE-C7DF4DF3E886}"/>
    <cellStyle name="_0201_F 6_Slide_37 (1)" xfId="705" xr:uid="{FAFF69E1-4693-4869-A660-D0F0FB0B247D}"/>
    <cellStyle name="_0201_F 6_Visionline (Net profit)" xfId="706" xr:uid="{F393B124-E339-4A21-B713-82E7B6D1FCB2}"/>
    <cellStyle name="_0201_F 7" xfId="707" xr:uid="{46B36375-D4DC-4081-B152-F8007C912F44}"/>
    <cellStyle name="_0201_F 7_Gross Inflow (@ageas share)" xfId="708" xr:uid="{CAE3AEBE-B253-435C-96C6-4C9258B30F24}"/>
    <cellStyle name="_0201_F 7_Life (EU)" xfId="709" xr:uid="{1BF5EDD3-4470-4BCE-9F18-AC23C80D03B7}"/>
    <cellStyle name="_0201_F 7_Slide_14 (2)" xfId="710" xr:uid="{6AABDC0B-C58F-4BCD-B509-CAEF36C818B3}"/>
    <cellStyle name="_0201_F 7_Slide_30 (2)" xfId="711" xr:uid="{E87D728F-0016-4BEE-820D-0CD63E00A281}"/>
    <cellStyle name="_0201_F 7_Slide_37 (1)" xfId="712" xr:uid="{75B79AD6-C440-4423-BC3B-D9EA1D49529B}"/>
    <cellStyle name="_0201_F 7_Visionline (Net profit)" xfId="713" xr:uid="{5313F054-5F15-47E7-9AA2-A7EAAA390AD2}"/>
    <cellStyle name="_0201_F 8" xfId="714" xr:uid="{DEB9FCAA-F6EA-4B7B-AA82-6C62F6ED88A5}"/>
    <cellStyle name="_0201_F 8_Gross Inflow (@ageas share)" xfId="715" xr:uid="{CCDBC09B-609D-4DAB-B31F-2AFC4A26551F}"/>
    <cellStyle name="_0201_F 8_Life (EU)" xfId="716" xr:uid="{32CB96B0-4B2E-41FF-9F0D-724CDB062B33}"/>
    <cellStyle name="_0201_F 8_Slide_14 (2)" xfId="717" xr:uid="{D09DE010-84BB-40DA-8AA1-4C8BDB45DAAD}"/>
    <cellStyle name="_0201_F 8_Slide_30 (2)" xfId="718" xr:uid="{87ACCAD7-47DA-4628-BF01-324BDF09C58A}"/>
    <cellStyle name="_0201_F 8_Slide_37 (1)" xfId="719" xr:uid="{29D53245-E171-498F-A82B-95903B7991D1}"/>
    <cellStyle name="_0201_F 8_Visionline (Net profit)" xfId="720" xr:uid="{68BD4014-E4B6-469A-9D39-394FFF9DB94A}"/>
    <cellStyle name="_0201_F 9" xfId="721" xr:uid="{1995E01A-7551-4CF3-B75C-B2E73BC9A653}"/>
    <cellStyle name="_0201_F 9_Gross Inflow (@ageas share)" xfId="722" xr:uid="{E1201BC3-94D9-4D63-B84B-AF95D3746465}"/>
    <cellStyle name="_0201_F 9_Life (EU)" xfId="723" xr:uid="{8D430381-BC7D-4F30-8BF0-8B49D6131BF8}"/>
    <cellStyle name="_0201_F 9_Slide_14 (2)" xfId="724" xr:uid="{52B41BA7-3CAF-4EE2-A483-83FCADF8CE19}"/>
    <cellStyle name="_0201_F 9_Slide_30 (2)" xfId="725" xr:uid="{64640EAB-399D-48DE-8EE8-98D72E305C07}"/>
    <cellStyle name="_0201_F 9_Slide_37 (1)" xfId="726" xr:uid="{4A159E37-9581-4100-9C04-72F89DE8DE3A}"/>
    <cellStyle name="_0201_F 9_Visionline (Net profit)" xfId="727" xr:uid="{DD4A45D1-9241-45DF-BA99-1021A2414A3D}"/>
    <cellStyle name="_0201_F_Gross Inflow (@ageas share)" xfId="728" xr:uid="{60460738-E10C-4E44-B841-632259C67116}"/>
    <cellStyle name="_0201_F_Life (EU)" xfId="729" xr:uid="{B5EB3846-A44F-4F22-AB79-A0E2BD6CCF2D}"/>
    <cellStyle name="_0201_F_Slide_14 (2)" xfId="730" xr:uid="{D5273C43-4968-42D0-A3F2-BFEF744CD6AF}"/>
    <cellStyle name="_0201_F_Slide_30 (2)" xfId="731" xr:uid="{4264DE4C-C0D4-4280-8FF5-AC80E679EE6D}"/>
    <cellStyle name="_0201_F_Slide_37 (1)" xfId="732" xr:uid="{00A28D62-3B10-4646-BCAC-B75409303790}"/>
    <cellStyle name="_0201_F_Visionline (Net profit)" xfId="733" xr:uid="{5125ADBF-8CA4-4D19-857B-07E2C16511B3}"/>
    <cellStyle name="_0202" xfId="734" xr:uid="{47D56531-0BB1-44CD-9553-33B9A1179B57}"/>
    <cellStyle name="_0202 2" xfId="735" xr:uid="{2D2CF47E-CD07-4536-902F-33B5937CA16B}"/>
    <cellStyle name="_0202 3" xfId="736" xr:uid="{AEFFC839-3EAE-449C-B268-DE6CF1C6F6EF}"/>
    <cellStyle name="_0202_1" xfId="737" xr:uid="{EBF75261-AAD1-4A0D-BC31-ACC030C86B69}"/>
    <cellStyle name="_0202_2" xfId="738" xr:uid="{9C8C8815-6BA1-4E96-B5F6-9D705F65B602}"/>
    <cellStyle name="_0202_2 10" xfId="739" xr:uid="{D8234E75-6A64-4953-AD3E-3FD409C1BFE4}"/>
    <cellStyle name="_0202_2 2" xfId="740" xr:uid="{F63C6F6B-5E91-456E-BA28-2E78871CC8E7}"/>
    <cellStyle name="_0202_2 3" xfId="741" xr:uid="{F072E618-3F56-49F3-804D-5CCB517F4B01}"/>
    <cellStyle name="_0202_2 4" xfId="742" xr:uid="{A0DC3FC2-C3CF-4C49-91BC-A44B0A016C9D}"/>
    <cellStyle name="_0202_2 5" xfId="743" xr:uid="{C327997E-9D1E-41FB-9BED-10F422A5E982}"/>
    <cellStyle name="_0202_2 6" xfId="744" xr:uid="{C36DEA45-A331-4D3E-AEBE-81E8C26E5D23}"/>
    <cellStyle name="_0202_2 7" xfId="745" xr:uid="{277D723F-BD95-4D7B-B50C-E740C900F7A3}"/>
    <cellStyle name="_0202_2 8" xfId="746" xr:uid="{B9A839FC-09AC-4AF9-9D56-00DF5EEAB88E}"/>
    <cellStyle name="_0202_2 9" xfId="747" xr:uid="{7684804D-A042-403F-8EB8-42D3EDFCECC3}"/>
    <cellStyle name="_0202_3" xfId="748" xr:uid="{EAF31BD0-01E6-4561-AB0A-A6D59243E996}"/>
    <cellStyle name="_0202_4" xfId="749" xr:uid="{6D51A830-5C73-46DD-8212-F2B28BA3754C}"/>
    <cellStyle name="_0202_4 10" xfId="750" xr:uid="{44472B76-C41D-47EE-B5A4-9DCF6969F411}"/>
    <cellStyle name="_0202_4 2" xfId="751" xr:uid="{05AF06DE-73E2-4496-BCE7-F6F16926427A}"/>
    <cellStyle name="_0202_4 3" xfId="752" xr:uid="{F935ED86-34BA-4F03-B932-25DE7254DBD5}"/>
    <cellStyle name="_0202_4 4" xfId="753" xr:uid="{EB2BC7B3-6948-4D2A-A65A-750E395E3A1E}"/>
    <cellStyle name="_0202_4 5" xfId="754" xr:uid="{061F87BD-17D1-4691-BE89-B0598E7A875D}"/>
    <cellStyle name="_0202_4 6" xfId="755" xr:uid="{ED40E8B2-2CD7-4434-BE46-497238093F09}"/>
    <cellStyle name="_0202_4 7" xfId="756" xr:uid="{620BAD52-C10D-472D-A289-29C5CA157D58}"/>
    <cellStyle name="_0202_4 8" xfId="757" xr:uid="{8AE98ECF-C211-4D69-9E47-D7FAFFC2639E}"/>
    <cellStyle name="_0202_4 9" xfId="758" xr:uid="{0C4434DB-4E53-4A31-9AFD-2A0A781A8D42}"/>
    <cellStyle name="_0202_5" xfId="759" xr:uid="{6EBAAE51-9892-4EE4-B91E-7C37D4055927}"/>
    <cellStyle name="_0202_5 2" xfId="760" xr:uid="{0FF11C7D-E7C7-4A6A-BDAD-271CCE7DFDCD}"/>
    <cellStyle name="_0202_5 3" xfId="761" xr:uid="{5A5D7AE9-096D-40D1-A9CD-7C4E2C595D3C}"/>
    <cellStyle name="_0202_6" xfId="762" xr:uid="{5D2642FB-1D11-455B-B7FD-3F9F242487F0}"/>
    <cellStyle name="_0202_6 10" xfId="763" xr:uid="{5CA2F72A-28C2-4AEE-9E3F-873A9F4FE397}"/>
    <cellStyle name="_0202_6 2" xfId="764" xr:uid="{96D9FCF0-605B-445E-92A3-E902E0ADC291}"/>
    <cellStyle name="_0202_6 3" xfId="765" xr:uid="{29D59871-9C4A-4589-9ACB-BD0CFAAED09B}"/>
    <cellStyle name="_0202_6 4" xfId="766" xr:uid="{42BCA2B1-3428-4488-9322-1DAD3E172A5F}"/>
    <cellStyle name="_0202_6 5" xfId="767" xr:uid="{8799220C-8E23-46C4-BD87-48FBBB40D970}"/>
    <cellStyle name="_0202_6 6" xfId="768" xr:uid="{488B8B7D-C0C0-4CCB-B553-C2369F806C4B}"/>
    <cellStyle name="_0202_6 7" xfId="769" xr:uid="{838DBCA0-5AB7-4710-92FA-072D0B132928}"/>
    <cellStyle name="_0202_6 8" xfId="770" xr:uid="{CEA29644-6A42-40CD-8EAA-B8392E444EA3}"/>
    <cellStyle name="_0202_6 9" xfId="771" xr:uid="{7B79E315-8153-4689-989D-42B3A8D2E194}"/>
    <cellStyle name="_0202_7" xfId="772" xr:uid="{29C8C2AE-509A-45F5-B48F-0DBEBA17BCAA}"/>
    <cellStyle name="_0202_7 10" xfId="773" xr:uid="{07E0110F-AB57-4D5B-8962-E28626C85546}"/>
    <cellStyle name="_0202_7 2" xfId="774" xr:uid="{85AB5A9B-B58A-4275-AA66-9E0E8C247DC1}"/>
    <cellStyle name="_0202_7 3" xfId="775" xr:uid="{B8A9D9CA-5975-4446-AEE1-27112FF429A3}"/>
    <cellStyle name="_0202_7 4" xfId="776" xr:uid="{2FF4107E-007B-4E4A-BEAB-A479A4D7B129}"/>
    <cellStyle name="_0202_7 5" xfId="777" xr:uid="{4B533BE0-96C8-4200-8D7D-A115E032C229}"/>
    <cellStyle name="_0202_7 6" xfId="778" xr:uid="{A880F0E2-71B3-4042-B6BD-ED715915E875}"/>
    <cellStyle name="_0202_7 7" xfId="779" xr:uid="{117C300A-8167-4476-BB98-AC53591EE0DA}"/>
    <cellStyle name="_0202_7 8" xfId="780" xr:uid="{72799936-17E2-441F-80EE-449616E5E5F5}"/>
    <cellStyle name="_0202_7 9" xfId="781" xr:uid="{15145973-03AE-413A-8584-316C99DCE7F5}"/>
    <cellStyle name="_0202_8" xfId="782" xr:uid="{90AA1F6F-689B-40C4-A172-57A2D63FBE1A}"/>
    <cellStyle name="_0202_8 10" xfId="783" xr:uid="{5042BC61-9B2F-4F59-B43A-85E57131EC96}"/>
    <cellStyle name="_0202_8 10_Gross Inflow (@ageas share)" xfId="784" xr:uid="{3FD68F01-7771-4FB9-92B7-46E222A182CD}"/>
    <cellStyle name="_0202_8 10_Life (EU)" xfId="785" xr:uid="{7903F8A2-88CA-4995-A4B9-86516E035C4B}"/>
    <cellStyle name="_0202_8 10_Slide_14 (2)" xfId="786" xr:uid="{73F92DEB-3244-4BA0-A162-5D14D897432C}"/>
    <cellStyle name="_0202_8 10_Slide_30 (2)" xfId="787" xr:uid="{3628A907-4A0B-4F45-8C5D-B32DB117D21E}"/>
    <cellStyle name="_0202_8 10_Slide_37 (1)" xfId="788" xr:uid="{662EF0D2-99A6-4E23-AB60-CF51571C06F2}"/>
    <cellStyle name="_0202_8 10_Visionline (Net profit)" xfId="789" xr:uid="{05FD1667-BBBC-436B-9666-45AEA6F6216B}"/>
    <cellStyle name="_0202_8 2" xfId="790" xr:uid="{81E35161-87FE-49B4-9BC8-02722F27B790}"/>
    <cellStyle name="_0202_8 2_Gross Inflow (@ageas share)" xfId="791" xr:uid="{2D7B2E98-1B20-4CE5-A31F-0961BCC22322}"/>
    <cellStyle name="_0202_8 2_Life (EU)" xfId="792" xr:uid="{E0DBBB91-AD85-44C0-AB73-9D55A45958CC}"/>
    <cellStyle name="_0202_8 2_Slide_14 (2)" xfId="793" xr:uid="{EF58C084-77E1-4D94-94E9-1C125D864168}"/>
    <cellStyle name="_0202_8 2_Slide_30 (2)" xfId="794" xr:uid="{B51D2076-E805-4B30-B660-44C6894E1FE2}"/>
    <cellStyle name="_0202_8 2_Slide_37 (1)" xfId="795" xr:uid="{C2A16042-8377-4B4B-B8F9-3782B914202F}"/>
    <cellStyle name="_0202_8 2_Visionline (Net profit)" xfId="796" xr:uid="{B64FE7EB-99C8-4B2E-BF92-34F09BA5C8D5}"/>
    <cellStyle name="_0202_8 3" xfId="797" xr:uid="{247F9467-9A56-4AC9-9262-67EDE25EC415}"/>
    <cellStyle name="_0202_8 3_Gross Inflow (@ageas share)" xfId="798" xr:uid="{D6383E01-77C6-4771-B19A-77E8D7918C5E}"/>
    <cellStyle name="_0202_8 3_Life (EU)" xfId="799" xr:uid="{26DD78D7-25A7-4F8F-B4B8-7E058BD009DC}"/>
    <cellStyle name="_0202_8 3_Slide_14 (2)" xfId="800" xr:uid="{74BA53EF-5C21-4BBC-BFB1-C62868C72DA7}"/>
    <cellStyle name="_0202_8 3_Slide_30 (2)" xfId="801" xr:uid="{B371C580-996E-4FD9-BB62-477A976978FC}"/>
    <cellStyle name="_0202_8 3_Slide_37 (1)" xfId="802" xr:uid="{D4E39340-6ED8-43EC-A2D8-ADAE3D2FE319}"/>
    <cellStyle name="_0202_8 3_Visionline (Net profit)" xfId="803" xr:uid="{4886BE47-B73C-48B8-8856-9FA714E5CE81}"/>
    <cellStyle name="_0202_8 4" xfId="804" xr:uid="{87AEE0B2-E18C-42C3-83CF-1CAE66CB04FB}"/>
    <cellStyle name="_0202_8 4_Gross Inflow (@ageas share)" xfId="805" xr:uid="{A2453803-7F17-402C-936E-BDE61092EC3B}"/>
    <cellStyle name="_0202_8 4_Life (EU)" xfId="806" xr:uid="{22277240-C8C2-4DEE-868C-AD9B803A03C8}"/>
    <cellStyle name="_0202_8 4_Slide_14 (2)" xfId="807" xr:uid="{3A70E4F0-CAFD-4A48-886C-B7BF3C4DE8BB}"/>
    <cellStyle name="_0202_8 4_Slide_30 (2)" xfId="808" xr:uid="{FE9159DB-EF65-4341-9675-49168E9D0D94}"/>
    <cellStyle name="_0202_8 4_Slide_37 (1)" xfId="809" xr:uid="{2BE4A8FF-58F0-4406-A5F5-71E8601F6A04}"/>
    <cellStyle name="_0202_8 4_Visionline (Net profit)" xfId="810" xr:uid="{67F47AE0-B8E7-4849-8056-0D5FF4E1A0A8}"/>
    <cellStyle name="_0202_8 5" xfId="811" xr:uid="{2A63834B-032F-4C72-B0C0-7768B114DEE0}"/>
    <cellStyle name="_0202_8 5_Gross Inflow (@ageas share)" xfId="812" xr:uid="{46CBF5EC-640C-402E-9FCF-967DA106F710}"/>
    <cellStyle name="_0202_8 5_Life (EU)" xfId="813" xr:uid="{220D07F6-0EA6-445F-901A-C7B14CF3B40C}"/>
    <cellStyle name="_0202_8 5_Slide_14 (2)" xfId="814" xr:uid="{2C4E6F51-907C-42BC-B8EF-002306A1002A}"/>
    <cellStyle name="_0202_8 5_Slide_30 (2)" xfId="815" xr:uid="{C30CBDEF-BDB4-4BBD-9335-7D30AFF6125E}"/>
    <cellStyle name="_0202_8 5_Slide_37 (1)" xfId="816" xr:uid="{6D1AE293-9FF7-4684-AFB5-109BFDAB4B34}"/>
    <cellStyle name="_0202_8 5_Visionline (Net profit)" xfId="817" xr:uid="{DE3D470E-2405-4370-902C-05E1A645C27E}"/>
    <cellStyle name="_0202_8 6" xfId="818" xr:uid="{2E044A98-AE81-4DAF-BC8F-CF41D7A0453E}"/>
    <cellStyle name="_0202_8 6_Gross Inflow (@ageas share)" xfId="819" xr:uid="{403A0707-8207-419F-ABB5-1CCEDF1465D5}"/>
    <cellStyle name="_0202_8 6_Life (EU)" xfId="820" xr:uid="{D816B48E-63ED-4A72-B032-16BD8E5A4788}"/>
    <cellStyle name="_0202_8 6_Slide_14 (2)" xfId="821" xr:uid="{3F6CE69D-4281-41BC-96B0-591FC4F8218F}"/>
    <cellStyle name="_0202_8 6_Slide_30 (2)" xfId="822" xr:uid="{281F722B-EEFA-453C-A796-FCF4C6762CAF}"/>
    <cellStyle name="_0202_8 6_Slide_37 (1)" xfId="823" xr:uid="{6CFE701B-8A7A-4D43-90A3-7DE9508D9CE8}"/>
    <cellStyle name="_0202_8 6_Visionline (Net profit)" xfId="824" xr:uid="{97ACDE60-EE00-4299-8215-BEC3B184801C}"/>
    <cellStyle name="_0202_8 7" xfId="825" xr:uid="{42FFF7D4-A4EC-40A8-AE2E-DE1E5E664B94}"/>
    <cellStyle name="_0202_8 7_Gross Inflow (@ageas share)" xfId="826" xr:uid="{ED3D4D0C-A570-4BAB-84C1-C05E5D3AD73A}"/>
    <cellStyle name="_0202_8 7_Life (EU)" xfId="827" xr:uid="{9D7D1A67-FCEA-4144-AB04-B9CDAD3963CF}"/>
    <cellStyle name="_0202_8 7_Slide_14 (2)" xfId="828" xr:uid="{9AEE245A-69A0-45FA-9D1C-410D373D1085}"/>
    <cellStyle name="_0202_8 7_Slide_30 (2)" xfId="829" xr:uid="{99E6FC1D-B367-498D-AD67-BD0C4C0D9906}"/>
    <cellStyle name="_0202_8 7_Slide_37 (1)" xfId="830" xr:uid="{FB7D2293-5224-4235-BF68-6756D5584496}"/>
    <cellStyle name="_0202_8 7_Visionline (Net profit)" xfId="831" xr:uid="{65C2E0A8-A0F7-4826-A54F-BCC60E3F978D}"/>
    <cellStyle name="_0202_8 8" xfId="832" xr:uid="{C92E2046-CE38-464A-A9A1-922C061A466C}"/>
    <cellStyle name="_0202_8 8_Gross Inflow (@ageas share)" xfId="833" xr:uid="{D6173EA7-0E11-428F-8491-1765AEE04D6E}"/>
    <cellStyle name="_0202_8 8_Life (EU)" xfId="834" xr:uid="{3E063ACA-76F7-4318-8149-BA1D1E8973BB}"/>
    <cellStyle name="_0202_8 8_Slide_14 (2)" xfId="835" xr:uid="{BDF5DF8F-4728-42E2-838E-9130C691D95A}"/>
    <cellStyle name="_0202_8 8_Slide_30 (2)" xfId="836" xr:uid="{2FA04853-0359-4427-BBC7-824FA5328D31}"/>
    <cellStyle name="_0202_8 8_Slide_37 (1)" xfId="837" xr:uid="{33C74A24-5225-4DA5-9298-3975712E69AA}"/>
    <cellStyle name="_0202_8 8_Visionline (Net profit)" xfId="838" xr:uid="{0E5C5D99-C5CA-4AF0-A5F3-5DEF8E4B8804}"/>
    <cellStyle name="_0202_8 9" xfId="839" xr:uid="{02FBFCCC-C08D-4D78-9018-4029901D8888}"/>
    <cellStyle name="_0202_8 9_Gross Inflow (@ageas share)" xfId="840" xr:uid="{A1A3E76D-C104-4CB8-835D-1FBE5CB4CC8C}"/>
    <cellStyle name="_0202_8 9_Life (EU)" xfId="841" xr:uid="{777A720C-5C8B-4D93-B78D-9E3075EB51FC}"/>
    <cellStyle name="_0202_8 9_Slide_14 (2)" xfId="842" xr:uid="{4CC79493-A5C1-4D2F-B4DA-B5792D8CA0CA}"/>
    <cellStyle name="_0202_8 9_Slide_30 (2)" xfId="843" xr:uid="{AA18699E-F7B3-4EB1-9BBB-0F1A9FA23EE8}"/>
    <cellStyle name="_0202_8 9_Slide_37 (1)" xfId="844" xr:uid="{5C5158C7-6C25-42E9-A123-9CCC712A6EBF}"/>
    <cellStyle name="_0202_8 9_Visionline (Net profit)" xfId="845" xr:uid="{A5A9A444-74AE-4836-890C-51896DB92B43}"/>
    <cellStyle name="_0202_8_Gross Inflow (@ageas share)" xfId="846" xr:uid="{9EE81A55-805C-4FC8-BFFC-A8FF64502C62}"/>
    <cellStyle name="_0202_8_Life (EU)" xfId="847" xr:uid="{F66518E0-57F7-444B-840B-BE40E9403047}"/>
    <cellStyle name="_0202_8_Slide_14 (2)" xfId="848" xr:uid="{9A2A7C15-71F1-468A-AF3A-19A4575E24B9}"/>
    <cellStyle name="_0202_8_Slide_30 (2)" xfId="849" xr:uid="{D7595B60-BE63-4286-8D3C-E80F02F3DACF}"/>
    <cellStyle name="_0202_8_Slide_37 (1)" xfId="850" xr:uid="{0266E4B4-DA8B-4FCA-9F2B-6E03A21BDC7A}"/>
    <cellStyle name="_0202_8_Visionline (Net profit)" xfId="851" xr:uid="{8D453427-8F98-467C-9A3C-5E3D733D692E}"/>
    <cellStyle name="_0202_9" xfId="852" xr:uid="{D9E4E07D-7B28-48C0-BC3B-4EFCF72964F8}"/>
    <cellStyle name="_0202_9 10" xfId="853" xr:uid="{9EE59A34-4F03-4764-BC67-ED2F14B729C4}"/>
    <cellStyle name="_0202_9 10_Gross Inflow (@ageas share)" xfId="854" xr:uid="{D7B9D46F-1040-4092-8EE3-36878024E34C}"/>
    <cellStyle name="_0202_9 10_Life (EU)" xfId="855" xr:uid="{4ABEA2F7-859C-4E52-B23A-6C44578FDC53}"/>
    <cellStyle name="_0202_9 10_Slide_14 (2)" xfId="856" xr:uid="{BEBCD2FB-596F-48B2-8A3F-A23BD2211F8E}"/>
    <cellStyle name="_0202_9 10_Slide_30 (2)" xfId="857" xr:uid="{F55AADDA-9A31-4A67-B8D2-FBD9C27F1F6F}"/>
    <cellStyle name="_0202_9 10_Slide_37 (1)" xfId="858" xr:uid="{E98EB695-BB7C-44BF-9C03-8C884369FAB1}"/>
    <cellStyle name="_0202_9 10_Visionline (Net profit)" xfId="859" xr:uid="{36201E05-3D14-4B04-838A-BB047ED9BC4F}"/>
    <cellStyle name="_0202_9 2" xfId="860" xr:uid="{5B560215-50AF-4651-ACD9-6E82747D1D5E}"/>
    <cellStyle name="_0202_9 2_Gross Inflow (@ageas share)" xfId="861" xr:uid="{ECC4E185-984B-4D7E-BD76-54DB1DBFE398}"/>
    <cellStyle name="_0202_9 2_Life (EU)" xfId="862" xr:uid="{5EE01D76-C1B3-4002-9247-87526077F7DF}"/>
    <cellStyle name="_0202_9 2_Slide_14 (2)" xfId="863" xr:uid="{16B0D96D-B2A0-439A-BDEC-BD1939D178A2}"/>
    <cellStyle name="_0202_9 2_Slide_30 (2)" xfId="864" xr:uid="{A1DABEF2-A3E5-49D5-A34B-349288F85BA8}"/>
    <cellStyle name="_0202_9 2_Slide_37 (1)" xfId="865" xr:uid="{6639626C-B3CB-4BB6-B074-68810DD089F5}"/>
    <cellStyle name="_0202_9 2_Visionline (Net profit)" xfId="866" xr:uid="{D342E56E-1BE6-4295-AE25-5BE151D5B0BB}"/>
    <cellStyle name="_0202_9 3" xfId="867" xr:uid="{3D164E9A-06F8-42BE-9093-DC642DF67584}"/>
    <cellStyle name="_0202_9 3_Gross Inflow (@ageas share)" xfId="868" xr:uid="{B70C4B5D-71ED-488B-936B-BDC97FCC6D43}"/>
    <cellStyle name="_0202_9 3_Life (EU)" xfId="869" xr:uid="{E35C8E48-FA62-41A9-A780-F5A49C48CE47}"/>
    <cellStyle name="_0202_9 3_Slide_14 (2)" xfId="870" xr:uid="{C3DF69AA-BB1A-4118-AE7E-5FED6F83A2D1}"/>
    <cellStyle name="_0202_9 3_Slide_30 (2)" xfId="871" xr:uid="{6D6DD089-25B0-477E-B26B-FE1A62EA7C30}"/>
    <cellStyle name="_0202_9 3_Slide_37 (1)" xfId="872" xr:uid="{6888F8D1-B662-4948-9E56-C42696A21B4E}"/>
    <cellStyle name="_0202_9 3_Visionline (Net profit)" xfId="873" xr:uid="{AB88A8C0-942C-453A-B312-FA373DA34FE0}"/>
    <cellStyle name="_0202_9 4" xfId="874" xr:uid="{D5BB1F06-E0B4-4A14-80EA-E3BBEC3F4CD3}"/>
    <cellStyle name="_0202_9 4_Gross Inflow (@ageas share)" xfId="875" xr:uid="{8D1EEEFF-0F93-4006-83DC-79AF8CD16618}"/>
    <cellStyle name="_0202_9 4_Life (EU)" xfId="876" xr:uid="{DC40FF7E-4810-4025-AB0A-B9A1F3EDA588}"/>
    <cellStyle name="_0202_9 4_Slide_14 (2)" xfId="877" xr:uid="{6AD849B5-19EF-4FC0-A13B-A35AA092301A}"/>
    <cellStyle name="_0202_9 4_Slide_30 (2)" xfId="878" xr:uid="{0148B31A-98E9-43CA-8C4B-E0298354154B}"/>
    <cellStyle name="_0202_9 4_Slide_37 (1)" xfId="879" xr:uid="{75E4170D-0998-43A4-B8E6-FDA9A916EB0B}"/>
    <cellStyle name="_0202_9 4_Visionline (Net profit)" xfId="880" xr:uid="{20D71D54-6CD7-4A74-B3BA-9091FFDFF655}"/>
    <cellStyle name="_0202_9 5" xfId="881" xr:uid="{5E5430C0-84E8-463D-941C-62B0B5530A03}"/>
    <cellStyle name="_0202_9 5_Gross Inflow (@ageas share)" xfId="882" xr:uid="{8DAB0DD6-FB66-4AEF-A50D-F6EC6C79A4A1}"/>
    <cellStyle name="_0202_9 5_Life (EU)" xfId="883" xr:uid="{7D1865F6-967B-4088-BD0A-C7C7F85740DC}"/>
    <cellStyle name="_0202_9 5_Slide_14 (2)" xfId="884" xr:uid="{B5A9F619-098E-47DB-B914-19A1566E241A}"/>
    <cellStyle name="_0202_9 5_Slide_30 (2)" xfId="885" xr:uid="{C9280241-F3E7-4026-848B-6630824EB2B3}"/>
    <cellStyle name="_0202_9 5_Slide_37 (1)" xfId="886" xr:uid="{857FAD9C-AF90-4FBF-9673-9464D639DC0E}"/>
    <cellStyle name="_0202_9 5_Visionline (Net profit)" xfId="887" xr:uid="{F5AFD941-1A1D-441E-BE71-2168E3202554}"/>
    <cellStyle name="_0202_9 6" xfId="888" xr:uid="{83105DD9-B99F-44FA-A2E3-3968D88F861A}"/>
    <cellStyle name="_0202_9 6_Gross Inflow (@ageas share)" xfId="889" xr:uid="{84C0925E-00FB-48AE-ABCE-4777F7F945FF}"/>
    <cellStyle name="_0202_9 6_Life (EU)" xfId="890" xr:uid="{475464BC-742D-4698-931F-3F7BF4B41F54}"/>
    <cellStyle name="_0202_9 6_Slide_14 (2)" xfId="891" xr:uid="{74D72A59-EAD5-452D-BEAB-DD1469291AF2}"/>
    <cellStyle name="_0202_9 6_Slide_30 (2)" xfId="892" xr:uid="{76542A0B-C105-42B2-A966-2EEF3B370CA7}"/>
    <cellStyle name="_0202_9 6_Slide_37 (1)" xfId="893" xr:uid="{15EB2702-DFA8-4681-AE95-70E00C4B4972}"/>
    <cellStyle name="_0202_9 6_Visionline (Net profit)" xfId="894" xr:uid="{1B0F1F08-5324-413F-8F46-FDD0203CA9E8}"/>
    <cellStyle name="_0202_9 7" xfId="895" xr:uid="{9B258156-B9F9-4809-B594-81B07DE9135A}"/>
    <cellStyle name="_0202_9 7_Gross Inflow (@ageas share)" xfId="896" xr:uid="{BA5F6966-0A00-46D7-8323-9C2BB9C10F55}"/>
    <cellStyle name="_0202_9 7_Life (EU)" xfId="897" xr:uid="{83D3DF22-ACFE-474C-B5A4-AA879079175B}"/>
    <cellStyle name="_0202_9 7_Slide_14 (2)" xfId="898" xr:uid="{DC93A34E-CD7D-4645-B7C5-F614C0F35F2A}"/>
    <cellStyle name="_0202_9 7_Slide_30 (2)" xfId="899" xr:uid="{DEB43114-0DC8-4631-AF90-2CA45B5373FC}"/>
    <cellStyle name="_0202_9 7_Slide_37 (1)" xfId="900" xr:uid="{B6370AB6-BA08-460D-929F-8860C0AA9BA7}"/>
    <cellStyle name="_0202_9 7_Visionline (Net profit)" xfId="901" xr:uid="{9CC82C22-1042-4743-AE62-B6BBA434C6E8}"/>
    <cellStyle name="_0202_9 8" xfId="902" xr:uid="{D1159DA7-4D29-4E2B-B8CD-EC7029C8AFD8}"/>
    <cellStyle name="_0202_9 8_Gross Inflow (@ageas share)" xfId="903" xr:uid="{5A7BD7EA-D668-4088-9D13-2A0BE6B3A25B}"/>
    <cellStyle name="_0202_9 8_Life (EU)" xfId="904" xr:uid="{000B3680-93D8-4046-B577-16F3ABD84DBC}"/>
    <cellStyle name="_0202_9 8_Slide_14 (2)" xfId="905" xr:uid="{C1B66C7E-359E-43A4-AFA0-AD1C2A69D1B5}"/>
    <cellStyle name="_0202_9 8_Slide_30 (2)" xfId="906" xr:uid="{8F08589B-28F5-44F3-A17A-99A688091310}"/>
    <cellStyle name="_0202_9 8_Slide_37 (1)" xfId="907" xr:uid="{98D83347-5166-4934-9BA9-D3EAB83B8C67}"/>
    <cellStyle name="_0202_9 8_Visionline (Net profit)" xfId="908" xr:uid="{853FC32D-5B8B-48D4-80C0-AD521F40C82D}"/>
    <cellStyle name="_0202_9 9" xfId="909" xr:uid="{A266D60F-3A65-4317-82ED-67E602905723}"/>
    <cellStyle name="_0202_9 9_Gross Inflow (@ageas share)" xfId="910" xr:uid="{3C5E4851-1204-4D46-8022-0ED002518908}"/>
    <cellStyle name="_0202_9 9_Life (EU)" xfId="911" xr:uid="{E1D5E51B-A9F7-460F-8D00-8D8E86EDBC11}"/>
    <cellStyle name="_0202_9 9_Slide_14 (2)" xfId="912" xr:uid="{D1539AA9-814B-476A-A012-3C263C96A571}"/>
    <cellStyle name="_0202_9 9_Slide_30 (2)" xfId="913" xr:uid="{BC8442BF-FBFE-4F4B-A32A-362EAEA9621F}"/>
    <cellStyle name="_0202_9 9_Slide_37 (1)" xfId="914" xr:uid="{EE498BD4-32EC-4D33-B4D8-5C4C1EAAE7A4}"/>
    <cellStyle name="_0202_9 9_Visionline (Net profit)" xfId="915" xr:uid="{01EEE58F-CE44-438C-935F-6AC7B245B8C5}"/>
    <cellStyle name="_0202_9_Gross Inflow (@ageas share)" xfId="916" xr:uid="{65867CC5-7B47-48FC-97C5-2C4EA261F380}"/>
    <cellStyle name="_0202_9_Life (EU)" xfId="917" xr:uid="{29C7E1C8-B5C0-4D92-95BB-2DBF81ACE55E}"/>
    <cellStyle name="_0202_9_Slide_14 (2)" xfId="918" xr:uid="{06D44823-7C4F-49DB-8C0C-09C7585F4A19}"/>
    <cellStyle name="_0202_9_Slide_30 (2)" xfId="919" xr:uid="{6FF83CAB-7188-4C21-B0A2-D6C4A152C599}"/>
    <cellStyle name="_0202_9_Slide_37 (1)" xfId="920" xr:uid="{C4C83BC7-D410-4479-A7AA-A173E74F4A00}"/>
    <cellStyle name="_0202_9_Visionline (Net profit)" xfId="921" xr:uid="{0F3F348A-65DB-4757-88CB-6D7A92C32B70}"/>
    <cellStyle name="_0202_A" xfId="922" xr:uid="{36B0BC6C-187C-406F-9F64-1B88BF1C8206}"/>
    <cellStyle name="_0202_B" xfId="923" xr:uid="{96630553-2873-426C-84AA-6F8F8AA7847B}"/>
    <cellStyle name="_0202_C" xfId="924" xr:uid="{713120C9-0D1D-49EE-8545-4C0AC211315C}"/>
    <cellStyle name="_0202_C 10" xfId="925" xr:uid="{1383CD92-2A2F-4390-9C14-EE0202EE91AB}"/>
    <cellStyle name="_0202_C 2" xfId="926" xr:uid="{2486D7C4-22DA-4459-8620-4233E7FA24F0}"/>
    <cellStyle name="_0202_C 3" xfId="927" xr:uid="{AFC37C6D-844C-4AAF-B9C5-D7C82E3C85E9}"/>
    <cellStyle name="_0202_C 4" xfId="928" xr:uid="{145FB17F-6B3F-4BE9-9836-0FCBCB890A9A}"/>
    <cellStyle name="_0202_C 5" xfId="929" xr:uid="{F478F76B-B394-4B7A-858D-2FAD9E92031A}"/>
    <cellStyle name="_0202_C 6" xfId="930" xr:uid="{C7C7AC7A-F366-4CBE-9B92-197BEA3462E8}"/>
    <cellStyle name="_0202_C 7" xfId="931" xr:uid="{09CA23B5-CE78-404E-95BB-FE63FFAA40CF}"/>
    <cellStyle name="_0202_C 8" xfId="932" xr:uid="{603B2DE5-45D5-4439-B909-B1AA7B860777}"/>
    <cellStyle name="_0202_C 9" xfId="933" xr:uid="{7770455A-C0BA-46F1-9D75-49E860FE78EA}"/>
    <cellStyle name="_0202_D" xfId="934" xr:uid="{1B520FF2-A699-477D-9E43-5DDEDB5E2EDD}"/>
    <cellStyle name="_0202_D 10" xfId="935" xr:uid="{12F78833-163F-475A-A5D0-A4290C086882}"/>
    <cellStyle name="_0202_D 2" xfId="936" xr:uid="{7D0BCFB3-DA41-42BE-87FE-799EB135B2EE}"/>
    <cellStyle name="_0202_D 3" xfId="937" xr:uid="{F800528F-EFDC-4517-AED6-0AA9835BB523}"/>
    <cellStyle name="_0202_D 4" xfId="938" xr:uid="{27611706-FEB9-4982-936B-02187BF5E641}"/>
    <cellStyle name="_0202_D 5" xfId="939" xr:uid="{752A5DD1-4B25-4D68-8F55-44E9EB48257C}"/>
    <cellStyle name="_0202_D 6" xfId="940" xr:uid="{A9CF7D49-7C5B-4061-BD93-28ABEC702D13}"/>
    <cellStyle name="_0202_D 7" xfId="941" xr:uid="{6781E546-5D13-411E-8285-488652E4C719}"/>
    <cellStyle name="_0202_D 8" xfId="942" xr:uid="{D096FE19-9B8F-4E80-BE1D-DA338255AA5D}"/>
    <cellStyle name="_0202_D 9" xfId="943" xr:uid="{7372E66A-0789-4FA5-9602-E970D1655376}"/>
    <cellStyle name="_0202_E" xfId="944" xr:uid="{F05F76DF-7AEB-4807-9622-183BB6260556}"/>
    <cellStyle name="_0202_E 10" xfId="945" xr:uid="{1F6A15C1-F803-4C1A-9F6A-ADB72360C4BD}"/>
    <cellStyle name="_0202_E 2" xfId="946" xr:uid="{46DD6581-EB65-4926-A124-AB28FD5F8708}"/>
    <cellStyle name="_0202_E 3" xfId="947" xr:uid="{979F454E-4E1D-4C89-8CA0-C35E901A514A}"/>
    <cellStyle name="_0202_E 4" xfId="948" xr:uid="{660BC64F-F224-4493-AB14-5730FCEFCEA9}"/>
    <cellStyle name="_0202_E 5" xfId="949" xr:uid="{223F311E-C464-42E2-B9DA-F0DDEBDD74A4}"/>
    <cellStyle name="_0202_E 6" xfId="950" xr:uid="{F1279268-373A-4965-A64F-67C1D947B9AF}"/>
    <cellStyle name="_0202_E 7" xfId="951" xr:uid="{F372B650-A328-414A-B297-65B0D5433E2F}"/>
    <cellStyle name="_0202_E 8" xfId="952" xr:uid="{5A67DC09-7040-471F-A979-C17C5AB07146}"/>
    <cellStyle name="_0202_E 9" xfId="953" xr:uid="{E111E6E1-B95B-485A-AF90-71C53E3CF5E4}"/>
    <cellStyle name="_0202_F" xfId="954" xr:uid="{8A8FAF76-3B28-4A9B-A6C2-D3964A3284E5}"/>
    <cellStyle name="_0301 Mali Tablo" xfId="955" xr:uid="{58280D6B-8E33-4E03-8F24-D829D7BB2711}"/>
    <cellStyle name="_0301 Mali Tablo 10" xfId="956" xr:uid="{F0F25564-AF43-4676-8646-575BBCDC325F}"/>
    <cellStyle name="_0301 Mali Tablo 10_Gross Inflow (@ageas share)" xfId="957" xr:uid="{15813C5F-16F2-4609-AEBD-895CBF5E277E}"/>
    <cellStyle name="_0301 Mali Tablo 10_Life (EU)" xfId="958" xr:uid="{A27366DA-7674-4980-A8AF-52D33131C84A}"/>
    <cellStyle name="_0301 Mali Tablo 10_Slide_14 (2)" xfId="959" xr:uid="{7B5AD738-55C0-4798-B763-7BECA940F8B0}"/>
    <cellStyle name="_0301 Mali Tablo 10_Slide_30 (2)" xfId="960" xr:uid="{BBDB58F2-E3F1-40CE-8DAB-B7A8A1E6F984}"/>
    <cellStyle name="_0301 Mali Tablo 10_Slide_37 (1)" xfId="961" xr:uid="{9B4902F7-09BE-4F32-9B2E-2C32E905E937}"/>
    <cellStyle name="_0301 Mali Tablo 10_Visionline (Net profit)" xfId="962" xr:uid="{D003339C-FBC4-4626-A275-D4E59957F182}"/>
    <cellStyle name="_0301 Mali Tablo 2" xfId="963" xr:uid="{54F7FF68-4C5F-4F87-9117-62B8F4F1A1DC}"/>
    <cellStyle name="_0301 Mali Tablo 2_Gross Inflow (@ageas share)" xfId="964" xr:uid="{B443956E-AEFB-40FC-9FF1-66A154B31579}"/>
    <cellStyle name="_0301 Mali Tablo 2_Life (EU)" xfId="965" xr:uid="{F3222E5B-3FCA-4509-BABC-F094E59F0313}"/>
    <cellStyle name="_0301 Mali Tablo 2_Slide_14 (2)" xfId="966" xr:uid="{82F51539-D158-4D57-B7B3-3892445BB2FA}"/>
    <cellStyle name="_0301 Mali Tablo 2_Slide_30 (2)" xfId="967" xr:uid="{5A29197E-86AE-4379-9ED1-73E3C86545DB}"/>
    <cellStyle name="_0301 Mali Tablo 2_Slide_37 (1)" xfId="968" xr:uid="{E08B6B69-EA31-4336-A925-36EFE0040BCC}"/>
    <cellStyle name="_0301 Mali Tablo 2_Visionline (Net profit)" xfId="969" xr:uid="{CE03C93F-1BA5-47FC-B8FF-B48639C74BF1}"/>
    <cellStyle name="_0301 Mali Tablo 3" xfId="970" xr:uid="{73A86B35-BE52-4F0B-BB31-EA3FC57616EA}"/>
    <cellStyle name="_0301 Mali Tablo 3_Gross Inflow (@ageas share)" xfId="971" xr:uid="{E70D23FE-6388-44AE-9EBA-A652B3D6DB93}"/>
    <cellStyle name="_0301 Mali Tablo 3_Life (EU)" xfId="972" xr:uid="{700E5A20-7A6E-4AA8-A08E-4A624F8AFF7B}"/>
    <cellStyle name="_0301 Mali Tablo 3_Slide_14 (2)" xfId="973" xr:uid="{B4D3B49E-DBB2-45FC-A537-C884EF6347C9}"/>
    <cellStyle name="_0301 Mali Tablo 3_Slide_30 (2)" xfId="974" xr:uid="{FB4CCC2E-63A8-496B-95E2-60E9D567BEBB}"/>
    <cellStyle name="_0301 Mali Tablo 3_Slide_37 (1)" xfId="975" xr:uid="{75258C90-8139-4109-8EC2-F9BFCB11EEF6}"/>
    <cellStyle name="_0301 Mali Tablo 3_Visionline (Net profit)" xfId="976" xr:uid="{6DA5276C-1546-4D5F-8590-CECA18DABD30}"/>
    <cellStyle name="_0301 Mali Tablo 4" xfId="977" xr:uid="{E1603729-A64A-4D9D-8868-E45D208BAD70}"/>
    <cellStyle name="_0301 Mali Tablo 4_Gross Inflow (@ageas share)" xfId="978" xr:uid="{974E2B15-A51A-41AC-8D16-CD972461D10E}"/>
    <cellStyle name="_0301 Mali Tablo 4_Life (EU)" xfId="979" xr:uid="{3DA87769-6E5E-4D58-95C7-6A2D2DA9BBA4}"/>
    <cellStyle name="_0301 Mali Tablo 4_Slide_14 (2)" xfId="980" xr:uid="{FC4E7A23-7ED5-4679-9482-938ED3034673}"/>
    <cellStyle name="_0301 Mali Tablo 4_Slide_30 (2)" xfId="981" xr:uid="{193CC02C-D405-43B2-828F-459D1BED67C5}"/>
    <cellStyle name="_0301 Mali Tablo 4_Slide_37 (1)" xfId="982" xr:uid="{95B769D3-2733-40E7-9A51-8EE7D4F66237}"/>
    <cellStyle name="_0301 Mali Tablo 4_Visionline (Net profit)" xfId="983" xr:uid="{59334901-EFD5-4AB8-96D2-FDAA9504406C}"/>
    <cellStyle name="_0301 Mali Tablo 5" xfId="984" xr:uid="{9F638928-11D7-451F-AEA1-0E6FF49131F8}"/>
    <cellStyle name="_0301 Mali Tablo 5_Gross Inflow (@ageas share)" xfId="985" xr:uid="{9AECB316-E26D-4C81-B436-EF70176A050D}"/>
    <cellStyle name="_0301 Mali Tablo 5_Life (EU)" xfId="986" xr:uid="{960F71FA-E520-4CCD-824B-65D286026245}"/>
    <cellStyle name="_0301 Mali Tablo 5_Slide_14 (2)" xfId="987" xr:uid="{D0D2D309-8CB1-43AB-98AB-BD5386263466}"/>
    <cellStyle name="_0301 Mali Tablo 5_Slide_30 (2)" xfId="988" xr:uid="{EBF6C879-1DE6-4E02-9592-AABD49793103}"/>
    <cellStyle name="_0301 Mali Tablo 5_Slide_37 (1)" xfId="989" xr:uid="{B8C77E4E-93F0-421C-9EBA-9F8237E8FF9B}"/>
    <cellStyle name="_0301 Mali Tablo 5_Visionline (Net profit)" xfId="990" xr:uid="{B88A80EF-5878-4397-8D5A-7155159FCDB9}"/>
    <cellStyle name="_0301 Mali Tablo 6" xfId="991" xr:uid="{1E907EC4-62AD-47E5-98D1-998A399D8A45}"/>
    <cellStyle name="_0301 Mali Tablo 6_Gross Inflow (@ageas share)" xfId="992" xr:uid="{2B601A32-B088-4CC4-AC86-2561E355F165}"/>
    <cellStyle name="_0301 Mali Tablo 6_Life (EU)" xfId="993" xr:uid="{892ED251-DF24-465B-9D51-CEE3BA096EC1}"/>
    <cellStyle name="_0301 Mali Tablo 6_Slide_14 (2)" xfId="994" xr:uid="{B00B2DF0-3879-4795-97B9-027F9FAAB006}"/>
    <cellStyle name="_0301 Mali Tablo 6_Slide_30 (2)" xfId="995" xr:uid="{377A4C33-6DCE-4CB2-90CE-4A3411117E49}"/>
    <cellStyle name="_0301 Mali Tablo 6_Slide_37 (1)" xfId="996" xr:uid="{5EB909EF-C344-4DFC-A572-BF99F0E3FA71}"/>
    <cellStyle name="_0301 Mali Tablo 6_Visionline (Net profit)" xfId="997" xr:uid="{EE395FDD-C6D7-4B92-AD0B-67D79B35BCD2}"/>
    <cellStyle name="_0301 Mali Tablo 7" xfId="998" xr:uid="{759B5706-64F0-47C4-9B0A-780CD1756727}"/>
    <cellStyle name="_0301 Mali Tablo 7_Gross Inflow (@ageas share)" xfId="999" xr:uid="{E475EC75-4296-4BDC-AB48-FAE00E45FE69}"/>
    <cellStyle name="_0301 Mali Tablo 7_Life (EU)" xfId="1000" xr:uid="{6CC134A5-E45C-474B-AF9A-AF779E43F527}"/>
    <cellStyle name="_0301 Mali Tablo 7_Slide_14 (2)" xfId="1001" xr:uid="{E201042E-1286-463D-917A-979273501317}"/>
    <cellStyle name="_0301 Mali Tablo 7_Slide_30 (2)" xfId="1002" xr:uid="{ACAFF0E2-972F-4330-A04D-01BF1162F830}"/>
    <cellStyle name="_0301 Mali Tablo 7_Slide_37 (1)" xfId="1003" xr:uid="{668C2AF3-5163-4EB9-B0D0-1E34E65C30C1}"/>
    <cellStyle name="_0301 Mali Tablo 7_Visionline (Net profit)" xfId="1004" xr:uid="{D7D39CE6-4C2D-41ED-A70A-3CB9CFEFC2C1}"/>
    <cellStyle name="_0301 Mali Tablo 8" xfId="1005" xr:uid="{6159B6E1-C851-4E07-8BF8-A3553794C5FF}"/>
    <cellStyle name="_0301 Mali Tablo 8_Gross Inflow (@ageas share)" xfId="1006" xr:uid="{E6D47E75-9953-4E39-99EE-216D889D96C6}"/>
    <cellStyle name="_0301 Mali Tablo 8_Life (EU)" xfId="1007" xr:uid="{B2933978-0A22-4796-A255-789556EA42CA}"/>
    <cellStyle name="_0301 Mali Tablo 8_Slide_14 (2)" xfId="1008" xr:uid="{60F64294-D60E-424B-B282-4FD4E775F76D}"/>
    <cellStyle name="_0301 Mali Tablo 8_Slide_30 (2)" xfId="1009" xr:uid="{DAF2F72A-9A2C-44B1-890C-955E7FF02F73}"/>
    <cellStyle name="_0301 Mali Tablo 8_Slide_37 (1)" xfId="1010" xr:uid="{8A6AD5C2-16FA-400F-A1CF-3B0E498827CC}"/>
    <cellStyle name="_0301 Mali Tablo 8_Visionline (Net profit)" xfId="1011" xr:uid="{766D6083-E8CA-472D-8021-D94E74B8BBF3}"/>
    <cellStyle name="_0301 Mali Tablo 9" xfId="1012" xr:uid="{FAFC1844-A0A9-48F7-BD37-FB95DF551BC9}"/>
    <cellStyle name="_0301 Mali Tablo 9_Gross Inflow (@ageas share)" xfId="1013" xr:uid="{BC1499A2-777F-4CE9-A028-FB4A284853F7}"/>
    <cellStyle name="_0301 Mali Tablo 9_Life (EU)" xfId="1014" xr:uid="{A62C6645-CAF8-4647-890E-59DE73C92DA3}"/>
    <cellStyle name="_0301 Mali Tablo 9_Slide_14 (2)" xfId="1015" xr:uid="{8D4DE9D5-D252-4278-A935-C6EADC8A3FC1}"/>
    <cellStyle name="_0301 Mali Tablo 9_Slide_30 (2)" xfId="1016" xr:uid="{B36756DB-0999-4E73-BF94-A0853E635561}"/>
    <cellStyle name="_0301 Mali Tablo 9_Slide_37 (1)" xfId="1017" xr:uid="{713C286D-8459-4D91-86A7-602D964A534F}"/>
    <cellStyle name="_0301 Mali Tablo 9_Visionline (Net profit)" xfId="1018" xr:uid="{768EBD3B-DD97-464A-A0A9-A67E77A62274}"/>
    <cellStyle name="_0301 Mali Tablo_1" xfId="1019" xr:uid="{B959CB83-349F-4DEC-BEB3-68E45C7020E6}"/>
    <cellStyle name="_0301 Mali Tablo_1 10" xfId="1020" xr:uid="{D91E8981-FE06-4A37-BD85-601695C29326}"/>
    <cellStyle name="_0301 Mali Tablo_1 2" xfId="1021" xr:uid="{C8AF877B-F9AC-4164-B95B-DE1AEF284247}"/>
    <cellStyle name="_0301 Mali Tablo_1 3" xfId="1022" xr:uid="{B0402FD0-82E0-4D06-AADD-9AAE862369B5}"/>
    <cellStyle name="_0301 Mali Tablo_1 4" xfId="1023" xr:uid="{1EB26A20-74BA-4D23-9DAC-9195BC069679}"/>
    <cellStyle name="_0301 Mali Tablo_1 5" xfId="1024" xr:uid="{297CD9C7-50D1-4D9C-ADEC-EAB0263DA239}"/>
    <cellStyle name="_0301 Mali Tablo_1 6" xfId="1025" xr:uid="{1D93A9AC-D42A-4BA0-AA89-1E1FF00EF7BC}"/>
    <cellStyle name="_0301 Mali Tablo_1 7" xfId="1026" xr:uid="{BB7CCCB3-45BE-431E-9336-F6036FEB454A}"/>
    <cellStyle name="_0301 Mali Tablo_1 8" xfId="1027" xr:uid="{BA6618D9-2832-433E-BDEB-4D9191DE400E}"/>
    <cellStyle name="_0301 Mali Tablo_1 9" xfId="1028" xr:uid="{DF343A8C-5A38-4400-8767-1373AEDAA513}"/>
    <cellStyle name="_0301 Mali Tablo_2" xfId="1029" xr:uid="{4B87B928-EA89-424F-A084-6D542606FE03}"/>
    <cellStyle name="_0301 Mali Tablo_2 10" xfId="1030" xr:uid="{92FED609-4F92-434A-8933-8B3D45752CD7}"/>
    <cellStyle name="_0301 Mali Tablo_2 2" xfId="1031" xr:uid="{F3D913DF-1D52-40B4-9369-816FAFC777B4}"/>
    <cellStyle name="_0301 Mali Tablo_2 3" xfId="1032" xr:uid="{5EB03EB9-DC20-4F14-88D8-74D10C404022}"/>
    <cellStyle name="_0301 Mali Tablo_2 4" xfId="1033" xr:uid="{D8C968E4-ECEB-4F13-8E5A-8CFF839C611F}"/>
    <cellStyle name="_0301 Mali Tablo_2 5" xfId="1034" xr:uid="{518BA79E-915D-4FBA-80CE-BBFAD83C9A0C}"/>
    <cellStyle name="_0301 Mali Tablo_2 6" xfId="1035" xr:uid="{18AFEBF3-5DB0-46E3-8549-7DFA7176938E}"/>
    <cellStyle name="_0301 Mali Tablo_2 7" xfId="1036" xr:uid="{2E4DDA92-5949-462F-85A7-D21D81CCEC94}"/>
    <cellStyle name="_0301 Mali Tablo_2 8" xfId="1037" xr:uid="{BF90D209-5CE4-43A7-A10F-A3F0CD9C4D2B}"/>
    <cellStyle name="_0301 Mali Tablo_2 9" xfId="1038" xr:uid="{5669DCE9-3437-416B-A7A2-8C1E4EF78C9D}"/>
    <cellStyle name="_0301 Mali Tablo_3" xfId="1039" xr:uid="{84E724C0-965E-4A01-B9B4-04D93ABD41F8}"/>
    <cellStyle name="_0301 Mali Tablo_3 10" xfId="1040" xr:uid="{B4E9D25D-F97B-4A05-B272-C9947E7418AA}"/>
    <cellStyle name="_0301 Mali Tablo_3 2" xfId="1041" xr:uid="{8E61DEB6-F48A-44A3-B7C2-FFE1375D615D}"/>
    <cellStyle name="_0301 Mali Tablo_3 3" xfId="1042" xr:uid="{FE9A5360-4586-48C1-BA0C-5BB2525930A7}"/>
    <cellStyle name="_0301 Mali Tablo_3 4" xfId="1043" xr:uid="{6C0CAE07-C74E-434C-91D9-D8228A16D3F0}"/>
    <cellStyle name="_0301 Mali Tablo_3 5" xfId="1044" xr:uid="{E8E43334-B4A6-4EA4-8CE2-FB69EA089161}"/>
    <cellStyle name="_0301 Mali Tablo_3 6" xfId="1045" xr:uid="{B1A68FB0-D172-431D-ACBD-185DAF7C72FB}"/>
    <cellStyle name="_0301 Mali Tablo_3 7" xfId="1046" xr:uid="{3FD4DD8C-8F40-449D-9C32-95A4227908E6}"/>
    <cellStyle name="_0301 Mali Tablo_3 8" xfId="1047" xr:uid="{3F1C4E53-EB33-45E8-83D8-4B685D12359A}"/>
    <cellStyle name="_0301 Mali Tablo_3 9" xfId="1048" xr:uid="{67A161F9-74FA-4C2C-877A-8E9BB7D4FEF6}"/>
    <cellStyle name="_0301 Mali Tablo_4" xfId="1049" xr:uid="{805097EF-DF96-4AE4-A6C0-D2E4162497DD}"/>
    <cellStyle name="_0301 Mali Tablo_4 10" xfId="1050" xr:uid="{F1B3832D-F95F-4A9F-8615-8230B8FAFF4C}"/>
    <cellStyle name="_0301 Mali Tablo_4 2" xfId="1051" xr:uid="{46B4063B-113C-4B78-9400-C03C2F221BEC}"/>
    <cellStyle name="_0301 Mali Tablo_4 3" xfId="1052" xr:uid="{3898D531-F315-4EC9-BB87-F86FAA6669F9}"/>
    <cellStyle name="_0301 Mali Tablo_4 4" xfId="1053" xr:uid="{79905A7A-5D7F-45C3-BED5-8B4D387E3992}"/>
    <cellStyle name="_0301 Mali Tablo_4 5" xfId="1054" xr:uid="{6EC6A2BB-EB0E-437B-A3E2-78C58C125BDD}"/>
    <cellStyle name="_0301 Mali Tablo_4 6" xfId="1055" xr:uid="{6B3E3380-C4E0-4193-AD67-DECBF56319CA}"/>
    <cellStyle name="_0301 Mali Tablo_4 7" xfId="1056" xr:uid="{978288FF-70C0-4D5B-9FE4-33FD8E43AAFB}"/>
    <cellStyle name="_0301 Mali Tablo_4 8" xfId="1057" xr:uid="{28395494-6A79-4236-A166-5D5E33820C17}"/>
    <cellStyle name="_0301 Mali Tablo_4 9" xfId="1058" xr:uid="{3E048285-5955-495F-AC8C-C31DE0642500}"/>
    <cellStyle name="_0301 Mali Tablo_5" xfId="1059" xr:uid="{F516A664-5919-42BB-BC89-7174E7B74159}"/>
    <cellStyle name="_0301 Mali Tablo_5 10" xfId="1060" xr:uid="{282BD9CF-8A7B-4CAC-8F66-8C8019BF6B28}"/>
    <cellStyle name="_0301 Mali Tablo_5 2" xfId="1061" xr:uid="{76935248-94D3-4DC1-8ABA-BBFCE524B17E}"/>
    <cellStyle name="_0301 Mali Tablo_5 3" xfId="1062" xr:uid="{01BD5051-6490-4974-9C2F-280C76BA5EAC}"/>
    <cellStyle name="_0301 Mali Tablo_5 4" xfId="1063" xr:uid="{713A0FA2-5D43-4E4D-8D3F-B908A68A9D69}"/>
    <cellStyle name="_0301 Mali Tablo_5 5" xfId="1064" xr:uid="{99A2401D-A103-4C7A-99D9-5317EECCCBBF}"/>
    <cellStyle name="_0301 Mali Tablo_5 6" xfId="1065" xr:uid="{27123891-EFC2-4BB4-A26F-16987E940152}"/>
    <cellStyle name="_0301 Mali Tablo_5 7" xfId="1066" xr:uid="{F621E569-3C0A-4A8B-A44C-7C51205AB118}"/>
    <cellStyle name="_0301 Mali Tablo_5 8" xfId="1067" xr:uid="{DE81A0FE-895D-435F-A7F5-0E0A3D6FAD81}"/>
    <cellStyle name="_0301 Mali Tablo_5 9" xfId="1068" xr:uid="{86792524-0A49-43A7-92C0-B43EF5829DF3}"/>
    <cellStyle name="_0301 Mali Tablo_6" xfId="1069" xr:uid="{5205A30D-EA92-4986-9C2D-607749B321F7}"/>
    <cellStyle name="_0301 Mali Tablo_7" xfId="1070" xr:uid="{686719A1-F612-4DCF-9E5A-75FE1A2AAECB}"/>
    <cellStyle name="_0301 Mali Tablo_8" xfId="1071" xr:uid="{CCA81A2F-CA4C-4FA0-998C-914FF786819A}"/>
    <cellStyle name="_0301 Mali Tablo_8 10" xfId="1072" xr:uid="{5A532AA7-9FD1-483D-8763-0707D2AA964D}"/>
    <cellStyle name="_0301 Mali Tablo_8 2" xfId="1073" xr:uid="{E9A4D385-D5DD-4CDE-BEAC-3EFE3B43C31E}"/>
    <cellStyle name="_0301 Mali Tablo_8 3" xfId="1074" xr:uid="{89A54802-AB28-480C-97D4-1D8943EA1618}"/>
    <cellStyle name="_0301 Mali Tablo_8 4" xfId="1075" xr:uid="{47105DB0-5E7A-49C5-9498-BA367DDA770A}"/>
    <cellStyle name="_0301 Mali Tablo_8 5" xfId="1076" xr:uid="{16C47D54-FE4F-48D5-AB25-33E32FDFEB32}"/>
    <cellStyle name="_0301 Mali Tablo_8 6" xfId="1077" xr:uid="{B9A6F1DE-0C75-4328-8526-0A50E719CF11}"/>
    <cellStyle name="_0301 Mali Tablo_8 7" xfId="1078" xr:uid="{659CE9AF-202A-4C5A-8667-703BE6AC1637}"/>
    <cellStyle name="_0301 Mali Tablo_8 8" xfId="1079" xr:uid="{6F9819BE-7DE6-4078-8565-6FFF44843B80}"/>
    <cellStyle name="_0301 Mali Tablo_8 9" xfId="1080" xr:uid="{E2F3DDCD-5FF8-41B5-95BB-BB152CB13702}"/>
    <cellStyle name="_0301 Mali Tablo_9" xfId="1081" xr:uid="{24C3CDAA-2721-4CBF-AC55-BF5D3E618516}"/>
    <cellStyle name="_0301 Mali Tablo_9 10" xfId="1082" xr:uid="{5354AB50-5C03-427D-85E3-0D03634006D9}"/>
    <cellStyle name="_0301 Mali Tablo_9 2" xfId="1083" xr:uid="{B8F6C05D-63A0-497C-B528-DE5CAB835221}"/>
    <cellStyle name="_0301 Mali Tablo_9 3" xfId="1084" xr:uid="{F3257A10-D1D7-4748-8FBD-D79ACCC37E24}"/>
    <cellStyle name="_0301 Mali Tablo_9 4" xfId="1085" xr:uid="{894CC7CD-F4EE-4619-B6DB-23B2F19CDC6B}"/>
    <cellStyle name="_0301 Mali Tablo_9 5" xfId="1086" xr:uid="{FEAD6A3C-5ABD-47A1-B522-84E49FB3DCA3}"/>
    <cellStyle name="_0301 Mali Tablo_9 6" xfId="1087" xr:uid="{84202DD3-AC99-4C7E-A407-BD2B43D1E196}"/>
    <cellStyle name="_0301 Mali Tablo_9 7" xfId="1088" xr:uid="{0260A6CC-4462-4428-85A0-12996149ADBB}"/>
    <cellStyle name="_0301 Mali Tablo_9 8" xfId="1089" xr:uid="{8D7C63FF-6890-484A-BA99-E3DA7896D63A}"/>
    <cellStyle name="_0301 Mali Tablo_9 9" xfId="1090" xr:uid="{1E517C49-1D80-4168-B1D9-93CC9F3BCF2E}"/>
    <cellStyle name="_0301 Mali Tablo_A" xfId="1091" xr:uid="{21E00D68-DB0F-43BD-8831-5861258F183E}"/>
    <cellStyle name="_0301 Mali Tablo_B" xfId="1092" xr:uid="{C2857EDB-FAE6-4A0E-9B34-D66563764573}"/>
    <cellStyle name="_0301 Mali Tablo_C" xfId="1093" xr:uid="{BE796063-0032-4440-99E7-AE7332E0615A}"/>
    <cellStyle name="_0301 Mali Tablo_D" xfId="1094" xr:uid="{9F07B660-C86C-434F-8B03-C1F1BEC7B11A}"/>
    <cellStyle name="_0301 Mali Tablo_D 2" xfId="1095" xr:uid="{C0F0A3C9-4673-4D38-9B84-E88F8D2C8A0D}"/>
    <cellStyle name="_0301 Mali Tablo_D 3" xfId="1096" xr:uid="{272A28FB-27E6-480E-B34A-3327CE12318E}"/>
    <cellStyle name="_0301 Mali Tablo_E" xfId="1097" xr:uid="{6A17DE7E-A627-4747-AE1A-79B6BFFCA8DB}"/>
    <cellStyle name="_0301 Mali Tablo_E 2" xfId="1098" xr:uid="{DA8DB1EC-BD08-4119-91A9-A0ADE54ECA90}"/>
    <cellStyle name="_0301 Mali Tablo_E 3" xfId="1099" xr:uid="{F1ABAF7F-6234-4080-9DC1-89DD9D05FEF9}"/>
    <cellStyle name="_0301 Mali Tablo_F" xfId="1100" xr:uid="{6DD18ACD-8CD3-4E8F-BB3F-07ADC3C87F96}"/>
    <cellStyle name="_0301 Mali Tablo_F 10" xfId="1101" xr:uid="{60BFB834-1C41-4029-B245-8B66F1FBA788}"/>
    <cellStyle name="_0301 Mali Tablo_F 10_Gross Inflow (@ageas share)" xfId="1102" xr:uid="{6550D828-02F7-412E-B384-E26ABFD4B0F4}"/>
    <cellStyle name="_0301 Mali Tablo_F 10_Life (EU)" xfId="1103" xr:uid="{93E881D8-9C9D-402C-9042-7CFDA1C9D3C4}"/>
    <cellStyle name="_0301 Mali Tablo_F 10_Slide_14 (2)" xfId="1104" xr:uid="{DA2D31BE-9101-44F1-8EBC-59E6D606E198}"/>
    <cellStyle name="_0301 Mali Tablo_F 10_Slide_30 (2)" xfId="1105" xr:uid="{286DFA43-BF3C-459D-BAD6-60F66FAE9C5F}"/>
    <cellStyle name="_0301 Mali Tablo_F 10_Slide_37 (1)" xfId="1106" xr:uid="{B05AD604-328D-47C8-B85D-FE7CF5C3DF5C}"/>
    <cellStyle name="_0301 Mali Tablo_F 10_Visionline (Net profit)" xfId="1107" xr:uid="{DDAEDC89-5F42-4B98-AB05-04225B74A434}"/>
    <cellStyle name="_0301 Mali Tablo_F 2" xfId="1108" xr:uid="{DCC29CFC-9909-41FD-A473-EEF4D3C3F51A}"/>
    <cellStyle name="_0301 Mali Tablo_F 2_Gross Inflow (@ageas share)" xfId="1109" xr:uid="{4EDF52EB-EC69-4DB9-AB83-DA85C4BCCCB2}"/>
    <cellStyle name="_0301 Mali Tablo_F 2_Life (EU)" xfId="1110" xr:uid="{8730465B-8FB3-410B-96F0-1E64A21E23B6}"/>
    <cellStyle name="_0301 Mali Tablo_F 2_Slide_14 (2)" xfId="1111" xr:uid="{5AE3622A-C936-49D8-A640-2FE3BF03F477}"/>
    <cellStyle name="_0301 Mali Tablo_F 2_Slide_30 (2)" xfId="1112" xr:uid="{80F431C3-FF6A-4710-8E03-51C864EA59B5}"/>
    <cellStyle name="_0301 Mali Tablo_F 2_Slide_37 (1)" xfId="1113" xr:uid="{F66B28A8-5ACE-4BFE-A0C3-2BF4AE969E84}"/>
    <cellStyle name="_0301 Mali Tablo_F 2_Visionline (Net profit)" xfId="1114" xr:uid="{CE7B62C2-CCF8-4504-A10F-60E7AF06BBCD}"/>
    <cellStyle name="_0301 Mali Tablo_F 3" xfId="1115" xr:uid="{81B4BCD8-3384-4FD0-823C-12A58CCBF80B}"/>
    <cellStyle name="_0301 Mali Tablo_F 3_Gross Inflow (@ageas share)" xfId="1116" xr:uid="{9B088B1C-D31F-4971-B6F8-87BC4619F593}"/>
    <cellStyle name="_0301 Mali Tablo_F 3_Life (EU)" xfId="1117" xr:uid="{A082556E-5519-4875-8665-00345CAB7565}"/>
    <cellStyle name="_0301 Mali Tablo_F 3_Slide_14 (2)" xfId="1118" xr:uid="{7477E408-C3E5-4B2D-A874-B617B8146DC8}"/>
    <cellStyle name="_0301 Mali Tablo_F 3_Slide_30 (2)" xfId="1119" xr:uid="{48801226-4CC9-4942-9579-33B361AF4F88}"/>
    <cellStyle name="_0301 Mali Tablo_F 3_Slide_37 (1)" xfId="1120" xr:uid="{5F91D628-1D52-4F71-999D-AA31121CDFB1}"/>
    <cellStyle name="_0301 Mali Tablo_F 3_Visionline (Net profit)" xfId="1121" xr:uid="{8A44BE41-93DD-4FED-8C78-6E4C17C25018}"/>
    <cellStyle name="_0301 Mali Tablo_F 4" xfId="1122" xr:uid="{4C38EC48-1C82-4BEC-B164-17C4229ACAA8}"/>
    <cellStyle name="_0301 Mali Tablo_F 4_Gross Inflow (@ageas share)" xfId="1123" xr:uid="{ACCB18CE-C209-4CAE-BDFB-0488AF8E49B2}"/>
    <cellStyle name="_0301 Mali Tablo_F 4_Life (EU)" xfId="1124" xr:uid="{98990B2D-19A9-4BBA-A202-4AEBCDD16CFF}"/>
    <cellStyle name="_0301 Mali Tablo_F 4_Slide_14 (2)" xfId="1125" xr:uid="{7C7C4B3B-E24E-461A-9A72-DB833F9F8D5A}"/>
    <cellStyle name="_0301 Mali Tablo_F 4_Slide_30 (2)" xfId="1126" xr:uid="{B0AFEDF7-5AE7-42BD-997F-7339ADD00DEC}"/>
    <cellStyle name="_0301 Mali Tablo_F 4_Slide_37 (1)" xfId="1127" xr:uid="{C3A291F9-B16A-4C7B-9F03-4E767F0B0293}"/>
    <cellStyle name="_0301 Mali Tablo_F 4_Visionline (Net profit)" xfId="1128" xr:uid="{C38AFE8F-059E-4B73-89C5-57053ECE7694}"/>
    <cellStyle name="_0301 Mali Tablo_F 5" xfId="1129" xr:uid="{1F715BA0-02D1-4382-9E08-5A9859346EC2}"/>
    <cellStyle name="_0301 Mali Tablo_F 5_Gross Inflow (@ageas share)" xfId="1130" xr:uid="{AD8D9B62-65AE-47CC-AB8B-0CA9AE31D7EC}"/>
    <cellStyle name="_0301 Mali Tablo_F 5_Life (EU)" xfId="1131" xr:uid="{17849C30-DB50-4593-B4F2-E72E6978DF62}"/>
    <cellStyle name="_0301 Mali Tablo_F 5_Slide_14 (2)" xfId="1132" xr:uid="{1CA21608-EF05-4BFF-835A-73F7BC7B20F2}"/>
    <cellStyle name="_0301 Mali Tablo_F 5_Slide_30 (2)" xfId="1133" xr:uid="{E921D9C4-1B17-409B-A334-97DFFE44F142}"/>
    <cellStyle name="_0301 Mali Tablo_F 5_Slide_37 (1)" xfId="1134" xr:uid="{C2273968-9221-4D58-8CAA-0FD278F5751A}"/>
    <cellStyle name="_0301 Mali Tablo_F 5_Visionline (Net profit)" xfId="1135" xr:uid="{E0F2DD05-B5D0-43FF-8C21-FC9D105D5BB3}"/>
    <cellStyle name="_0301 Mali Tablo_F 6" xfId="1136" xr:uid="{21E77CBD-1A3A-4DFE-AC48-43DC2ECF5B20}"/>
    <cellStyle name="_0301 Mali Tablo_F 6_Gross Inflow (@ageas share)" xfId="1137" xr:uid="{41AFBAF7-4AFC-4959-A3E2-DE8681B80A5B}"/>
    <cellStyle name="_0301 Mali Tablo_F 6_Life (EU)" xfId="1138" xr:uid="{79C3CF61-A9D0-4D5F-A457-7BE07F4DF56A}"/>
    <cellStyle name="_0301 Mali Tablo_F 6_Slide_14 (2)" xfId="1139" xr:uid="{70183E44-B990-4B9F-828B-FA202E6D73F0}"/>
    <cellStyle name="_0301 Mali Tablo_F 6_Slide_30 (2)" xfId="1140" xr:uid="{5DD2F184-1A55-4EF8-B544-3421B8A2FC49}"/>
    <cellStyle name="_0301 Mali Tablo_F 6_Slide_37 (1)" xfId="1141" xr:uid="{6BEDB851-0EC7-4828-9FA1-2D45B1121F09}"/>
    <cellStyle name="_0301 Mali Tablo_F 6_Visionline (Net profit)" xfId="1142" xr:uid="{166A8DB3-5D90-4F68-9B44-EF37053403A8}"/>
    <cellStyle name="_0301 Mali Tablo_F 7" xfId="1143" xr:uid="{EEB0196B-91B4-4B57-9129-F1CB6152D5C1}"/>
    <cellStyle name="_0301 Mali Tablo_F 7_Gross Inflow (@ageas share)" xfId="1144" xr:uid="{D5DE1076-9BD6-4318-9C92-BE2A099F6FE4}"/>
    <cellStyle name="_0301 Mali Tablo_F 7_Life (EU)" xfId="1145" xr:uid="{1437A7C2-D3E4-428F-8947-139D8A31E5E5}"/>
    <cellStyle name="_0301 Mali Tablo_F 7_Slide_14 (2)" xfId="1146" xr:uid="{9231856D-663E-4C5B-AA23-6A642B0894EF}"/>
    <cellStyle name="_0301 Mali Tablo_F 7_Slide_30 (2)" xfId="1147" xr:uid="{EA049A88-6379-458A-8EAC-D7ABFDCA7BD0}"/>
    <cellStyle name="_0301 Mali Tablo_F 7_Slide_37 (1)" xfId="1148" xr:uid="{7A32CB94-005B-49B9-88AC-0483A4E9CEA1}"/>
    <cellStyle name="_0301 Mali Tablo_F 7_Visionline (Net profit)" xfId="1149" xr:uid="{7C101F80-82A2-417D-8334-EA5240840225}"/>
    <cellStyle name="_0301 Mali Tablo_F 8" xfId="1150" xr:uid="{AA667A58-F84E-4555-B407-99E361AD7FC0}"/>
    <cellStyle name="_0301 Mali Tablo_F 8_Gross Inflow (@ageas share)" xfId="1151" xr:uid="{CE1E0616-469E-478C-821B-58CE9ADB3994}"/>
    <cellStyle name="_0301 Mali Tablo_F 8_Life (EU)" xfId="1152" xr:uid="{9DC4C73D-0BB7-4898-B24F-B3876F20AFD3}"/>
    <cellStyle name="_0301 Mali Tablo_F 8_Slide_14 (2)" xfId="1153" xr:uid="{741F3D57-7E58-49DB-80E9-A114357E4254}"/>
    <cellStyle name="_0301 Mali Tablo_F 8_Slide_30 (2)" xfId="1154" xr:uid="{8107AE7E-DE0F-4F31-B634-A218E643BB40}"/>
    <cellStyle name="_0301 Mali Tablo_F 8_Slide_37 (1)" xfId="1155" xr:uid="{7604DD7A-3BBD-40A8-A8B0-2E8D9E6D1275}"/>
    <cellStyle name="_0301 Mali Tablo_F 8_Visionline (Net profit)" xfId="1156" xr:uid="{97AA799D-9F83-41B1-A95D-4F16DDA75888}"/>
    <cellStyle name="_0301 Mali Tablo_F 9" xfId="1157" xr:uid="{D9E44203-0461-448A-AA96-9E886F2959E6}"/>
    <cellStyle name="_0301 Mali Tablo_F 9_Gross Inflow (@ageas share)" xfId="1158" xr:uid="{A5012BCB-FE37-4E91-9A42-13DD6F7EA65D}"/>
    <cellStyle name="_0301 Mali Tablo_F 9_Life (EU)" xfId="1159" xr:uid="{3B08E0E6-A7A2-443C-A4C5-79FCFD141B47}"/>
    <cellStyle name="_0301 Mali Tablo_F 9_Slide_14 (2)" xfId="1160" xr:uid="{7FD9EEE6-5D36-4C90-8E52-473F4FFEEA56}"/>
    <cellStyle name="_0301 Mali Tablo_F 9_Slide_30 (2)" xfId="1161" xr:uid="{B4CBFB0B-3E14-4F67-9DF1-EBC0DFAA78BB}"/>
    <cellStyle name="_0301 Mali Tablo_F 9_Slide_37 (1)" xfId="1162" xr:uid="{1DAF39FD-1ADA-4DCC-A0E5-EC478CAD7E83}"/>
    <cellStyle name="_0301 Mali Tablo_F 9_Visionline (Net profit)" xfId="1163" xr:uid="{7652CD3A-72CF-4D73-A5B4-0171DF701439}"/>
    <cellStyle name="_0301 Mali Tablo_F_Gross Inflow (@ageas share)" xfId="1164" xr:uid="{775AF53B-8E16-4E2C-87A8-8AEEA2D8D9EB}"/>
    <cellStyle name="_0301 Mali Tablo_F_Life (EU)" xfId="1165" xr:uid="{9A99FF0C-6D50-43EC-A956-7EA5E4DC3F2A}"/>
    <cellStyle name="_0301 Mali Tablo_F_Slide_14 (2)" xfId="1166" xr:uid="{BD3C2C46-7044-48CD-A726-E8F3593D9007}"/>
    <cellStyle name="_0301 Mali Tablo_F_Slide_30 (2)" xfId="1167" xr:uid="{F194D496-002D-4BED-940B-BE8DC1F47471}"/>
    <cellStyle name="_0301 Mali Tablo_F_Slide_37 (1)" xfId="1168" xr:uid="{E39F8391-A383-4E95-874D-C49B93184F8F}"/>
    <cellStyle name="_0301 Mali Tablo_F_Visionline (Net profit)" xfId="1169" xr:uid="{42B3E2CF-F2F2-441C-A058-8D607BFE63D4}"/>
    <cellStyle name="_0301 Mali Tablo_Gross Inflow (@ageas share)" xfId="1170" xr:uid="{DBD8700A-7328-4D1A-B7E1-711894E81BB6}"/>
    <cellStyle name="_0301 Mali Tablo_Life (EU)" xfId="1171" xr:uid="{5015E7E5-4FFD-46D0-9E5C-0995894B92C1}"/>
    <cellStyle name="_0301 Mali Tablo_Slide_14 (2)" xfId="1172" xr:uid="{4D2F4442-2266-497C-AC3E-68983360CA70}"/>
    <cellStyle name="_0301 Mali Tablo_Slide_30 (2)" xfId="1173" xr:uid="{B87F4A2B-BC94-4F12-AF81-DB2C57788E8A}"/>
    <cellStyle name="_0301 Mali Tablo_Slide_37 (1)" xfId="1174" xr:uid="{B16DDAA2-E63A-4C7D-87AF-C71AA34B1BA9}"/>
    <cellStyle name="_0301 Mali Tablo_Visionline (Net profit)" xfId="1175" xr:uid="{96097155-6696-4D9D-9626-04C916909BB0}"/>
    <cellStyle name="_0302" xfId="1176" xr:uid="{4CA5D28C-A8EF-4E97-A12B-69C7BB002472}"/>
    <cellStyle name="_0302 10" xfId="1177" xr:uid="{A230A45B-0D96-436F-9CB3-5FB6CB84CF9C}"/>
    <cellStyle name="_0302 2" xfId="1178" xr:uid="{F0DC7F0E-3433-4200-87C2-04D9E50CC4EC}"/>
    <cellStyle name="_0302 3" xfId="1179" xr:uid="{56D1B852-9280-44A3-B739-AB5B36834BD2}"/>
    <cellStyle name="_0302 4" xfId="1180" xr:uid="{F09C7041-0F26-4166-8760-5CB83C6DB920}"/>
    <cellStyle name="_0302 5" xfId="1181" xr:uid="{4FBABAC8-75BA-47C5-9425-2F974DF80625}"/>
    <cellStyle name="_0302 6" xfId="1182" xr:uid="{268AA85E-2451-4ABF-99EA-8D3EC2C71E7B}"/>
    <cellStyle name="_0302 7" xfId="1183" xr:uid="{17F175D6-9625-4F0B-911E-A8520EC8E108}"/>
    <cellStyle name="_0302 8" xfId="1184" xr:uid="{D249292C-4A0A-43D2-AA8D-C24FC02A941A}"/>
    <cellStyle name="_0302 9" xfId="1185" xr:uid="{EA69B45D-36B6-4A92-8849-271C10478F98}"/>
    <cellStyle name="_0302 Mali Tablo" xfId="1186" xr:uid="{5D3C56DD-B8D7-4F8B-9178-F875569386C6}"/>
    <cellStyle name="_0302 Mali Tablo 10" xfId="1187" xr:uid="{1EC245A9-4B0E-46D1-A00C-8791D3F6197C}"/>
    <cellStyle name="_0302 Mali Tablo 2" xfId="1188" xr:uid="{5780D12F-32F8-41BE-9D98-AE6A1F78DDA6}"/>
    <cellStyle name="_0302 Mali Tablo 3" xfId="1189" xr:uid="{179A8FC3-427A-4341-B399-2C57DFF6449E}"/>
    <cellStyle name="_0302 Mali Tablo 4" xfId="1190" xr:uid="{B0AC3773-164D-439C-A2AC-1312BD42831C}"/>
    <cellStyle name="_0302 Mali Tablo 5" xfId="1191" xr:uid="{9E8757CE-16E8-4A5F-8F7C-A7DB26A359C1}"/>
    <cellStyle name="_0302 Mali Tablo 6" xfId="1192" xr:uid="{92A49A98-7E38-4E8B-954B-6276187FD3B0}"/>
    <cellStyle name="_0302 Mali Tablo 7" xfId="1193" xr:uid="{B6A653B9-8D25-4A6D-BA14-3FE015FE6689}"/>
    <cellStyle name="_0302 Mali Tablo 8" xfId="1194" xr:uid="{5B8646BE-16B3-4F8E-BF14-1CA256F71EE4}"/>
    <cellStyle name="_0302 Mali Tablo 9" xfId="1195" xr:uid="{88C2A3F0-91E2-42E6-AA1F-FAB4E76EE43E}"/>
    <cellStyle name="_0302 Mali Tablo_1" xfId="1196" xr:uid="{6FD58C41-51A4-418B-902E-ADB39C0D2CDE}"/>
    <cellStyle name="_0302 Mali Tablo_2" xfId="1197" xr:uid="{07892097-33D9-4285-B8A3-F1333E24506F}"/>
    <cellStyle name="_0302 Mali Tablo_2 10" xfId="1198" xr:uid="{8614FF3F-0643-4BD8-A61C-502CD196CDCD}"/>
    <cellStyle name="_0302 Mali Tablo_2 2" xfId="1199" xr:uid="{2DD4BF8A-877E-4CEA-84D8-AF524115A9A9}"/>
    <cellStyle name="_0302 Mali Tablo_2 3" xfId="1200" xr:uid="{0D39FA24-9932-4379-A587-2B9A370B3183}"/>
    <cellStyle name="_0302 Mali Tablo_2 4" xfId="1201" xr:uid="{761E0651-7E30-4B29-B2D6-C0E1855FD2BD}"/>
    <cellStyle name="_0302 Mali Tablo_2 5" xfId="1202" xr:uid="{EC0280E5-55F9-4194-9156-AACECC49D497}"/>
    <cellStyle name="_0302 Mali Tablo_2 6" xfId="1203" xr:uid="{B607DD5D-C2D2-4B52-9755-91A255C4FF76}"/>
    <cellStyle name="_0302 Mali Tablo_2 7" xfId="1204" xr:uid="{5C9BB9B6-2763-4B69-B4DD-AFBBB5BB4A35}"/>
    <cellStyle name="_0302 Mali Tablo_2 8" xfId="1205" xr:uid="{B851D5C5-C981-418A-B7AD-BA83B0F7711E}"/>
    <cellStyle name="_0302 Mali Tablo_2 9" xfId="1206" xr:uid="{4A2F4F15-79F9-40B3-A389-FD6BCE691DE1}"/>
    <cellStyle name="_0302 Mali Tablo_3" xfId="1207" xr:uid="{5CED1158-F0F0-4B02-AC76-372D247048B2}"/>
    <cellStyle name="_0302 Mali Tablo_3 10" xfId="1208" xr:uid="{A1E4BE0F-3FF4-4722-A7A6-7A2C2AF211D2}"/>
    <cellStyle name="_0302 Mali Tablo_3 2" xfId="1209" xr:uid="{D267211F-B317-40BE-AF07-DCEFE4183A88}"/>
    <cellStyle name="_0302 Mali Tablo_3 3" xfId="1210" xr:uid="{BDA8578B-0300-4E67-A247-9DEF9AC427B3}"/>
    <cellStyle name="_0302 Mali Tablo_3 4" xfId="1211" xr:uid="{C36214B2-E61D-4754-A1EC-1BBA83D0B13A}"/>
    <cellStyle name="_0302 Mali Tablo_3 5" xfId="1212" xr:uid="{33C24C52-13B1-459F-B1F4-E4AC9A4A7AD4}"/>
    <cellStyle name="_0302 Mali Tablo_3 6" xfId="1213" xr:uid="{AEF2E942-A699-462A-8434-54E4B2ABB305}"/>
    <cellStyle name="_0302 Mali Tablo_3 7" xfId="1214" xr:uid="{0B679F81-449A-4D18-A8AF-D366D2D3925F}"/>
    <cellStyle name="_0302 Mali Tablo_3 8" xfId="1215" xr:uid="{33423F90-FA21-4681-9547-AF59AFB14D8F}"/>
    <cellStyle name="_0302 Mali Tablo_3 9" xfId="1216" xr:uid="{28CB0027-7293-44E2-9A7C-AE1488B724B4}"/>
    <cellStyle name="_0302 Mali Tablo_4" xfId="1217" xr:uid="{5D2B87A8-3964-49EB-B6D0-D78C3C5F8936}"/>
    <cellStyle name="_0302 Mali Tablo_5" xfId="1218" xr:uid="{745D78EC-0FFC-4D40-BBC7-C5A4A71168D4}"/>
    <cellStyle name="_0302 Mali Tablo_6" xfId="1219" xr:uid="{11E74CF9-792B-40D2-9F40-B3632AC5F4E3}"/>
    <cellStyle name="_0302 Mali Tablo_7" xfId="1220" xr:uid="{84BE3CAA-D4AE-4633-A259-87D8ADDF8791}"/>
    <cellStyle name="_0302 Mali Tablo_7 10" xfId="1221" xr:uid="{F4149223-0DFC-4D57-9A01-D5AC2AB4435F}"/>
    <cellStyle name="_0302 Mali Tablo_7 2" xfId="1222" xr:uid="{B5E3F1A8-9F6B-42D9-9659-E67051389869}"/>
    <cellStyle name="_0302 Mali Tablo_7 3" xfId="1223" xr:uid="{3D5DE142-A226-4D6F-BD28-436D81871E0C}"/>
    <cellStyle name="_0302 Mali Tablo_7 4" xfId="1224" xr:uid="{023789D1-AE6A-4227-ABD5-04555CA78976}"/>
    <cellStyle name="_0302 Mali Tablo_7 5" xfId="1225" xr:uid="{186E94BD-5B53-4A52-B46B-0EA5E0B849BE}"/>
    <cellStyle name="_0302 Mali Tablo_7 6" xfId="1226" xr:uid="{42E1E413-B90D-459A-85D6-AEFE37C828F0}"/>
    <cellStyle name="_0302 Mali Tablo_7 7" xfId="1227" xr:uid="{D7264483-B577-4DCB-9C67-9701A5A8B85C}"/>
    <cellStyle name="_0302 Mali Tablo_7 8" xfId="1228" xr:uid="{230EF44A-F8F2-48E8-884A-B2127785E180}"/>
    <cellStyle name="_0302 Mali Tablo_7 9" xfId="1229" xr:uid="{FE9D800F-B195-473E-9CE1-9AD7D798D15A}"/>
    <cellStyle name="_0302 Mali Tablo_8" xfId="1230" xr:uid="{3B95199B-5FF2-47EC-951C-3F8AA390DE23}"/>
    <cellStyle name="_0302 Mali Tablo_8 2" xfId="1231" xr:uid="{7D02A995-276E-4D5A-84C1-13C753CB17E0}"/>
    <cellStyle name="_0302 Mali Tablo_8 3" xfId="1232" xr:uid="{97F96A0E-64FE-4CCF-81A6-8DF9BF6A9B2A}"/>
    <cellStyle name="_0302 Mali Tablo_9" xfId="1233" xr:uid="{2A334910-9E25-4DF3-B8CE-881DF347C6D6}"/>
    <cellStyle name="_0302 Mali Tablo_A" xfId="1234" xr:uid="{76795DBA-AD14-4387-AB58-8545C2BB7AD7}"/>
    <cellStyle name="_0302 Mali Tablo_A 10" xfId="1235" xr:uid="{072AC500-1B6E-4F22-A695-D842324FA2F3}"/>
    <cellStyle name="_0302 Mali Tablo_A 10_Gross Inflow (@ageas share)" xfId="1236" xr:uid="{4FF2FC59-3FF5-490B-8392-97236E753581}"/>
    <cellStyle name="_0302 Mali Tablo_A 10_Life (EU)" xfId="1237" xr:uid="{C2BF08D4-2B38-44D5-BB0E-4C503DC47A85}"/>
    <cellStyle name="_0302 Mali Tablo_A 10_Slide_14 (2)" xfId="1238" xr:uid="{757D1824-EDCC-45D2-A419-126BC318893C}"/>
    <cellStyle name="_0302 Mali Tablo_A 10_Slide_30 (2)" xfId="1239" xr:uid="{478E65FE-910D-4A9A-8B11-D8522D5E3DFC}"/>
    <cellStyle name="_0302 Mali Tablo_A 10_Slide_37 (1)" xfId="1240" xr:uid="{1ED5748E-949C-46AF-9AB9-710BAA2DF5DB}"/>
    <cellStyle name="_0302 Mali Tablo_A 10_Visionline (Net profit)" xfId="1241" xr:uid="{32FFAECD-62F4-4FEE-A2C5-2BF6F5E2EFD1}"/>
    <cellStyle name="_0302 Mali Tablo_A 2" xfId="1242" xr:uid="{4C1D3A23-EB62-497D-B76D-1B9228256D43}"/>
    <cellStyle name="_0302 Mali Tablo_A 2_Gross Inflow (@ageas share)" xfId="1243" xr:uid="{75A22F29-9A0F-402A-BE5A-B84348B77F95}"/>
    <cellStyle name="_0302 Mali Tablo_A 2_Life (EU)" xfId="1244" xr:uid="{7B6CAF73-4ABC-4523-B42A-FD484C46ECE9}"/>
    <cellStyle name="_0302 Mali Tablo_A 2_Slide_14 (2)" xfId="1245" xr:uid="{606515AB-C7AB-465B-99B4-D314B481F28C}"/>
    <cellStyle name="_0302 Mali Tablo_A 2_Slide_30 (2)" xfId="1246" xr:uid="{DE9CF188-9485-49A0-BACB-164769C288B0}"/>
    <cellStyle name="_0302 Mali Tablo_A 2_Slide_37 (1)" xfId="1247" xr:uid="{E3A414FB-FD6D-47AC-827E-9F3350518094}"/>
    <cellStyle name="_0302 Mali Tablo_A 2_Visionline (Net profit)" xfId="1248" xr:uid="{4B805EBB-44A1-4453-A49D-BA3E8FEEAE67}"/>
    <cellStyle name="_0302 Mali Tablo_A 3" xfId="1249" xr:uid="{F5C63591-44FB-4CBC-A113-E1898086C72C}"/>
    <cellStyle name="_0302 Mali Tablo_A 3_Gross Inflow (@ageas share)" xfId="1250" xr:uid="{F7AC31C5-2D5A-4BEC-B0F3-770DDB3850F9}"/>
    <cellStyle name="_0302 Mali Tablo_A 3_Life (EU)" xfId="1251" xr:uid="{BBDC952F-AF79-4559-8A59-6E9062C5AC65}"/>
    <cellStyle name="_0302 Mali Tablo_A 3_Slide_14 (2)" xfId="1252" xr:uid="{FEB43E36-AC64-422F-A698-9E0300742E08}"/>
    <cellStyle name="_0302 Mali Tablo_A 3_Slide_30 (2)" xfId="1253" xr:uid="{16AF5356-B976-4F05-A1F6-17C82839B185}"/>
    <cellStyle name="_0302 Mali Tablo_A 3_Slide_37 (1)" xfId="1254" xr:uid="{B62F363F-5F5E-446F-A441-2C67704782E5}"/>
    <cellStyle name="_0302 Mali Tablo_A 3_Visionline (Net profit)" xfId="1255" xr:uid="{CAE95939-C9E3-4A4B-A43A-E1084E1E1DD9}"/>
    <cellStyle name="_0302 Mali Tablo_A 4" xfId="1256" xr:uid="{4943B589-D981-4935-92F6-8A74C57D8253}"/>
    <cellStyle name="_0302 Mali Tablo_A 4_Gross Inflow (@ageas share)" xfId="1257" xr:uid="{BC58DED5-2980-420A-839E-2B1B32C1F8DF}"/>
    <cellStyle name="_0302 Mali Tablo_A 4_Life (EU)" xfId="1258" xr:uid="{24A625E1-DF6A-472D-80C5-DF510ADDB40C}"/>
    <cellStyle name="_0302 Mali Tablo_A 4_Slide_14 (2)" xfId="1259" xr:uid="{42AD6D96-A813-4A21-92AA-C6E664F9D66C}"/>
    <cellStyle name="_0302 Mali Tablo_A 4_Slide_30 (2)" xfId="1260" xr:uid="{9A5184BA-8048-4008-BB19-F316AD536F80}"/>
    <cellStyle name="_0302 Mali Tablo_A 4_Slide_37 (1)" xfId="1261" xr:uid="{E5718002-0898-4016-82A2-7DA86CAAE1E2}"/>
    <cellStyle name="_0302 Mali Tablo_A 4_Visionline (Net profit)" xfId="1262" xr:uid="{F12A565F-BBCA-41D8-9A6C-BE2292C3091D}"/>
    <cellStyle name="_0302 Mali Tablo_A 5" xfId="1263" xr:uid="{CD76DDA8-25F4-4C89-9336-2253615BE632}"/>
    <cellStyle name="_0302 Mali Tablo_A 5_Gross Inflow (@ageas share)" xfId="1264" xr:uid="{FB2AE089-93FC-436C-8BB9-96C90398A555}"/>
    <cellStyle name="_0302 Mali Tablo_A 5_Life (EU)" xfId="1265" xr:uid="{E6F1D2BE-9AAD-4DF5-B09D-D7C885DF6128}"/>
    <cellStyle name="_0302 Mali Tablo_A 5_Slide_14 (2)" xfId="1266" xr:uid="{3B4514B8-1975-487C-8D87-F4D6C21740DC}"/>
    <cellStyle name="_0302 Mali Tablo_A 5_Slide_30 (2)" xfId="1267" xr:uid="{149AEDD0-964D-4901-B7F9-D9700AE13948}"/>
    <cellStyle name="_0302 Mali Tablo_A 5_Slide_37 (1)" xfId="1268" xr:uid="{96C8BC9F-7167-4718-BE24-B9EC9B23FB38}"/>
    <cellStyle name="_0302 Mali Tablo_A 5_Visionline (Net profit)" xfId="1269" xr:uid="{75966C61-988F-4C06-8F6A-F69C2C1877C8}"/>
    <cellStyle name="_0302 Mali Tablo_A 6" xfId="1270" xr:uid="{C205EE18-34A9-477A-9FC1-ED067D4159D4}"/>
    <cellStyle name="_0302 Mali Tablo_A 6_Gross Inflow (@ageas share)" xfId="1271" xr:uid="{D2EAB1EE-E3D5-4676-904F-2AF1D850124C}"/>
    <cellStyle name="_0302 Mali Tablo_A 6_Life (EU)" xfId="1272" xr:uid="{68649057-B2F6-4614-8331-CEA9A79C3552}"/>
    <cellStyle name="_0302 Mali Tablo_A 6_Slide_14 (2)" xfId="1273" xr:uid="{DECFF3E8-748A-448F-A54F-D2C697CFB6AB}"/>
    <cellStyle name="_0302 Mali Tablo_A 6_Slide_30 (2)" xfId="1274" xr:uid="{78C77221-3DF9-40FF-9F1E-75A1296B5D27}"/>
    <cellStyle name="_0302 Mali Tablo_A 6_Slide_37 (1)" xfId="1275" xr:uid="{E41AF753-7E23-4AF6-A7BC-6BD426556CB9}"/>
    <cellStyle name="_0302 Mali Tablo_A 6_Visionline (Net profit)" xfId="1276" xr:uid="{DF8D4B20-7865-48BA-930E-C6D64B004101}"/>
    <cellStyle name="_0302 Mali Tablo_A 7" xfId="1277" xr:uid="{880CD798-B423-473C-BC7A-6FF8010DFE87}"/>
    <cellStyle name="_0302 Mali Tablo_A 7_Gross Inflow (@ageas share)" xfId="1278" xr:uid="{E5429F8B-9854-479E-ABF9-1181903B7D41}"/>
    <cellStyle name="_0302 Mali Tablo_A 7_Life (EU)" xfId="1279" xr:uid="{79820B49-D3CA-4805-B597-79213E032A9D}"/>
    <cellStyle name="_0302 Mali Tablo_A 7_Slide_14 (2)" xfId="1280" xr:uid="{D7100158-4DDA-4A0B-BECA-F3604525AA0A}"/>
    <cellStyle name="_0302 Mali Tablo_A 7_Slide_30 (2)" xfId="1281" xr:uid="{965AF463-DD85-4437-8B10-51EA085CBED0}"/>
    <cellStyle name="_0302 Mali Tablo_A 7_Slide_37 (1)" xfId="1282" xr:uid="{97B83069-3EC2-4B36-965D-234AEA134758}"/>
    <cellStyle name="_0302 Mali Tablo_A 7_Visionline (Net profit)" xfId="1283" xr:uid="{B01EE857-279D-456C-8F75-FC083396BA92}"/>
    <cellStyle name="_0302 Mali Tablo_A 8" xfId="1284" xr:uid="{63F54E12-3D45-4EA5-AE72-DF5AC634183F}"/>
    <cellStyle name="_0302 Mali Tablo_A 8_Gross Inflow (@ageas share)" xfId="1285" xr:uid="{71F0E179-C691-4BC1-8936-AEC84A418375}"/>
    <cellStyle name="_0302 Mali Tablo_A 8_Life (EU)" xfId="1286" xr:uid="{FC061BC4-3BC1-449C-BEF3-6BE03CC55F1B}"/>
    <cellStyle name="_0302 Mali Tablo_A 8_Slide_14 (2)" xfId="1287" xr:uid="{E264AE12-A708-424A-9CC2-C317ED3A9876}"/>
    <cellStyle name="_0302 Mali Tablo_A 8_Slide_30 (2)" xfId="1288" xr:uid="{F45A3C16-FEDB-49DD-A5F7-BFEE138F064B}"/>
    <cellStyle name="_0302 Mali Tablo_A 8_Slide_37 (1)" xfId="1289" xr:uid="{78E4BB9C-8DFB-4C0A-8E79-07B2657D0C76}"/>
    <cellStyle name="_0302 Mali Tablo_A 8_Visionline (Net profit)" xfId="1290" xr:uid="{80577FC6-2D46-4284-9FC6-01F33857A623}"/>
    <cellStyle name="_0302 Mali Tablo_A 9" xfId="1291" xr:uid="{CDF85F66-FA52-4D0E-B293-23EB234CEA35}"/>
    <cellStyle name="_0302 Mali Tablo_A 9_Gross Inflow (@ageas share)" xfId="1292" xr:uid="{E6FB1916-C4FD-410B-8756-DC7D98CBA53F}"/>
    <cellStyle name="_0302 Mali Tablo_A 9_Life (EU)" xfId="1293" xr:uid="{0C25826C-677B-413A-9934-A10B63B208FE}"/>
    <cellStyle name="_0302 Mali Tablo_A 9_Slide_14 (2)" xfId="1294" xr:uid="{6ACEED5D-4DC4-4BC5-8D78-9AF963E9F8CB}"/>
    <cellStyle name="_0302 Mali Tablo_A 9_Slide_30 (2)" xfId="1295" xr:uid="{A423F4CA-3831-457B-8165-9B350AB1EA3C}"/>
    <cellStyle name="_0302 Mali Tablo_A 9_Slide_37 (1)" xfId="1296" xr:uid="{2F69A630-014F-4C5D-9028-CEF4A7138103}"/>
    <cellStyle name="_0302 Mali Tablo_A 9_Visionline (Net profit)" xfId="1297" xr:uid="{F394BDEE-D818-4900-8712-F1CAC9D3D02C}"/>
    <cellStyle name="_0302 Mali Tablo_A_Gross Inflow (@ageas share)" xfId="1298" xr:uid="{5DF0255F-F576-40AA-B23F-F2F6CCA8C87F}"/>
    <cellStyle name="_0302 Mali Tablo_A_Life (EU)" xfId="1299" xr:uid="{3B57DD4F-B2F4-42F9-81E1-0A1F00829618}"/>
    <cellStyle name="_0302 Mali Tablo_A_Slide_14 (2)" xfId="1300" xr:uid="{418508E8-0D26-427B-9311-E688AB6E757F}"/>
    <cellStyle name="_0302 Mali Tablo_A_Slide_30 (2)" xfId="1301" xr:uid="{1D249134-608D-4E49-993C-5B1AF56E4350}"/>
    <cellStyle name="_0302 Mali Tablo_A_Slide_37 (1)" xfId="1302" xr:uid="{4B36BB87-AC36-45CD-BFEF-ED0B13F88866}"/>
    <cellStyle name="_0302 Mali Tablo_A_Visionline (Net profit)" xfId="1303" xr:uid="{41AD08B7-83E5-4E15-B96A-731204F99AE0}"/>
    <cellStyle name="_0302 Mali Tablo_B" xfId="1304" xr:uid="{8584E52B-D886-4162-B5D2-277A41EB61B7}"/>
    <cellStyle name="_0302 Mali Tablo_C" xfId="1305" xr:uid="{D177EB2D-AA69-4DC7-97A6-95DB047F97DA}"/>
    <cellStyle name="_0302 Mali Tablo_C 10" xfId="1306" xr:uid="{8DA66501-02A4-4413-B3AF-73A7CD73656F}"/>
    <cellStyle name="_0302 Mali Tablo_C 10_Gross Inflow (@ageas share)" xfId="1307" xr:uid="{FBEDEA45-D148-4946-898D-E9F1FCB268B6}"/>
    <cellStyle name="_0302 Mali Tablo_C 10_Life (EU)" xfId="1308" xr:uid="{EBE7A7B6-BB54-4D73-A464-30C417E58CC8}"/>
    <cellStyle name="_0302 Mali Tablo_C 10_Slide_14 (2)" xfId="1309" xr:uid="{F972FD66-CCC6-4425-99A0-B56BEC0D83CA}"/>
    <cellStyle name="_0302 Mali Tablo_C 10_Slide_30 (2)" xfId="1310" xr:uid="{7C383D8A-4004-4CAF-B36E-D9390E5AFF8B}"/>
    <cellStyle name="_0302 Mali Tablo_C 10_Slide_37 (1)" xfId="1311" xr:uid="{8B589556-0AF0-4AF6-9D73-83128A36C7F7}"/>
    <cellStyle name="_0302 Mali Tablo_C 10_Visionline (Net profit)" xfId="1312" xr:uid="{8D234D9A-04E6-4F20-A112-E4EC396FD772}"/>
    <cellStyle name="_0302 Mali Tablo_C 2" xfId="1313" xr:uid="{D27D715B-76CF-4ECD-B16B-825195072EA7}"/>
    <cellStyle name="_0302 Mali Tablo_C 2_Gross Inflow (@ageas share)" xfId="1314" xr:uid="{9B4E8ED6-242D-4C65-A936-66382C2340F1}"/>
    <cellStyle name="_0302 Mali Tablo_C 2_Life (EU)" xfId="1315" xr:uid="{5FB7F515-5DC1-4A80-9A38-3BED7CCED161}"/>
    <cellStyle name="_0302 Mali Tablo_C 2_Slide_14 (2)" xfId="1316" xr:uid="{3AF4B669-BA3C-4B8A-9E56-B82E97CE2A6F}"/>
    <cellStyle name="_0302 Mali Tablo_C 2_Slide_30 (2)" xfId="1317" xr:uid="{43648575-22BE-41DD-906B-62CFA2A6619B}"/>
    <cellStyle name="_0302 Mali Tablo_C 2_Slide_37 (1)" xfId="1318" xr:uid="{81B6CD2E-0B98-4A86-A373-809EDC81DA48}"/>
    <cellStyle name="_0302 Mali Tablo_C 2_Visionline (Net profit)" xfId="1319" xr:uid="{F58343C3-09CD-4F9D-A39E-29DEDBBB6CEA}"/>
    <cellStyle name="_0302 Mali Tablo_C 3" xfId="1320" xr:uid="{2ECA3E58-860E-49AA-B60A-7E2AD9F82E97}"/>
    <cellStyle name="_0302 Mali Tablo_C 3_Gross Inflow (@ageas share)" xfId="1321" xr:uid="{3A28FBD1-F778-40D3-A17B-DE019298C00B}"/>
    <cellStyle name="_0302 Mali Tablo_C 3_Life (EU)" xfId="1322" xr:uid="{AE168080-D577-4101-B753-6D319929153D}"/>
    <cellStyle name="_0302 Mali Tablo_C 3_Slide_14 (2)" xfId="1323" xr:uid="{FA8CBE6C-AC0E-42A9-BEA1-F8DD894FEF3D}"/>
    <cellStyle name="_0302 Mali Tablo_C 3_Slide_30 (2)" xfId="1324" xr:uid="{2D186493-DC36-45E6-889E-810C020E28A5}"/>
    <cellStyle name="_0302 Mali Tablo_C 3_Slide_37 (1)" xfId="1325" xr:uid="{8D48F0B7-39EE-4ABD-A6B4-1F20286D9A76}"/>
    <cellStyle name="_0302 Mali Tablo_C 3_Visionline (Net profit)" xfId="1326" xr:uid="{F456C6FB-1945-470F-A9C3-172578466B6C}"/>
    <cellStyle name="_0302 Mali Tablo_C 4" xfId="1327" xr:uid="{CBBC22EF-5E60-490F-9834-3D4A597D67B7}"/>
    <cellStyle name="_0302 Mali Tablo_C 4_Gross Inflow (@ageas share)" xfId="1328" xr:uid="{68856D8F-3E87-4FB9-AD8A-EB799E0E7EEE}"/>
    <cellStyle name="_0302 Mali Tablo_C 4_Life (EU)" xfId="1329" xr:uid="{203CCA95-9355-41DB-9B90-FBA89E45C212}"/>
    <cellStyle name="_0302 Mali Tablo_C 4_Slide_14 (2)" xfId="1330" xr:uid="{7A08BECA-D957-4463-B118-34007BD71247}"/>
    <cellStyle name="_0302 Mali Tablo_C 4_Slide_30 (2)" xfId="1331" xr:uid="{3AD58406-A9BE-4E03-97FB-52748EDB7E1B}"/>
    <cellStyle name="_0302 Mali Tablo_C 4_Slide_37 (1)" xfId="1332" xr:uid="{E706F77E-91D5-4D11-A271-EF744F93F0FA}"/>
    <cellStyle name="_0302 Mali Tablo_C 4_Visionline (Net profit)" xfId="1333" xr:uid="{65164E8C-54C2-480E-A10A-62E61EE29A0D}"/>
    <cellStyle name="_0302 Mali Tablo_C 5" xfId="1334" xr:uid="{13B980D8-5810-4B91-8FE0-82135FAE78FE}"/>
    <cellStyle name="_0302 Mali Tablo_C 5_Gross Inflow (@ageas share)" xfId="1335" xr:uid="{64775739-47D7-4E2C-9F2F-987DF13BC697}"/>
    <cellStyle name="_0302 Mali Tablo_C 5_Life (EU)" xfId="1336" xr:uid="{0E1E1E9A-4E87-4C86-A4B9-B06334D71DA5}"/>
    <cellStyle name="_0302 Mali Tablo_C 5_Slide_14 (2)" xfId="1337" xr:uid="{3B8EC542-6C24-4B0D-9B1B-D274E95B07A8}"/>
    <cellStyle name="_0302 Mali Tablo_C 5_Slide_30 (2)" xfId="1338" xr:uid="{86DACC32-0017-4795-A352-902A63942F26}"/>
    <cellStyle name="_0302 Mali Tablo_C 5_Slide_37 (1)" xfId="1339" xr:uid="{F7272F4B-2263-4A2C-91C7-6528B30F2F7C}"/>
    <cellStyle name="_0302 Mali Tablo_C 5_Visionline (Net profit)" xfId="1340" xr:uid="{7C47B0C3-86FB-49C3-9CF1-F92048730BA8}"/>
    <cellStyle name="_0302 Mali Tablo_C 6" xfId="1341" xr:uid="{514EC7E7-44BB-4A76-8781-B47363C878B6}"/>
    <cellStyle name="_0302 Mali Tablo_C 6_Gross Inflow (@ageas share)" xfId="1342" xr:uid="{89C89C34-A919-4BB9-92C2-7C376B1F4123}"/>
    <cellStyle name="_0302 Mali Tablo_C 6_Life (EU)" xfId="1343" xr:uid="{DC4DB5E2-CAE0-4071-858D-A478A0DAC7BE}"/>
    <cellStyle name="_0302 Mali Tablo_C 6_Slide_14 (2)" xfId="1344" xr:uid="{0CD78BF3-14B5-4483-AFB0-751199DD1E7A}"/>
    <cellStyle name="_0302 Mali Tablo_C 6_Slide_30 (2)" xfId="1345" xr:uid="{0AC9A421-BB07-43DF-8903-E3D2C0FC6EFB}"/>
    <cellStyle name="_0302 Mali Tablo_C 6_Slide_37 (1)" xfId="1346" xr:uid="{3333D071-A258-4FAD-8C59-84023AAC02AF}"/>
    <cellStyle name="_0302 Mali Tablo_C 6_Visionline (Net profit)" xfId="1347" xr:uid="{B68449C9-200A-47FE-9502-94F22F81050C}"/>
    <cellStyle name="_0302 Mali Tablo_C 7" xfId="1348" xr:uid="{A9A47E5E-172F-4C66-8B7A-683406145937}"/>
    <cellStyle name="_0302 Mali Tablo_C 7_Gross Inflow (@ageas share)" xfId="1349" xr:uid="{09C6A9E3-0192-4C21-8C4D-BF9DC086A184}"/>
    <cellStyle name="_0302 Mali Tablo_C 7_Life (EU)" xfId="1350" xr:uid="{688F7307-6D34-45E1-B0A9-FD4A3AEB4974}"/>
    <cellStyle name="_0302 Mali Tablo_C 7_Slide_14 (2)" xfId="1351" xr:uid="{B6051F04-0CB0-4FA3-ABEA-B4AD05468431}"/>
    <cellStyle name="_0302 Mali Tablo_C 7_Slide_30 (2)" xfId="1352" xr:uid="{48CF61E2-01BE-4DEC-AEB2-4E7E2CAFC124}"/>
    <cellStyle name="_0302 Mali Tablo_C 7_Slide_37 (1)" xfId="1353" xr:uid="{042B3DA9-DBD1-4C1B-A855-8A7AE07E03E5}"/>
    <cellStyle name="_0302 Mali Tablo_C 7_Visionline (Net profit)" xfId="1354" xr:uid="{5166580F-4C77-47B5-9A54-693CC859D2AC}"/>
    <cellStyle name="_0302 Mali Tablo_C 8" xfId="1355" xr:uid="{40E08363-5795-4D7C-AB71-F5AB99CBC84D}"/>
    <cellStyle name="_0302 Mali Tablo_C 8_Gross Inflow (@ageas share)" xfId="1356" xr:uid="{DA6E4E2A-75FE-45DE-B090-E3178CD61DA7}"/>
    <cellStyle name="_0302 Mali Tablo_C 8_Life (EU)" xfId="1357" xr:uid="{1B82D4AB-0876-4E66-B5F7-62ECB8B07781}"/>
    <cellStyle name="_0302 Mali Tablo_C 8_Slide_14 (2)" xfId="1358" xr:uid="{5E03FD96-B3A8-4143-A5E4-1494D48CEB8A}"/>
    <cellStyle name="_0302 Mali Tablo_C 8_Slide_30 (2)" xfId="1359" xr:uid="{CE67BA69-9855-493F-8363-82E185DE654B}"/>
    <cellStyle name="_0302 Mali Tablo_C 8_Slide_37 (1)" xfId="1360" xr:uid="{1207F1C4-3366-4D17-94D6-DBF718B18D77}"/>
    <cellStyle name="_0302 Mali Tablo_C 8_Visionline (Net profit)" xfId="1361" xr:uid="{AC0087A4-EB58-4A14-B9AF-69F6505BD2AC}"/>
    <cellStyle name="_0302 Mali Tablo_C 9" xfId="1362" xr:uid="{C1A21D40-3D7B-4B32-AF64-19BDE9D2039C}"/>
    <cellStyle name="_0302 Mali Tablo_C 9_Gross Inflow (@ageas share)" xfId="1363" xr:uid="{0024688D-D9E0-4A55-A08B-167AB370B9A3}"/>
    <cellStyle name="_0302 Mali Tablo_C 9_Life (EU)" xfId="1364" xr:uid="{6EB568DA-1157-4613-BDB2-CAD6F2C27A7A}"/>
    <cellStyle name="_0302 Mali Tablo_C 9_Slide_14 (2)" xfId="1365" xr:uid="{2F5789F8-E846-4BB7-8084-6F2E181D03D3}"/>
    <cellStyle name="_0302 Mali Tablo_C 9_Slide_30 (2)" xfId="1366" xr:uid="{547EF8A0-65D8-42D0-853D-2F1034ACA726}"/>
    <cellStyle name="_0302 Mali Tablo_C 9_Slide_37 (1)" xfId="1367" xr:uid="{A1036586-4F65-4084-938D-99F5148EFB03}"/>
    <cellStyle name="_0302 Mali Tablo_C 9_Visionline (Net profit)" xfId="1368" xr:uid="{3F237633-1B4C-40B9-90B9-50DB966AF3A6}"/>
    <cellStyle name="_0302 Mali Tablo_C_Gross Inflow (@ageas share)" xfId="1369" xr:uid="{310E1642-FC87-4DA7-AF17-1597D6728A80}"/>
    <cellStyle name="_0302 Mali Tablo_C_Life (EU)" xfId="1370" xr:uid="{181EC241-099A-4A35-BA06-0DAC6EEEC4A6}"/>
    <cellStyle name="_0302 Mali Tablo_C_Slide_14 (2)" xfId="1371" xr:uid="{970CA6D5-0359-4976-B0D5-CF4162E75029}"/>
    <cellStyle name="_0302 Mali Tablo_C_Slide_30 (2)" xfId="1372" xr:uid="{2E24C3AC-9901-41B7-B0A5-D90930E1C628}"/>
    <cellStyle name="_0302 Mali Tablo_C_Slide_37 (1)" xfId="1373" xr:uid="{1BC339C7-3F55-4136-82AF-CAFD5BD72B4F}"/>
    <cellStyle name="_0302 Mali Tablo_C_Visionline (Net profit)" xfId="1374" xr:uid="{86E8B79F-F377-45DF-A603-76AF45F2A51E}"/>
    <cellStyle name="_0302 Mali Tablo_D" xfId="1375" xr:uid="{49E43D96-69C9-401E-BC10-22702267F878}"/>
    <cellStyle name="_0302 Mali Tablo_D 10" xfId="1376" xr:uid="{6348F159-DCEB-4D0D-93D2-4CD7753B29BD}"/>
    <cellStyle name="_0302 Mali Tablo_D 2" xfId="1377" xr:uid="{A2539EC1-5C18-48A6-9800-569084E40BAF}"/>
    <cellStyle name="_0302 Mali Tablo_D 3" xfId="1378" xr:uid="{34B5F2AE-5C13-4852-BE56-787FDD8A2AAE}"/>
    <cellStyle name="_0302 Mali Tablo_D 4" xfId="1379" xr:uid="{E92CAA8B-8A7D-4F66-A757-F3B3E66484AA}"/>
    <cellStyle name="_0302 Mali Tablo_D 5" xfId="1380" xr:uid="{4E801C0B-29BA-4584-B3F2-984F7962F117}"/>
    <cellStyle name="_0302 Mali Tablo_D 6" xfId="1381" xr:uid="{15449C57-335B-41BC-A47D-BCAC15F41DC0}"/>
    <cellStyle name="_0302 Mali Tablo_D 7" xfId="1382" xr:uid="{2F5502D0-BB43-4325-B366-317CEC99C94D}"/>
    <cellStyle name="_0302 Mali Tablo_D 8" xfId="1383" xr:uid="{1CB5B5E6-343A-40E8-835A-436B62AA4E93}"/>
    <cellStyle name="_0302 Mali Tablo_D 9" xfId="1384" xr:uid="{0EA9DE07-4F89-436F-A91E-FBEC33DF85CE}"/>
    <cellStyle name="_0302 Mali Tablo_E" xfId="1385" xr:uid="{94DB6AE7-26C3-4371-ABF7-6DC8875455F7}"/>
    <cellStyle name="_0302 Mali Tablo_E 10" xfId="1386" xr:uid="{D1493C15-729D-45E0-90A1-20D2D40F614F}"/>
    <cellStyle name="_0302 Mali Tablo_E 2" xfId="1387" xr:uid="{6C245080-8046-4E03-BFA2-690759F517FA}"/>
    <cellStyle name="_0302 Mali Tablo_E 3" xfId="1388" xr:uid="{0BA09959-9B32-4212-9C6C-BD3E221B7776}"/>
    <cellStyle name="_0302 Mali Tablo_E 4" xfId="1389" xr:uid="{467AA924-CED8-4862-B77D-4F152DDEBA94}"/>
    <cellStyle name="_0302 Mali Tablo_E 5" xfId="1390" xr:uid="{DA0B6427-AB25-491A-95D8-3046043C00D5}"/>
    <cellStyle name="_0302 Mali Tablo_E 6" xfId="1391" xr:uid="{6D979A0A-EC5D-454C-92BE-2C3453254350}"/>
    <cellStyle name="_0302 Mali Tablo_E 7" xfId="1392" xr:uid="{F7207252-D98C-467D-A76F-96612DADB52C}"/>
    <cellStyle name="_0302 Mali Tablo_E 8" xfId="1393" xr:uid="{3F1807EC-2FA6-41C2-B226-C6E70727B9BD}"/>
    <cellStyle name="_0302 Mali Tablo_E 9" xfId="1394" xr:uid="{5B013066-3C0B-424F-804F-94A534E8C441}"/>
    <cellStyle name="_0302 Mali Tablo_F" xfId="1395" xr:uid="{7954A3D4-16A7-4ADD-B9EE-286793E9A553}"/>
    <cellStyle name="_0302 Mali Tablo_F 2" xfId="1396" xr:uid="{EF1329BB-0AFF-4700-BB42-E297B834AA2E}"/>
    <cellStyle name="_0302 Mali Tablo_F 3" xfId="1397" xr:uid="{CEA506D0-DD98-493B-A5E1-7BEEB097C898}"/>
    <cellStyle name="_0302_1" xfId="1398" xr:uid="{9E0C93CC-53F5-474B-9D30-07D5ACDC78DD}"/>
    <cellStyle name="_0302_1 2" xfId="1399" xr:uid="{08106366-011F-4418-9E89-588BDD5820CB}"/>
    <cellStyle name="_0302_1 3" xfId="1400" xr:uid="{DAFC12D6-9BC7-403A-8B17-23F89014ECFF}"/>
    <cellStyle name="_0302_2" xfId="1401" xr:uid="{AC4067C9-D8DC-46CC-BB1C-068568DBAB83}"/>
    <cellStyle name="_0302_2 10" xfId="1402" xr:uid="{1360CEDC-3A77-482D-927E-E581E6CAB2AC}"/>
    <cellStyle name="_0302_2 2" xfId="1403" xr:uid="{AB990CD7-CB44-4760-85DF-EEBE1B610DA7}"/>
    <cellStyle name="_0302_2 3" xfId="1404" xr:uid="{DFACDF03-B94D-49E2-ABB2-3B4D01F83831}"/>
    <cellStyle name="_0302_2 4" xfId="1405" xr:uid="{C1315D34-DF90-46A4-8CDF-58D1AF27A585}"/>
    <cellStyle name="_0302_2 5" xfId="1406" xr:uid="{62A1736A-3837-441B-BB8C-3C4C42209DE2}"/>
    <cellStyle name="_0302_2 6" xfId="1407" xr:uid="{0D5A7F11-36AE-4D17-AAD2-712AD4CCFF54}"/>
    <cellStyle name="_0302_2 7" xfId="1408" xr:uid="{04C756DB-F840-4FAA-871F-5321AA6AB29C}"/>
    <cellStyle name="_0302_2 8" xfId="1409" xr:uid="{702ECE50-14AE-47B2-92CB-9463A1AD7DFE}"/>
    <cellStyle name="_0302_2 9" xfId="1410" xr:uid="{7F7DC989-8B24-474B-84E8-6B03EA6BBBAD}"/>
    <cellStyle name="_0302_3" xfId="1411" xr:uid="{BF9D1010-BB9A-46C2-BE08-2F194BD151B8}"/>
    <cellStyle name="_0302_3 10" xfId="1412" xr:uid="{D6B0078E-6F20-4FA1-BB1D-AE3CA893C588}"/>
    <cellStyle name="_0302_3 2" xfId="1413" xr:uid="{5E41D2C9-0CC4-44EF-9E91-E5B265D65DCF}"/>
    <cellStyle name="_0302_3 3" xfId="1414" xr:uid="{06E45C73-E1DF-4440-9969-45CDA08DEB9A}"/>
    <cellStyle name="_0302_3 4" xfId="1415" xr:uid="{0861B263-882C-445C-82B6-41C5F3316C10}"/>
    <cellStyle name="_0302_3 5" xfId="1416" xr:uid="{24A964BC-9F1F-4CE2-A1DE-333376880808}"/>
    <cellStyle name="_0302_3 6" xfId="1417" xr:uid="{AFB0C2EE-7A69-4998-982E-E83199847A31}"/>
    <cellStyle name="_0302_3 7" xfId="1418" xr:uid="{D5198BC6-8D35-49A3-B1A2-7E6EA80E671B}"/>
    <cellStyle name="_0302_3 8" xfId="1419" xr:uid="{DFA63981-5561-409B-8B14-31494AA40BAD}"/>
    <cellStyle name="_0302_3 9" xfId="1420" xr:uid="{F3EEDBC1-6715-4EA5-B6C0-7239ECEF4B7F}"/>
    <cellStyle name="_0302_4" xfId="1421" xr:uid="{0F336546-626A-4A0F-B06F-FFA66F21B3EE}"/>
    <cellStyle name="_0302_4 10" xfId="1422" xr:uid="{F7DC3239-E318-416F-BB0E-F12ED9FABECC}"/>
    <cellStyle name="_0302_4 2" xfId="1423" xr:uid="{03617F78-B945-48DD-BEDA-3238183FDBD1}"/>
    <cellStyle name="_0302_4 3" xfId="1424" xr:uid="{1100E948-007E-4B21-A89F-A18BDCBDC4F7}"/>
    <cellStyle name="_0302_4 4" xfId="1425" xr:uid="{BC8CF38E-7BDB-4E3A-AFE9-83A60BC1B958}"/>
    <cellStyle name="_0302_4 5" xfId="1426" xr:uid="{E92C2CAD-3021-41D2-96A5-ACF377E81AF3}"/>
    <cellStyle name="_0302_4 6" xfId="1427" xr:uid="{4BC1EDE5-2516-4779-BA2F-F20A1337DE84}"/>
    <cellStyle name="_0302_4 7" xfId="1428" xr:uid="{99C263B1-FDAD-4EFD-84B1-21E1CAD90356}"/>
    <cellStyle name="_0302_4 8" xfId="1429" xr:uid="{97BFE17A-648F-43EC-B951-3596062CAAF6}"/>
    <cellStyle name="_0302_4 9" xfId="1430" xr:uid="{581595E5-222C-4208-97AD-1BFA857B5AF9}"/>
    <cellStyle name="_0302_5" xfId="1431" xr:uid="{8D83CC16-0D97-43C6-BFEC-AC336AD014E7}"/>
    <cellStyle name="_0302_5 2" xfId="1432" xr:uid="{180F20CA-D866-414A-9AA2-EBC5E9041732}"/>
    <cellStyle name="_0302_5 3" xfId="1433" xr:uid="{21D9EE2D-7B6A-4586-B1CA-B83646493E6D}"/>
    <cellStyle name="_0302_6" xfId="1434" xr:uid="{469D86B4-7EF3-4D60-945B-4CD599D07D6D}"/>
    <cellStyle name="_0302_6 10" xfId="1435" xr:uid="{92C6AA22-7F48-4569-B7BC-23C8974162AE}"/>
    <cellStyle name="_0302_6 2" xfId="1436" xr:uid="{ADC7E324-0E14-42D2-8C5C-440EEBDCD2D0}"/>
    <cellStyle name="_0302_6 3" xfId="1437" xr:uid="{11D744FA-9A2A-4690-A1DC-F545422C3AB7}"/>
    <cellStyle name="_0302_6 4" xfId="1438" xr:uid="{C9F61531-41C4-4081-A29F-496702376DCB}"/>
    <cellStyle name="_0302_6 5" xfId="1439" xr:uid="{3E057A3C-F22C-461E-B6BE-2FA69B74590E}"/>
    <cellStyle name="_0302_6 6" xfId="1440" xr:uid="{53DAE783-0CE6-4AA8-B44D-8F7826CC47B4}"/>
    <cellStyle name="_0302_6 7" xfId="1441" xr:uid="{20F5F18A-59F8-475A-8C70-23F5673FD402}"/>
    <cellStyle name="_0302_6 8" xfId="1442" xr:uid="{BBEEB779-890C-45B5-9504-E63E62682080}"/>
    <cellStyle name="_0302_6 9" xfId="1443" xr:uid="{94E5E641-6906-4062-991A-E3CAD6918108}"/>
    <cellStyle name="_0302_7" xfId="1444" xr:uid="{2195E8CF-093D-4FAE-86B6-08A6E8783A5C}"/>
    <cellStyle name="_0302_7 10" xfId="1445" xr:uid="{6D20AED0-F16E-4926-8211-F3F4555C2717}"/>
    <cellStyle name="_0302_7 2" xfId="1446" xr:uid="{D5D5EEB9-6043-49F3-97DA-78156EA0FB26}"/>
    <cellStyle name="_0302_7 3" xfId="1447" xr:uid="{1B175B6A-DBBE-414F-A805-6A8B8435093F}"/>
    <cellStyle name="_0302_7 4" xfId="1448" xr:uid="{E72ED74C-D6DA-4560-B31C-1EAAB9C9EE40}"/>
    <cellStyle name="_0302_7 5" xfId="1449" xr:uid="{19400EE7-D9D5-4264-B28E-E25B36E9227A}"/>
    <cellStyle name="_0302_7 6" xfId="1450" xr:uid="{07273FB3-5978-4F1F-962B-BA91D520999D}"/>
    <cellStyle name="_0302_7 7" xfId="1451" xr:uid="{8AB90213-1EBC-4003-AF4A-BE3A81315EE1}"/>
    <cellStyle name="_0302_7 8" xfId="1452" xr:uid="{E20F8AFF-7F87-4D22-950A-819F55765823}"/>
    <cellStyle name="_0302_7 9" xfId="1453" xr:uid="{E602733C-4014-4E53-AEB2-E7AD62C0FEA5}"/>
    <cellStyle name="_0302_8" xfId="1454" xr:uid="{4CA7BBEA-956D-4F76-A005-E247529E9810}"/>
    <cellStyle name="_0302_9" xfId="1455" xr:uid="{1B3DA283-CAC4-463E-BE75-6F5844F2644A}"/>
    <cellStyle name="_0302_A" xfId="1456" xr:uid="{5E1FD071-224E-48AF-9A9D-75C278E1DB30}"/>
    <cellStyle name="_0302_B" xfId="1457" xr:uid="{57A7C2CF-CCD9-4D4F-9155-FB5986EEC843}"/>
    <cellStyle name="_0302_B 10" xfId="1458" xr:uid="{B3F71F9E-ED19-4629-B0B7-11D9279470CF}"/>
    <cellStyle name="_0302_B 10_Gross Inflow (@ageas share)" xfId="1459" xr:uid="{5873AED7-FC62-4E62-8DD2-8BE83C51EF52}"/>
    <cellStyle name="_0302_B 10_Life (EU)" xfId="1460" xr:uid="{2A83A070-EF43-4846-B880-AEB787049C62}"/>
    <cellStyle name="_0302_B 10_Slide_14 (2)" xfId="1461" xr:uid="{F712A1A7-12FF-4A22-ABF7-BD02CA787CE1}"/>
    <cellStyle name="_0302_B 10_Slide_30 (2)" xfId="1462" xr:uid="{0542789F-7BEB-4927-8051-6F40AB9849A7}"/>
    <cellStyle name="_0302_B 10_Slide_37 (1)" xfId="1463" xr:uid="{0E8B86F0-87D6-4EF8-8DC8-87632A053484}"/>
    <cellStyle name="_0302_B 10_Visionline (Net profit)" xfId="1464" xr:uid="{E6228293-66D8-4C4E-B831-D83086CB77C4}"/>
    <cellStyle name="_0302_B 2" xfId="1465" xr:uid="{BEF4AB7B-254F-43A6-AC8F-A62AEC8C2A1A}"/>
    <cellStyle name="_0302_B 2_Gross Inflow (@ageas share)" xfId="1466" xr:uid="{DA90F299-345C-4035-8A0F-15BCCD5ADA8F}"/>
    <cellStyle name="_0302_B 2_Life (EU)" xfId="1467" xr:uid="{70851EED-453D-4039-BEA3-E13F8164F34B}"/>
    <cellStyle name="_0302_B 2_Slide_14 (2)" xfId="1468" xr:uid="{51995CAC-019F-42B1-AD68-19C785083BD8}"/>
    <cellStyle name="_0302_B 2_Slide_30 (2)" xfId="1469" xr:uid="{3854BEE2-8FD3-41CC-866D-BC765B41E55E}"/>
    <cellStyle name="_0302_B 2_Slide_37 (1)" xfId="1470" xr:uid="{96EC9FCC-87BD-4F8F-86B9-C8A8F5A994ED}"/>
    <cellStyle name="_0302_B 2_Visionline (Net profit)" xfId="1471" xr:uid="{7704D23E-C4D0-4B44-8AFD-DBD315BC966B}"/>
    <cellStyle name="_0302_B 3" xfId="1472" xr:uid="{30CA8BDA-6BBF-40EF-941A-7635B28D4B6E}"/>
    <cellStyle name="_0302_B 3_Gross Inflow (@ageas share)" xfId="1473" xr:uid="{C91289DF-2E30-405F-B565-E793BBCA0E1C}"/>
    <cellStyle name="_0302_B 3_Life (EU)" xfId="1474" xr:uid="{3E830AC8-B4CE-4F15-AFD1-8CC527336EA9}"/>
    <cellStyle name="_0302_B 3_Slide_14 (2)" xfId="1475" xr:uid="{43BF0D18-1798-479F-9B28-5C765609F006}"/>
    <cellStyle name="_0302_B 3_Slide_30 (2)" xfId="1476" xr:uid="{095201F4-D9D8-45E1-B381-3F862A556A21}"/>
    <cellStyle name="_0302_B 3_Slide_37 (1)" xfId="1477" xr:uid="{E6DF5A55-0CEF-49A9-917D-FD03260B3563}"/>
    <cellStyle name="_0302_B 3_Visionline (Net profit)" xfId="1478" xr:uid="{B5A34A43-2936-468E-BC3B-3A2CA08DAF24}"/>
    <cellStyle name="_0302_B 4" xfId="1479" xr:uid="{EB92868C-7FBD-4687-A729-F56B886C60A5}"/>
    <cellStyle name="_0302_B 4_Gross Inflow (@ageas share)" xfId="1480" xr:uid="{E42FA226-B9A0-4050-9E95-2293AFC602D9}"/>
    <cellStyle name="_0302_B 4_Life (EU)" xfId="1481" xr:uid="{4DD1E372-22BE-4F10-A344-52F2A91FE59A}"/>
    <cellStyle name="_0302_B 4_Slide_14 (2)" xfId="1482" xr:uid="{CAA3F823-AC89-4488-B06D-22F224440AED}"/>
    <cellStyle name="_0302_B 4_Slide_30 (2)" xfId="1483" xr:uid="{D9A5510B-77AC-4E9D-B4B2-8685CAAAE14A}"/>
    <cellStyle name="_0302_B 4_Slide_37 (1)" xfId="1484" xr:uid="{58BD3046-4AB4-4D0B-8BAD-C7448E00349F}"/>
    <cellStyle name="_0302_B 4_Visionline (Net profit)" xfId="1485" xr:uid="{F2E90FAA-396B-4558-AFBE-A255A4616416}"/>
    <cellStyle name="_0302_B 5" xfId="1486" xr:uid="{152DDBA9-2486-4722-A0DD-C7B8FE9ABF80}"/>
    <cellStyle name="_0302_B 5_Gross Inflow (@ageas share)" xfId="1487" xr:uid="{8AD66D9B-8BD7-4B44-B514-D2964C6DFBC9}"/>
    <cellStyle name="_0302_B 5_Life (EU)" xfId="1488" xr:uid="{260B28CA-3DCC-4D52-9349-F95A03AC101D}"/>
    <cellStyle name="_0302_B 5_Slide_14 (2)" xfId="1489" xr:uid="{38032628-5AD4-4B19-A6E1-A24C74FB2FFA}"/>
    <cellStyle name="_0302_B 5_Slide_30 (2)" xfId="1490" xr:uid="{F24DE2CF-805E-4D33-8FEE-164BAA961093}"/>
    <cellStyle name="_0302_B 5_Slide_37 (1)" xfId="1491" xr:uid="{CDC4F388-7CAC-41AE-BFD5-98C145E14D39}"/>
    <cellStyle name="_0302_B 5_Visionline (Net profit)" xfId="1492" xr:uid="{1FFA9C01-F431-48F0-804E-C911AA94EA46}"/>
    <cellStyle name="_0302_B 6" xfId="1493" xr:uid="{068DA648-7F37-48D8-A2BE-63679FE9F985}"/>
    <cellStyle name="_0302_B 6_Gross Inflow (@ageas share)" xfId="1494" xr:uid="{39606172-A087-43D7-AB2F-9E769171CAD5}"/>
    <cellStyle name="_0302_B 6_Life (EU)" xfId="1495" xr:uid="{77EC18B7-00AA-456E-BF61-D51AAEB2D8C5}"/>
    <cellStyle name="_0302_B 6_Slide_14 (2)" xfId="1496" xr:uid="{E590823C-29A5-4F00-BA9C-7A13B5BE3F46}"/>
    <cellStyle name="_0302_B 6_Slide_30 (2)" xfId="1497" xr:uid="{C8D51AC5-210A-4FBD-A208-B629E34FA42D}"/>
    <cellStyle name="_0302_B 6_Slide_37 (1)" xfId="1498" xr:uid="{23E3A5EE-FC2B-42F3-8C6A-C34B35534723}"/>
    <cellStyle name="_0302_B 6_Visionline (Net profit)" xfId="1499" xr:uid="{6111AC0B-F605-4176-BE8A-1BF1CF848FEC}"/>
    <cellStyle name="_0302_B 7" xfId="1500" xr:uid="{90D0CAFC-5951-4C62-A0FC-81C840B9288F}"/>
    <cellStyle name="_0302_B 7_Gross Inflow (@ageas share)" xfId="1501" xr:uid="{9FD28940-14F4-4D29-890E-D2EA0892E12E}"/>
    <cellStyle name="_0302_B 7_Life (EU)" xfId="1502" xr:uid="{6F9AC17D-B8BB-48FF-8377-13C74A1905F5}"/>
    <cellStyle name="_0302_B 7_Slide_14 (2)" xfId="1503" xr:uid="{3CB06414-B56E-442D-8CB0-96CB678EE3AE}"/>
    <cellStyle name="_0302_B 7_Slide_30 (2)" xfId="1504" xr:uid="{990ABDA3-69E5-4D4D-826F-C4CFCFB628E1}"/>
    <cellStyle name="_0302_B 7_Slide_37 (1)" xfId="1505" xr:uid="{13E8ECD9-226D-498B-8BD6-83095358DC10}"/>
    <cellStyle name="_0302_B 7_Visionline (Net profit)" xfId="1506" xr:uid="{F771677C-D2F4-41CF-9A37-9D9F5145C20B}"/>
    <cellStyle name="_0302_B 8" xfId="1507" xr:uid="{D409FD2C-2457-44BF-B928-C1E3C3784580}"/>
    <cellStyle name="_0302_B 8_Gross Inflow (@ageas share)" xfId="1508" xr:uid="{15473A2F-764B-4FA0-9ED0-2E6F681C26D9}"/>
    <cellStyle name="_0302_B 8_Life (EU)" xfId="1509" xr:uid="{5F007E51-CCBD-40E5-934F-5FB86BC2D692}"/>
    <cellStyle name="_0302_B 8_Slide_14 (2)" xfId="1510" xr:uid="{F46FFDC2-BFA4-46D8-9822-CD61A64E51B0}"/>
    <cellStyle name="_0302_B 8_Slide_30 (2)" xfId="1511" xr:uid="{DC81CA56-0B30-47EA-BE48-3F2371D479CA}"/>
    <cellStyle name="_0302_B 8_Slide_37 (1)" xfId="1512" xr:uid="{50132337-A02B-47BF-984C-0D0D6C9FAB55}"/>
    <cellStyle name="_0302_B 8_Visionline (Net profit)" xfId="1513" xr:uid="{3D73FD6B-A485-49E1-9448-C0571887888C}"/>
    <cellStyle name="_0302_B 9" xfId="1514" xr:uid="{512772B9-BC4C-40DB-B86C-0735B5E8BC78}"/>
    <cellStyle name="_0302_B 9_Gross Inflow (@ageas share)" xfId="1515" xr:uid="{6CCEDBE0-4AC0-49E0-866D-4EF84EB4F875}"/>
    <cellStyle name="_0302_B 9_Life (EU)" xfId="1516" xr:uid="{B1373FE0-23E1-455A-A95A-54A558A7005F}"/>
    <cellStyle name="_0302_B 9_Slide_14 (2)" xfId="1517" xr:uid="{96CA5487-851F-45E4-9AF6-E4DCAB9A06B3}"/>
    <cellStyle name="_0302_B 9_Slide_30 (2)" xfId="1518" xr:uid="{060B59DF-B387-4F90-8FB5-D0DD8961FE68}"/>
    <cellStyle name="_0302_B 9_Slide_37 (1)" xfId="1519" xr:uid="{32712D27-DAD0-4147-A628-0CFF2B3E7CB0}"/>
    <cellStyle name="_0302_B 9_Visionline (Net profit)" xfId="1520" xr:uid="{3106AE2D-F0E9-4FEE-B0DC-DC12B7CFD54B}"/>
    <cellStyle name="_0302_B_Gross Inflow (@ageas share)" xfId="1521" xr:uid="{9A3D647A-36B5-4C01-B766-F26265C305CF}"/>
    <cellStyle name="_0302_B_Life (EU)" xfId="1522" xr:uid="{B8EB980F-C7EB-4FB6-AC5F-E6CB9ABA9FB1}"/>
    <cellStyle name="_0302_B_Slide_14 (2)" xfId="1523" xr:uid="{4E56AA23-6618-468A-B1AD-4C27CB3623B6}"/>
    <cellStyle name="_0302_B_Slide_30 (2)" xfId="1524" xr:uid="{DA23B14C-A1EC-49DD-8C6C-D295FC5C6497}"/>
    <cellStyle name="_0302_B_Slide_37 (1)" xfId="1525" xr:uid="{6788BED1-A5E5-43B2-B9D6-A1710ED73300}"/>
    <cellStyle name="_0302_B_Visionline (Net profit)" xfId="1526" xr:uid="{663B63F1-1266-45E2-8420-80ED827A5B22}"/>
    <cellStyle name="_0302_C" xfId="1527" xr:uid="{B5D65F44-4572-4784-9585-2B30BB060046}"/>
    <cellStyle name="_0302_C 10" xfId="1528" xr:uid="{B6F324A3-430E-484B-B3DD-78ABBCDD8EEB}"/>
    <cellStyle name="_0302_C 2" xfId="1529" xr:uid="{1839BC30-45F2-40CA-87CA-1C53964F8768}"/>
    <cellStyle name="_0302_C 3" xfId="1530" xr:uid="{1E8A8D67-9015-4545-A512-A3D126E4095F}"/>
    <cellStyle name="_0302_C 4" xfId="1531" xr:uid="{3577534F-45D2-404A-85FA-C48A112ECFAE}"/>
    <cellStyle name="_0302_C 5" xfId="1532" xr:uid="{0D5952D9-25F2-4675-8A59-36179927229F}"/>
    <cellStyle name="_0302_C 6" xfId="1533" xr:uid="{6699E04E-E0D9-446D-988F-9F1F230B21E4}"/>
    <cellStyle name="_0302_C 7" xfId="1534" xr:uid="{767CD6E0-935D-46E7-9F86-E77FE7ED4A6C}"/>
    <cellStyle name="_0302_C 8" xfId="1535" xr:uid="{576AE867-9C8C-4FF1-A3AF-1E7324A799F3}"/>
    <cellStyle name="_0302_C 9" xfId="1536" xr:uid="{C6D1D335-79B3-4904-A6A6-9450DB6156FD}"/>
    <cellStyle name="_0302_D" xfId="1537" xr:uid="{A72C8F00-C320-41CF-AE6A-9215959BACAF}"/>
    <cellStyle name="_0302_D 10" xfId="1538" xr:uid="{C789D0B0-78D7-4D42-99CA-CAEF40AD77F6}"/>
    <cellStyle name="_0302_D 10_Gross Inflow (@ageas share)" xfId="1539" xr:uid="{B55BDAFF-ABEF-4B65-85C1-C2AD363DC2D4}"/>
    <cellStyle name="_0302_D 10_Life (EU)" xfId="1540" xr:uid="{9483205B-4AE3-4F44-AC67-D9B1D9D8EB50}"/>
    <cellStyle name="_0302_D 10_Slide_14 (2)" xfId="1541" xr:uid="{11199902-9FF8-4813-93E6-F09959B9BF67}"/>
    <cellStyle name="_0302_D 10_Slide_30 (2)" xfId="1542" xr:uid="{0BCF1EA7-DF37-48FD-9B76-3DCAB2131558}"/>
    <cellStyle name="_0302_D 10_Slide_37 (1)" xfId="1543" xr:uid="{86499943-39CB-4A0C-AF06-455F89092B48}"/>
    <cellStyle name="_0302_D 10_Visionline (Net profit)" xfId="1544" xr:uid="{F47B3900-51E7-47CC-82A4-9F33995E5D9B}"/>
    <cellStyle name="_0302_D 2" xfId="1545" xr:uid="{42BCE4C3-FD10-4AC6-8559-D037444D98FC}"/>
    <cellStyle name="_0302_D 2_Gross Inflow (@ageas share)" xfId="1546" xr:uid="{1F4AFFD9-5BC9-4142-9E61-525C165628EC}"/>
    <cellStyle name="_0302_D 2_Life (EU)" xfId="1547" xr:uid="{77E96E7C-9BF1-4863-96DF-8FE8C737BAE4}"/>
    <cellStyle name="_0302_D 2_Slide_14 (2)" xfId="1548" xr:uid="{4552E052-C986-40CA-BCAD-69B41F6F1C59}"/>
    <cellStyle name="_0302_D 2_Slide_30 (2)" xfId="1549" xr:uid="{B2D56A72-9F3E-4DA6-AB09-4E4A396185F0}"/>
    <cellStyle name="_0302_D 2_Slide_37 (1)" xfId="1550" xr:uid="{669773CA-CCDA-4712-A272-FAEBA48EB6D6}"/>
    <cellStyle name="_0302_D 2_Visionline (Net profit)" xfId="1551" xr:uid="{76E965CA-D9AE-4740-A68E-A6486776F600}"/>
    <cellStyle name="_0302_D 3" xfId="1552" xr:uid="{91BDD6C9-FDBA-4FE5-B002-350B58C745F4}"/>
    <cellStyle name="_0302_D 3_Gross Inflow (@ageas share)" xfId="1553" xr:uid="{A2C9E3EB-C9D3-49EA-A0AA-9FDA1A917B84}"/>
    <cellStyle name="_0302_D 3_Life (EU)" xfId="1554" xr:uid="{E6584236-96C3-4563-B540-5DB806385E94}"/>
    <cellStyle name="_0302_D 3_Slide_14 (2)" xfId="1555" xr:uid="{F5B1001C-9703-41C4-A0DB-FE944F5C8701}"/>
    <cellStyle name="_0302_D 3_Slide_30 (2)" xfId="1556" xr:uid="{DCAFE25C-C3FF-4C80-9960-4E31095EE512}"/>
    <cellStyle name="_0302_D 3_Slide_37 (1)" xfId="1557" xr:uid="{A83D2AE4-5127-436C-88EB-9CFC07576AA0}"/>
    <cellStyle name="_0302_D 3_Visionline (Net profit)" xfId="1558" xr:uid="{CF94E5A7-B47B-4B85-A0FE-0D59934BAA6A}"/>
    <cellStyle name="_0302_D 4" xfId="1559" xr:uid="{DDC874DD-E00F-4E49-B811-BEBE59659474}"/>
    <cellStyle name="_0302_D 4_Gross Inflow (@ageas share)" xfId="1560" xr:uid="{1BAB72B2-F876-44A8-A78D-90AA56394875}"/>
    <cellStyle name="_0302_D 4_Life (EU)" xfId="1561" xr:uid="{C93435BE-4B8D-4B8D-BDB5-6D875D25C89D}"/>
    <cellStyle name="_0302_D 4_Slide_14 (2)" xfId="1562" xr:uid="{F43A59D6-08E2-420F-A275-84B506E4CD1C}"/>
    <cellStyle name="_0302_D 4_Slide_30 (2)" xfId="1563" xr:uid="{00DC21BB-A0CF-497A-8222-08FE6D417159}"/>
    <cellStyle name="_0302_D 4_Slide_37 (1)" xfId="1564" xr:uid="{D994EB5B-CDED-430A-984D-B21C0064EC57}"/>
    <cellStyle name="_0302_D 4_Visionline (Net profit)" xfId="1565" xr:uid="{576579B1-8BE1-4DE8-8667-29EED2D46666}"/>
    <cellStyle name="_0302_D 5" xfId="1566" xr:uid="{F2A54318-2110-4AF8-9E47-7AEDB3DA767E}"/>
    <cellStyle name="_0302_D 5_Gross Inflow (@ageas share)" xfId="1567" xr:uid="{8FD4746D-0FF7-4F43-BD85-50336C91E83C}"/>
    <cellStyle name="_0302_D 5_Life (EU)" xfId="1568" xr:uid="{E82DA464-7136-49B5-ADD2-426C774BC8F8}"/>
    <cellStyle name="_0302_D 5_Slide_14 (2)" xfId="1569" xr:uid="{4C31D208-741F-478D-A8BE-631221C2A3DB}"/>
    <cellStyle name="_0302_D 5_Slide_30 (2)" xfId="1570" xr:uid="{3C4FD352-7388-4E07-BDA1-D63DA4C94F90}"/>
    <cellStyle name="_0302_D 5_Slide_37 (1)" xfId="1571" xr:uid="{8F83781B-F958-42C9-AE5F-FE1030880ECF}"/>
    <cellStyle name="_0302_D 5_Visionline (Net profit)" xfId="1572" xr:uid="{64B8447C-09B8-43B7-B124-05D9EC8C8C39}"/>
    <cellStyle name="_0302_D 6" xfId="1573" xr:uid="{4A1FA72C-3CFB-467C-8867-2434ED671CB0}"/>
    <cellStyle name="_0302_D 6_Gross Inflow (@ageas share)" xfId="1574" xr:uid="{C80EDCF0-F7F8-455F-BCB7-F2EF7C3E255E}"/>
    <cellStyle name="_0302_D 6_Life (EU)" xfId="1575" xr:uid="{FA2E5723-F1E7-4B02-A8A4-BEC046070F4F}"/>
    <cellStyle name="_0302_D 6_Slide_14 (2)" xfId="1576" xr:uid="{6CCE81BF-0C13-4428-B57D-BAB6C0C4D377}"/>
    <cellStyle name="_0302_D 6_Slide_30 (2)" xfId="1577" xr:uid="{97A6DB7E-B657-493B-9F0F-71348CF71436}"/>
    <cellStyle name="_0302_D 6_Slide_37 (1)" xfId="1578" xr:uid="{564A6944-449E-49C6-A551-AC69BED8AA00}"/>
    <cellStyle name="_0302_D 6_Visionline (Net profit)" xfId="1579" xr:uid="{CE44F413-0138-4CDB-942E-0AAA91437176}"/>
    <cellStyle name="_0302_D 7" xfId="1580" xr:uid="{AC802058-1026-4004-9E1B-4A22C12271C4}"/>
    <cellStyle name="_0302_D 7_Gross Inflow (@ageas share)" xfId="1581" xr:uid="{4AC2D70A-E646-426B-974E-09EF7D783806}"/>
    <cellStyle name="_0302_D 7_Life (EU)" xfId="1582" xr:uid="{B30ED480-EA52-4E09-8271-DDB19F6F1B45}"/>
    <cellStyle name="_0302_D 7_Slide_14 (2)" xfId="1583" xr:uid="{27C5B4F3-9092-48EE-992B-960009454E93}"/>
    <cellStyle name="_0302_D 7_Slide_30 (2)" xfId="1584" xr:uid="{B42C5AF4-4993-43E7-A89C-DFB526FA71A5}"/>
    <cellStyle name="_0302_D 7_Slide_37 (1)" xfId="1585" xr:uid="{90112838-C498-4379-AC32-F7C5AEE8D7DD}"/>
    <cellStyle name="_0302_D 7_Visionline (Net profit)" xfId="1586" xr:uid="{D7CAFD61-CA65-47D6-B5F2-997502897FBB}"/>
    <cellStyle name="_0302_D 8" xfId="1587" xr:uid="{CF8F8CE9-0BAC-43D5-A6FA-83BB6FE3881C}"/>
    <cellStyle name="_0302_D 8_Gross Inflow (@ageas share)" xfId="1588" xr:uid="{24C97B03-7611-4B87-A868-1DF7501BAA0B}"/>
    <cellStyle name="_0302_D 8_Life (EU)" xfId="1589" xr:uid="{2BF71D3E-DE69-4BF3-B15D-9DC7225B6323}"/>
    <cellStyle name="_0302_D 8_Slide_14 (2)" xfId="1590" xr:uid="{109B2966-6C92-41B0-916B-B4A5DF8FDCD2}"/>
    <cellStyle name="_0302_D 8_Slide_30 (2)" xfId="1591" xr:uid="{CF0F09DB-B01F-4168-8AA3-B8AC78D253B6}"/>
    <cellStyle name="_0302_D 8_Slide_37 (1)" xfId="1592" xr:uid="{D2EB6A65-9FE4-4C12-9ED0-FD4C8A5B2CFB}"/>
    <cellStyle name="_0302_D 8_Visionline (Net profit)" xfId="1593" xr:uid="{5DCF3D24-FBD8-49A0-9870-AB166B99C67A}"/>
    <cellStyle name="_0302_D 9" xfId="1594" xr:uid="{822F9E85-4023-476D-BE4F-0054D5C07504}"/>
    <cellStyle name="_0302_D 9_Gross Inflow (@ageas share)" xfId="1595" xr:uid="{ECC1DF29-2E46-4CA8-A56E-9D0B31105EA7}"/>
    <cellStyle name="_0302_D 9_Life (EU)" xfId="1596" xr:uid="{E4BA40A4-DB67-46A4-888E-3E4F51B1D986}"/>
    <cellStyle name="_0302_D 9_Slide_14 (2)" xfId="1597" xr:uid="{04D08114-1665-4D06-909A-8E517B8A84AC}"/>
    <cellStyle name="_0302_D 9_Slide_30 (2)" xfId="1598" xr:uid="{290CBF0A-154C-41DD-BF42-E8EF01A14595}"/>
    <cellStyle name="_0302_D 9_Slide_37 (1)" xfId="1599" xr:uid="{794EEC50-1A72-4492-BECE-1593BA930A5E}"/>
    <cellStyle name="_0302_D 9_Visionline (Net profit)" xfId="1600" xr:uid="{F4F6E75B-A960-4781-B4A3-D866759EAA3A}"/>
    <cellStyle name="_0302_D_Gross Inflow (@ageas share)" xfId="1601" xr:uid="{7579320F-2AA0-4495-87D1-4349DB7E98A8}"/>
    <cellStyle name="_0302_D_Life (EU)" xfId="1602" xr:uid="{AADA53D6-3AE3-489F-B24B-5361F2CBC9B2}"/>
    <cellStyle name="_0302_D_Slide_14 (2)" xfId="1603" xr:uid="{7AF996EA-C3BF-4AEE-83D1-13345D50F8EF}"/>
    <cellStyle name="_0302_D_Slide_30 (2)" xfId="1604" xr:uid="{9114F803-9CD3-4070-A27A-FA470D5D6615}"/>
    <cellStyle name="_0302_D_Slide_37 (1)" xfId="1605" xr:uid="{C83E0F67-A80C-4D47-B9C0-F15407EECD1C}"/>
    <cellStyle name="_0302_D_Visionline (Net profit)" xfId="1606" xr:uid="{F903AFF5-362C-4AF0-B958-81BFC5A028CF}"/>
    <cellStyle name="_0302_E" xfId="1607" xr:uid="{F6CE00C3-AFC3-4E37-B8F1-A7AF9A91C653}"/>
    <cellStyle name="_0302_F" xfId="1608" xr:uid="{D2C9A1FB-22FB-4ACC-9215-1082C8769B3D}"/>
    <cellStyle name="_0402" xfId="1609" xr:uid="{88F25FA1-4767-4503-8A69-D23777D14176}"/>
    <cellStyle name="_0402 10" xfId="1610" xr:uid="{773A8650-12B2-4E0F-BE8F-A31DADACA323}"/>
    <cellStyle name="_0402 2" xfId="1611" xr:uid="{2B17D3E9-7C21-4296-B8FF-F28EE5E83342}"/>
    <cellStyle name="_0402 3" xfId="1612" xr:uid="{56FF84E4-D0DC-4406-93BE-14D16B079D00}"/>
    <cellStyle name="_0402 4" xfId="1613" xr:uid="{0D8ABE07-EB4E-4C00-A904-77616B889863}"/>
    <cellStyle name="_0402 5" xfId="1614" xr:uid="{1438E640-64A3-4489-BD16-8E113B0E6A47}"/>
    <cellStyle name="_0402 6" xfId="1615" xr:uid="{9229443C-CC65-4DA5-B8C2-24B47B3669F5}"/>
    <cellStyle name="_0402 7" xfId="1616" xr:uid="{3CD4563D-3F88-4BBA-AFC9-D7C8EBBD0C00}"/>
    <cellStyle name="_0402 8" xfId="1617" xr:uid="{E9AE5C82-AE08-4E54-BFE3-8ABF10CAB667}"/>
    <cellStyle name="_0402 9" xfId="1618" xr:uid="{606DA918-437C-460E-A13D-9C9CFE851843}"/>
    <cellStyle name="_0402_1" xfId="1619" xr:uid="{4D2CA24A-824F-4EC6-B9F3-41B40CD3824E}"/>
    <cellStyle name="_0402_1 2" xfId="1620" xr:uid="{0BE20C16-6A9F-4C11-8F9B-F608C6FFA210}"/>
    <cellStyle name="_0402_1 3" xfId="1621" xr:uid="{A7426B7E-F418-4A94-A221-DA744ABADF77}"/>
    <cellStyle name="_0402_2" xfId="1622" xr:uid="{D834D637-554D-4BCB-B0CE-427B192EAF6A}"/>
    <cellStyle name="_0402_3" xfId="1623" xr:uid="{3A90023A-C2AF-4488-ACEF-2820D88CE350}"/>
    <cellStyle name="_0402_4" xfId="1624" xr:uid="{17B0BBF7-4D99-48AF-9E2B-A36F9529F0D8}"/>
    <cellStyle name="_0402_4 10" xfId="1625" xr:uid="{386F18A4-9F46-427A-AAC8-1060E0B6F711}"/>
    <cellStyle name="_0402_4 2" xfId="1626" xr:uid="{AFF0A806-E5D1-4F21-ADB6-8B93B6AC71F3}"/>
    <cellStyle name="_0402_4 3" xfId="1627" xr:uid="{79D6249E-90AC-4DE8-BB4D-624BABF6BCA6}"/>
    <cellStyle name="_0402_4 4" xfId="1628" xr:uid="{5350138B-99A3-4A4A-9432-D84CA0EEB28C}"/>
    <cellStyle name="_0402_4 5" xfId="1629" xr:uid="{ADEFD593-54C3-409F-B8E4-3D4C1E20A324}"/>
    <cellStyle name="_0402_4 6" xfId="1630" xr:uid="{9BA6912C-6122-4646-8A87-0267DB164B4A}"/>
    <cellStyle name="_0402_4 7" xfId="1631" xr:uid="{5DB309EF-513D-4C07-9338-53237D1A77AE}"/>
    <cellStyle name="_0402_4 8" xfId="1632" xr:uid="{FD4A94FF-087E-4AB2-93F5-3F096B88978B}"/>
    <cellStyle name="_0402_4 9" xfId="1633" xr:uid="{2DBDFF1C-D491-480D-9554-250960C7F433}"/>
    <cellStyle name="_0402_5" xfId="1634" xr:uid="{C8EC4FFB-E8B6-4FB6-8550-E7399045D4F8}"/>
    <cellStyle name="_0402_5 10" xfId="1635" xr:uid="{8FFB40A7-85B2-490E-8F64-B365BB9BB354}"/>
    <cellStyle name="_0402_5 2" xfId="1636" xr:uid="{E606F6EB-A3FF-490F-BB3A-974281DCC5A8}"/>
    <cellStyle name="_0402_5 3" xfId="1637" xr:uid="{87DB1FD7-22F8-4D4A-9B20-08378DFE986D}"/>
    <cellStyle name="_0402_5 4" xfId="1638" xr:uid="{2D83306C-3A03-4F3F-AADB-EC435D3D7B29}"/>
    <cellStyle name="_0402_5 5" xfId="1639" xr:uid="{A0F32BD6-0FB8-4DD7-A712-1584903C1F10}"/>
    <cellStyle name="_0402_5 6" xfId="1640" xr:uid="{FE0B732E-C2CE-47AD-9C45-D025806DA922}"/>
    <cellStyle name="_0402_5 7" xfId="1641" xr:uid="{D6A9A44F-6571-4E5B-817B-C2DA8FBEF615}"/>
    <cellStyle name="_0402_5 8" xfId="1642" xr:uid="{C3B702BF-112A-4771-B5ED-D4D83D0766C4}"/>
    <cellStyle name="_0402_5 9" xfId="1643" xr:uid="{FE1EE30A-9732-421B-AD23-948F7407AB12}"/>
    <cellStyle name="_0402_6" xfId="1644" xr:uid="{A838A087-2D53-4297-A0F0-7F0C7800E5F6}"/>
    <cellStyle name="_0402_7" xfId="1645" xr:uid="{3A49E649-FF93-4067-8FC2-28AD103087D9}"/>
    <cellStyle name="_0402_7 10" xfId="1646" xr:uid="{D5F81409-91DD-46DB-8700-23F7769A142B}"/>
    <cellStyle name="_0402_7 2" xfId="1647" xr:uid="{9C8B4335-B261-40B2-A079-037765D84C0F}"/>
    <cellStyle name="_0402_7 3" xfId="1648" xr:uid="{4FC21776-228C-4A1D-9EB2-760153559A96}"/>
    <cellStyle name="_0402_7 4" xfId="1649" xr:uid="{1235ABBC-533E-407C-9E96-0695E533A8A1}"/>
    <cellStyle name="_0402_7 5" xfId="1650" xr:uid="{72F8AA75-7DAC-477D-9D73-154F6CA8CD34}"/>
    <cellStyle name="_0402_7 6" xfId="1651" xr:uid="{97CDB1F7-CD87-4960-A7B7-E7466456D961}"/>
    <cellStyle name="_0402_7 7" xfId="1652" xr:uid="{21E592B1-41FD-467F-AA01-C5B483D8C5C7}"/>
    <cellStyle name="_0402_7 8" xfId="1653" xr:uid="{74340348-4005-4A50-B83C-F47525B7C747}"/>
    <cellStyle name="_0402_7 9" xfId="1654" xr:uid="{BE5B62C4-02E1-4C27-8D97-C943C95DA843}"/>
    <cellStyle name="_0402_8" xfId="1655" xr:uid="{4D2F4375-3920-4FCB-94F9-DD73B6524E58}"/>
    <cellStyle name="_0402_8 2" xfId="1656" xr:uid="{BC88968A-DF57-4058-A18F-76DEF931E9CF}"/>
    <cellStyle name="_0402_8 3" xfId="1657" xr:uid="{966740CB-50E9-40EC-A250-81AA3E80CDE2}"/>
    <cellStyle name="_0402_9" xfId="1658" xr:uid="{0BFDC24A-6DAA-4446-A8A8-04B7B42D88D9}"/>
    <cellStyle name="_0402_9 10" xfId="1659" xr:uid="{3C13DC73-52B4-4A15-854F-7008A48AD95F}"/>
    <cellStyle name="_0402_9 2" xfId="1660" xr:uid="{ABD59A23-0083-4C56-B697-184A9CF83627}"/>
    <cellStyle name="_0402_9 3" xfId="1661" xr:uid="{C558C9BC-52AC-47B8-B32D-F8C5AAF7B0E2}"/>
    <cellStyle name="_0402_9 4" xfId="1662" xr:uid="{88B6E129-C893-4AC9-A428-E134DE6526CF}"/>
    <cellStyle name="_0402_9 5" xfId="1663" xr:uid="{227EF076-DA2F-4AB2-B8B5-117BF029228E}"/>
    <cellStyle name="_0402_9 6" xfId="1664" xr:uid="{D187E66C-5660-455E-B0CC-F6CB0A7D02A9}"/>
    <cellStyle name="_0402_9 7" xfId="1665" xr:uid="{683DC42A-A45C-41BF-BD98-0D9EA217A8DF}"/>
    <cellStyle name="_0402_9 8" xfId="1666" xr:uid="{8772A544-AB85-4F47-85AE-10343ADFAD17}"/>
    <cellStyle name="_0402_9 9" xfId="1667" xr:uid="{6E730B71-4661-445A-8F46-388A48E68D4E}"/>
    <cellStyle name="_0402_A" xfId="1668" xr:uid="{F469180A-28C8-46B5-9FAD-96F82319F130}"/>
    <cellStyle name="_0402_A 10" xfId="1669" xr:uid="{AD81A9A0-017B-44E3-A6F0-48364D46ED3C}"/>
    <cellStyle name="_0402_A 2" xfId="1670" xr:uid="{CE1EE53B-D447-434A-BCCE-A820872A8BE5}"/>
    <cellStyle name="_0402_A 3" xfId="1671" xr:uid="{56F35059-AE55-4012-B257-B4CC31FC5FFB}"/>
    <cellStyle name="_0402_A 4" xfId="1672" xr:uid="{B0D30E7F-1996-4F3D-8E11-324C9F870FE4}"/>
    <cellStyle name="_0402_A 5" xfId="1673" xr:uid="{786436C7-3E57-4B74-A628-D5BB8FA27620}"/>
    <cellStyle name="_0402_A 6" xfId="1674" xr:uid="{0C7F5910-65A1-49C2-A837-BB1B85179ADE}"/>
    <cellStyle name="_0402_A 7" xfId="1675" xr:uid="{E7619A70-F6CC-4093-A9F2-849103ECA43E}"/>
    <cellStyle name="_0402_A 8" xfId="1676" xr:uid="{DFB0B690-1EC2-40DA-A877-F0EE3139A579}"/>
    <cellStyle name="_0402_A 9" xfId="1677" xr:uid="{8731E7A3-710C-465A-AB45-8FBDD627CD54}"/>
    <cellStyle name="_0402_B" xfId="1678" xr:uid="{9BD89A04-FEA1-4BEE-B7B3-8082D858A1A3}"/>
    <cellStyle name="_0402_B 10" xfId="1679" xr:uid="{CE125A37-796B-4984-BFA6-EB0B523F80CF}"/>
    <cellStyle name="_0402_B 2" xfId="1680" xr:uid="{14ECEC9C-B284-4521-8163-8BAB7E371521}"/>
    <cellStyle name="_0402_B 3" xfId="1681" xr:uid="{F69BD005-856E-4C75-84CD-7F8B65DDAF92}"/>
    <cellStyle name="_0402_B 4" xfId="1682" xr:uid="{46C5B39E-3EA4-46D5-97B6-12B1130D853E}"/>
    <cellStyle name="_0402_B 5" xfId="1683" xr:uid="{8BF41051-D6DC-4901-B652-EE4C7AA3A937}"/>
    <cellStyle name="_0402_B 6" xfId="1684" xr:uid="{608C1E68-480F-45DD-994A-FD9B3CF01547}"/>
    <cellStyle name="_0402_B 7" xfId="1685" xr:uid="{11165B5D-14B7-4EB8-9372-E9EECA2BDEC0}"/>
    <cellStyle name="_0402_B 8" xfId="1686" xr:uid="{64CEE4E5-8BCF-4254-B4C2-41E066E09ACD}"/>
    <cellStyle name="_0402_B 9" xfId="1687" xr:uid="{890247C8-C782-480D-AD66-14D61AFFE2D4}"/>
    <cellStyle name="_0402_C" xfId="1688" xr:uid="{A973F43C-BA14-4B63-A9F0-EDC31A99D8F1}"/>
    <cellStyle name="_0402_D" xfId="1689" xr:uid="{74279B7E-AFBD-4207-B136-E314D6D6EC0F}"/>
    <cellStyle name="_0402_D 10" xfId="1690" xr:uid="{E333AE9B-F973-4335-B2E5-06F89D2E64A2}"/>
    <cellStyle name="_0402_D 10_Gross Inflow (@ageas share)" xfId="1691" xr:uid="{72EDD8D4-4AA7-4753-8F15-EA420ABA761C}"/>
    <cellStyle name="_0402_D 10_Life (EU)" xfId="1692" xr:uid="{7A1848B6-4639-4E12-91E1-1C6A9A07AF25}"/>
    <cellStyle name="_0402_D 10_Slide_14 (2)" xfId="1693" xr:uid="{15FBFD2D-85CF-4F53-A83B-819C7DB5AA05}"/>
    <cellStyle name="_0402_D 10_Slide_30 (2)" xfId="1694" xr:uid="{E9EAF9E1-2D02-4AA5-89B0-D4C3D8A298B5}"/>
    <cellStyle name="_0402_D 10_Slide_37 (1)" xfId="1695" xr:uid="{C6AB008E-6360-4D4B-87BA-DF8DFAE59894}"/>
    <cellStyle name="_0402_D 10_Visionline (Net profit)" xfId="1696" xr:uid="{A7081A52-7CCA-4272-9449-5C8EE68C744E}"/>
    <cellStyle name="_0402_D 2" xfId="1697" xr:uid="{67234163-03FF-4C50-8457-7B85C70CFF9A}"/>
    <cellStyle name="_0402_D 2_Gross Inflow (@ageas share)" xfId="1698" xr:uid="{55A7A44E-276F-4A85-BBD0-65C6A55C84FD}"/>
    <cellStyle name="_0402_D 2_Life (EU)" xfId="1699" xr:uid="{3F3E4999-5CB1-4C85-AF67-C9DD27031745}"/>
    <cellStyle name="_0402_D 2_Slide_14 (2)" xfId="1700" xr:uid="{1F15E45E-A533-441E-9560-53B3C48A5DA4}"/>
    <cellStyle name="_0402_D 2_Slide_30 (2)" xfId="1701" xr:uid="{0E964A25-44D7-49A0-80F9-EED481F77585}"/>
    <cellStyle name="_0402_D 2_Slide_37 (1)" xfId="1702" xr:uid="{26BF71B2-A29B-463D-977E-F1FA167F5744}"/>
    <cellStyle name="_0402_D 2_Visionline (Net profit)" xfId="1703" xr:uid="{AB9EF3B0-CAB5-4477-9415-A5DF7736665A}"/>
    <cellStyle name="_0402_D 3" xfId="1704" xr:uid="{5F661262-9108-40B7-8CDC-F59023FEAF2E}"/>
    <cellStyle name="_0402_D 3_Gross Inflow (@ageas share)" xfId="1705" xr:uid="{89DFF3BC-87B8-4247-B160-3F4A64479C72}"/>
    <cellStyle name="_0402_D 3_Life (EU)" xfId="1706" xr:uid="{BF972623-4F07-4F22-90BC-C4A361046070}"/>
    <cellStyle name="_0402_D 3_Slide_14 (2)" xfId="1707" xr:uid="{97C1289E-0C4A-49CC-8F96-ACFF4ABB3C75}"/>
    <cellStyle name="_0402_D 3_Slide_30 (2)" xfId="1708" xr:uid="{D0DF1D72-2711-45F2-94CA-DB08192AC394}"/>
    <cellStyle name="_0402_D 3_Slide_37 (1)" xfId="1709" xr:uid="{8E30A9E2-8EC4-4BBA-A6F2-EA7B668A0FE2}"/>
    <cellStyle name="_0402_D 3_Visionline (Net profit)" xfId="1710" xr:uid="{252C6F93-7751-4C14-A429-0C8D712A55E1}"/>
    <cellStyle name="_0402_D 4" xfId="1711" xr:uid="{659B5D7B-597F-467E-BA22-74367AD96CB6}"/>
    <cellStyle name="_0402_D 4_Gross Inflow (@ageas share)" xfId="1712" xr:uid="{F387E9A8-6191-41C3-9681-6324A6577B35}"/>
    <cellStyle name="_0402_D 4_Life (EU)" xfId="1713" xr:uid="{092B4166-F2EE-4AA1-A4C8-A3AB827B21BB}"/>
    <cellStyle name="_0402_D 4_Slide_14 (2)" xfId="1714" xr:uid="{4D51186F-A77D-40C9-BE36-44FC8389CDDD}"/>
    <cellStyle name="_0402_D 4_Slide_30 (2)" xfId="1715" xr:uid="{57ADBD00-F50F-4D56-B9AB-0263B8463553}"/>
    <cellStyle name="_0402_D 4_Slide_37 (1)" xfId="1716" xr:uid="{CF0C71EB-CCE6-48F8-A3DD-FE1BD3BB8DE1}"/>
    <cellStyle name="_0402_D 4_Visionline (Net profit)" xfId="1717" xr:uid="{64F8BD77-3E5A-48D6-965E-349FC1A2B8F8}"/>
    <cellStyle name="_0402_D 5" xfId="1718" xr:uid="{7A33142C-66F0-4312-9047-3AD2D95619E1}"/>
    <cellStyle name="_0402_D 5_Gross Inflow (@ageas share)" xfId="1719" xr:uid="{CE7C2243-1783-4753-9B67-32D2F6F8C499}"/>
    <cellStyle name="_0402_D 5_Life (EU)" xfId="1720" xr:uid="{4AFB59EC-5182-4E42-9367-9447CAE04E91}"/>
    <cellStyle name="_0402_D 5_Slide_14 (2)" xfId="1721" xr:uid="{34F15B00-9C8F-433E-B3E4-16AF15D82892}"/>
    <cellStyle name="_0402_D 5_Slide_30 (2)" xfId="1722" xr:uid="{A5A1812C-3962-47C8-8D7E-A9F727624689}"/>
    <cellStyle name="_0402_D 5_Slide_37 (1)" xfId="1723" xr:uid="{5FF68C60-FB53-44F2-9A29-4A63A8C6EE52}"/>
    <cellStyle name="_0402_D 5_Visionline (Net profit)" xfId="1724" xr:uid="{F7025E57-D77A-41B8-BA74-BEFE0F964C55}"/>
    <cellStyle name="_0402_D 6" xfId="1725" xr:uid="{0AD18B8D-FD57-4FA5-BE2A-8BF73B1379C3}"/>
    <cellStyle name="_0402_D 6_Gross Inflow (@ageas share)" xfId="1726" xr:uid="{298C9E9D-63F8-4860-99F3-C01E76728AAA}"/>
    <cellStyle name="_0402_D 6_Life (EU)" xfId="1727" xr:uid="{3788A7D7-53EB-4681-B41A-2AF97AA080C2}"/>
    <cellStyle name="_0402_D 6_Slide_14 (2)" xfId="1728" xr:uid="{0A6647C8-6990-4D01-801D-67F30F961DEF}"/>
    <cellStyle name="_0402_D 6_Slide_30 (2)" xfId="1729" xr:uid="{624C2D30-F24F-4083-B1EC-DDBF9093CDC3}"/>
    <cellStyle name="_0402_D 6_Slide_37 (1)" xfId="1730" xr:uid="{18D9AAF5-2916-4B87-9033-8523089468E2}"/>
    <cellStyle name="_0402_D 6_Visionline (Net profit)" xfId="1731" xr:uid="{844DD34B-C487-4DB5-8852-4E9A9E0AFFE7}"/>
    <cellStyle name="_0402_D 7" xfId="1732" xr:uid="{A8FC2B1B-CB18-4C75-901A-A6571DAF2602}"/>
    <cellStyle name="_0402_D 7_Gross Inflow (@ageas share)" xfId="1733" xr:uid="{BCDE1DB6-B1AA-4F76-96D4-2CBB6FB50CF7}"/>
    <cellStyle name="_0402_D 7_Life (EU)" xfId="1734" xr:uid="{49A64025-0491-4A49-A87F-54AD65C5602B}"/>
    <cellStyle name="_0402_D 7_Slide_14 (2)" xfId="1735" xr:uid="{B6AB9DBD-E61A-4567-9506-6CD56BB63008}"/>
    <cellStyle name="_0402_D 7_Slide_30 (2)" xfId="1736" xr:uid="{A4301096-F370-4468-AD35-74166F1A58D6}"/>
    <cellStyle name="_0402_D 7_Slide_37 (1)" xfId="1737" xr:uid="{5F24706B-2D12-47B9-B023-C1434C1AD811}"/>
    <cellStyle name="_0402_D 7_Visionline (Net profit)" xfId="1738" xr:uid="{D53EBEB1-9CA6-472A-94CC-2ED6A3FB8BAA}"/>
    <cellStyle name="_0402_D 8" xfId="1739" xr:uid="{873F62E2-689E-4697-A08E-AD2DC20A67A9}"/>
    <cellStyle name="_0402_D 8_Gross Inflow (@ageas share)" xfId="1740" xr:uid="{1B19473A-C433-419B-B090-3C774D8FFDFC}"/>
    <cellStyle name="_0402_D 8_Life (EU)" xfId="1741" xr:uid="{FA863446-C5C7-4694-A94A-359E1B93E1F7}"/>
    <cellStyle name="_0402_D 8_Slide_14 (2)" xfId="1742" xr:uid="{D9C14031-EDEA-4EB2-A5D2-E0842374972E}"/>
    <cellStyle name="_0402_D 8_Slide_30 (2)" xfId="1743" xr:uid="{25A39163-D763-4C73-80AA-0EC1F7CE3DBF}"/>
    <cellStyle name="_0402_D 8_Slide_37 (1)" xfId="1744" xr:uid="{9E7500F1-153A-4FE1-B756-989D54E3370A}"/>
    <cellStyle name="_0402_D 8_Visionline (Net profit)" xfId="1745" xr:uid="{AB58A8FD-B706-4E51-8DAD-BC2DAF0AC818}"/>
    <cellStyle name="_0402_D 9" xfId="1746" xr:uid="{4E5E7A7C-9013-4C65-AB28-D76995B858A8}"/>
    <cellStyle name="_0402_D 9_Gross Inflow (@ageas share)" xfId="1747" xr:uid="{0612A941-0DB1-4136-A38A-94529E4A62D2}"/>
    <cellStyle name="_0402_D 9_Life (EU)" xfId="1748" xr:uid="{366BA48B-1FEC-494F-AE41-6D5A96DAD3B7}"/>
    <cellStyle name="_0402_D 9_Slide_14 (2)" xfId="1749" xr:uid="{0B5625B7-B113-4004-AAE3-91EFC85216B0}"/>
    <cellStyle name="_0402_D 9_Slide_30 (2)" xfId="1750" xr:uid="{14FE418A-E7A6-4387-9348-D56C62D3028A}"/>
    <cellStyle name="_0402_D 9_Slide_37 (1)" xfId="1751" xr:uid="{EC684CF6-A06C-45A8-92BF-D8D1D2ACE6B0}"/>
    <cellStyle name="_0402_D 9_Visionline (Net profit)" xfId="1752" xr:uid="{BBA10BBD-56BD-4E2D-B6A2-B815FC47703B}"/>
    <cellStyle name="_0402_D_Gross Inflow (@ageas share)" xfId="1753" xr:uid="{0489D476-9200-47DE-9B8F-218F8759D778}"/>
    <cellStyle name="_0402_D_Life (EU)" xfId="1754" xr:uid="{F664B06B-9275-4164-ABAF-415EAD428957}"/>
    <cellStyle name="_0402_D_Slide_14 (2)" xfId="1755" xr:uid="{8A4A25AE-FDB3-4810-9429-159D5E34F322}"/>
    <cellStyle name="_0402_D_Slide_30 (2)" xfId="1756" xr:uid="{429DC6C5-7804-40C7-8016-8DD72E90AEBB}"/>
    <cellStyle name="_0402_D_Slide_37 (1)" xfId="1757" xr:uid="{BD4286C3-E65D-4E33-B630-420A62E924FD}"/>
    <cellStyle name="_0402_D_Visionline (Net profit)" xfId="1758" xr:uid="{D6E1C15E-8628-4517-BB45-01989ECE63BF}"/>
    <cellStyle name="_0402_E" xfId="1759" xr:uid="{6A75E4B5-3EDA-4FDB-883A-4B1EFC168306}"/>
    <cellStyle name="_0402_E 10" xfId="1760" xr:uid="{058A9E1D-D5A8-4848-B6B3-4A166B206714}"/>
    <cellStyle name="_0402_E 10_Gross Inflow (@ageas share)" xfId="1761" xr:uid="{A89391DF-2AE6-4F0B-A453-ABAE972B5406}"/>
    <cellStyle name="_0402_E 10_Life (EU)" xfId="1762" xr:uid="{3B703F1E-34E6-4CB9-9655-8BAB717DA97E}"/>
    <cellStyle name="_0402_E 10_Slide_14 (2)" xfId="1763" xr:uid="{66B9ABE3-D47F-4486-AF93-9E667D9E9692}"/>
    <cellStyle name="_0402_E 10_Slide_30 (2)" xfId="1764" xr:uid="{3F8B8B4C-3C2A-4A1E-B6B9-3ED5741CE05A}"/>
    <cellStyle name="_0402_E 10_Slide_37 (1)" xfId="1765" xr:uid="{AF42EF83-A2D5-4DCA-A994-8684B4C0AC5E}"/>
    <cellStyle name="_0402_E 10_Visionline (Net profit)" xfId="1766" xr:uid="{BA56EDAB-CA93-45FC-9EC9-048077ECAAC1}"/>
    <cellStyle name="_0402_E 2" xfId="1767" xr:uid="{D9965AAA-50A5-414A-8CF6-1BA658564A44}"/>
    <cellStyle name="_0402_E 2_Gross Inflow (@ageas share)" xfId="1768" xr:uid="{88FD41DE-7933-4FE6-A2E6-6DF3A27CD202}"/>
    <cellStyle name="_0402_E 2_Life (EU)" xfId="1769" xr:uid="{B97291FF-E60C-48DF-A5B3-81C6F6991E91}"/>
    <cellStyle name="_0402_E 2_Slide_14 (2)" xfId="1770" xr:uid="{7B249EDD-AB8B-4328-8D6D-E40D5FC57154}"/>
    <cellStyle name="_0402_E 2_Slide_30 (2)" xfId="1771" xr:uid="{176ADEFF-AB15-498F-879E-D47557B44B5A}"/>
    <cellStyle name="_0402_E 2_Slide_37 (1)" xfId="1772" xr:uid="{4016E2A3-B202-4340-BBEB-12E4B01F5B9F}"/>
    <cellStyle name="_0402_E 2_Visionline (Net profit)" xfId="1773" xr:uid="{2CBC05CE-A457-41BE-A13D-B4683CF214F1}"/>
    <cellStyle name="_0402_E 3" xfId="1774" xr:uid="{CFFD0E78-B3FC-495A-AC7E-58E64E0B25EC}"/>
    <cellStyle name="_0402_E 3_Gross Inflow (@ageas share)" xfId="1775" xr:uid="{72F978DF-D79B-495C-95EB-A4F23B9DBFA7}"/>
    <cellStyle name="_0402_E 3_Life (EU)" xfId="1776" xr:uid="{15ECE594-6B81-4CB2-8270-C834376EDFCF}"/>
    <cellStyle name="_0402_E 3_Slide_14 (2)" xfId="1777" xr:uid="{D0E461B7-6723-4216-AB38-345AFF6C7A6B}"/>
    <cellStyle name="_0402_E 3_Slide_30 (2)" xfId="1778" xr:uid="{C4E52ACF-0408-4EE0-B61C-6AD55CE7424C}"/>
    <cellStyle name="_0402_E 3_Slide_37 (1)" xfId="1779" xr:uid="{294A80DB-1EDC-45CB-8238-4113E5D59AF2}"/>
    <cellStyle name="_0402_E 3_Visionline (Net profit)" xfId="1780" xr:uid="{6175812D-E737-452D-97AF-EC903119CE5A}"/>
    <cellStyle name="_0402_E 4" xfId="1781" xr:uid="{E61E8D71-9F1F-456F-9715-4120A2B96238}"/>
    <cellStyle name="_0402_E 4_Gross Inflow (@ageas share)" xfId="1782" xr:uid="{E810AE5F-F356-48CA-A3CB-8270CD10BA2C}"/>
    <cellStyle name="_0402_E 4_Life (EU)" xfId="1783" xr:uid="{A0A586F3-BDF2-4E7F-86F6-8F2DACAE030B}"/>
    <cellStyle name="_0402_E 4_Slide_14 (2)" xfId="1784" xr:uid="{69C5A5D7-776D-4062-B21E-7B7D047EE871}"/>
    <cellStyle name="_0402_E 4_Slide_30 (2)" xfId="1785" xr:uid="{3AA27219-E9BE-4909-9EA3-ADA52C64E7B1}"/>
    <cellStyle name="_0402_E 4_Slide_37 (1)" xfId="1786" xr:uid="{DD135487-E843-4F94-A074-A2F3CCBF1415}"/>
    <cellStyle name="_0402_E 4_Visionline (Net profit)" xfId="1787" xr:uid="{6F9418CC-ED6C-4B61-92E6-BD06D7E51288}"/>
    <cellStyle name="_0402_E 5" xfId="1788" xr:uid="{DFB18BF0-8735-4966-B5BA-6A4073499D3A}"/>
    <cellStyle name="_0402_E 5_Gross Inflow (@ageas share)" xfId="1789" xr:uid="{F0FB2E4B-DE4B-4A5C-9367-E3DA7022F432}"/>
    <cellStyle name="_0402_E 5_Life (EU)" xfId="1790" xr:uid="{BFE93818-7777-4199-A45F-BFC9A437A110}"/>
    <cellStyle name="_0402_E 5_Slide_14 (2)" xfId="1791" xr:uid="{609EFCC6-1288-4404-B1A0-15205DDA4176}"/>
    <cellStyle name="_0402_E 5_Slide_30 (2)" xfId="1792" xr:uid="{56411BAA-B87B-4D00-8999-D6FC21B8D424}"/>
    <cellStyle name="_0402_E 5_Slide_37 (1)" xfId="1793" xr:uid="{97B16FC4-9E41-44EA-9E6C-95AD531144A4}"/>
    <cellStyle name="_0402_E 5_Visionline (Net profit)" xfId="1794" xr:uid="{0BD565F6-013E-4726-AC25-CDB56CFD4F45}"/>
    <cellStyle name="_0402_E 6" xfId="1795" xr:uid="{D447EE41-E4B2-482A-BCC9-AE3E01674289}"/>
    <cellStyle name="_0402_E 6_Gross Inflow (@ageas share)" xfId="1796" xr:uid="{18574C3C-164D-49CC-8638-AA8E3B4E71D6}"/>
    <cellStyle name="_0402_E 6_Life (EU)" xfId="1797" xr:uid="{E066AFE6-0F91-48EC-8CA2-7CA304600815}"/>
    <cellStyle name="_0402_E 6_Slide_14 (2)" xfId="1798" xr:uid="{02E7FA09-91BA-4B77-BEB8-0802AB698400}"/>
    <cellStyle name="_0402_E 6_Slide_30 (2)" xfId="1799" xr:uid="{4DC1DFFF-9376-4C33-BD12-392DBC45BD95}"/>
    <cellStyle name="_0402_E 6_Slide_37 (1)" xfId="1800" xr:uid="{CEB81C57-AA51-400F-B55A-49C0F46EA024}"/>
    <cellStyle name="_0402_E 6_Visionline (Net profit)" xfId="1801" xr:uid="{3FDD40D7-9E65-4AE2-AF0B-4EDE4C62285E}"/>
    <cellStyle name="_0402_E 7" xfId="1802" xr:uid="{BF69253F-57C6-48E2-A622-618CCF179F98}"/>
    <cellStyle name="_0402_E 7_Gross Inflow (@ageas share)" xfId="1803" xr:uid="{C9DC51AB-5A6C-428A-A5A6-B7C9BD9D6250}"/>
    <cellStyle name="_0402_E 7_Life (EU)" xfId="1804" xr:uid="{747A951E-BC0D-4DDA-BD28-C072E6A872BE}"/>
    <cellStyle name="_0402_E 7_Slide_14 (2)" xfId="1805" xr:uid="{5899761B-9778-47A6-AAAE-BC508E30ACCA}"/>
    <cellStyle name="_0402_E 7_Slide_30 (2)" xfId="1806" xr:uid="{A76CD714-7EF6-41DD-976C-D94DE343ED6C}"/>
    <cellStyle name="_0402_E 7_Slide_37 (1)" xfId="1807" xr:uid="{4249783E-6295-45CA-86F7-D21F72BB6F60}"/>
    <cellStyle name="_0402_E 7_Visionline (Net profit)" xfId="1808" xr:uid="{4A96BCD5-7216-4BED-9D66-6F7B305616A4}"/>
    <cellStyle name="_0402_E 8" xfId="1809" xr:uid="{5F196D2C-B588-4340-9A3D-DFF058BDCEC8}"/>
    <cellStyle name="_0402_E 8_Gross Inflow (@ageas share)" xfId="1810" xr:uid="{EF9B9C0C-B67C-49A6-BC1E-CFAEACB2D111}"/>
    <cellStyle name="_0402_E 8_Life (EU)" xfId="1811" xr:uid="{0F15CD94-81D5-4148-B6A1-FA2B689779E0}"/>
    <cellStyle name="_0402_E 8_Slide_14 (2)" xfId="1812" xr:uid="{5EF95378-54D6-45C6-ADB9-3CF6D48826AB}"/>
    <cellStyle name="_0402_E 8_Slide_30 (2)" xfId="1813" xr:uid="{4CEF6607-49D1-45E2-862C-2B09A9C6F005}"/>
    <cellStyle name="_0402_E 8_Slide_37 (1)" xfId="1814" xr:uid="{6E6B0403-09AE-4663-A9CE-F44D53E9CC0C}"/>
    <cellStyle name="_0402_E 8_Visionline (Net profit)" xfId="1815" xr:uid="{840A071F-1EEB-4879-AD11-B64AA9B3EA04}"/>
    <cellStyle name="_0402_E 9" xfId="1816" xr:uid="{D28F36BA-B87F-4AF8-8AC2-C8DCC5E369FF}"/>
    <cellStyle name="_0402_E 9_Gross Inflow (@ageas share)" xfId="1817" xr:uid="{54E8B360-C46D-4657-A889-5D229779E2A1}"/>
    <cellStyle name="_0402_E 9_Life (EU)" xfId="1818" xr:uid="{590FBCF0-4786-47CD-9E72-D9BBF3C762ED}"/>
    <cellStyle name="_0402_E 9_Slide_14 (2)" xfId="1819" xr:uid="{B26E2418-AA7D-41DF-916E-C8E9779FB4E7}"/>
    <cellStyle name="_0402_E 9_Slide_30 (2)" xfId="1820" xr:uid="{F0A142CB-AFFF-4DF4-BE80-ADCFB82E2B3F}"/>
    <cellStyle name="_0402_E 9_Slide_37 (1)" xfId="1821" xr:uid="{531DB32D-68FB-4A7A-8899-A2F2C8DC2AA4}"/>
    <cellStyle name="_0402_E 9_Visionline (Net profit)" xfId="1822" xr:uid="{F2022067-61D5-4A8A-9E5A-F007765C5CAC}"/>
    <cellStyle name="_0402_E_Gross Inflow (@ageas share)" xfId="1823" xr:uid="{3037E3C2-AA45-4BF3-84A2-18F626361311}"/>
    <cellStyle name="_0402_E_Life (EU)" xfId="1824" xr:uid="{277ED6D5-19A1-497E-882B-365BF63A8F70}"/>
    <cellStyle name="_0402_E_Slide_14 (2)" xfId="1825" xr:uid="{109A2545-E212-41AA-98A7-D1FA7B87ECFF}"/>
    <cellStyle name="_0402_E_Slide_30 (2)" xfId="1826" xr:uid="{1D65FDC7-0A6A-4601-A75B-E6F4CCCA18A2}"/>
    <cellStyle name="_0402_E_Slide_37 (1)" xfId="1827" xr:uid="{C369701E-E0B1-41A8-BAB2-B97755EE714F}"/>
    <cellStyle name="_0402_E_Visionline (Net profit)" xfId="1828" xr:uid="{A9F9D774-013F-480C-8031-0F8EB139C33E}"/>
    <cellStyle name="_0402_F" xfId="1829" xr:uid="{2A62DFA8-0C08-4511-8F87-95B45D76009D}"/>
    <cellStyle name="_0502" xfId="1830" xr:uid="{5A3C2F2F-F2FA-4D94-A58B-3FDBF5AA3DF0}"/>
    <cellStyle name="_0502 10" xfId="1831" xr:uid="{E4A7FF4D-D22A-46DF-BF26-3018583887BD}"/>
    <cellStyle name="_0502 2" xfId="1832" xr:uid="{0C2CD93C-5A4A-42AB-A8F7-3319C0B884D9}"/>
    <cellStyle name="_0502 3" xfId="1833" xr:uid="{74831387-023E-4A8A-AEB9-BFB9EFB9CE96}"/>
    <cellStyle name="_0502 4" xfId="1834" xr:uid="{137491D9-CB86-48E7-8883-D50932001B8D}"/>
    <cellStyle name="_0502 5" xfId="1835" xr:uid="{4A0B444D-DC46-4A84-8F48-0F0443E727C6}"/>
    <cellStyle name="_0502 6" xfId="1836" xr:uid="{77F29D5B-A85D-4359-9B0A-BA6675396DAA}"/>
    <cellStyle name="_0502 7" xfId="1837" xr:uid="{569C1891-5C78-4F88-90BD-1C1257992761}"/>
    <cellStyle name="_0502 8" xfId="1838" xr:uid="{83151DF3-7D00-4F3A-805B-5F7C5A1D127D}"/>
    <cellStyle name="_0502 9" xfId="1839" xr:uid="{C659766F-C9D8-4B50-B4D6-D902A6100D0C}"/>
    <cellStyle name="_0502_1" xfId="1840" xr:uid="{C35EDA2C-3716-4810-88B3-74792EBBB4D0}"/>
    <cellStyle name="_0502_2" xfId="1841" xr:uid="{2E5BF13A-1EF1-4C75-A715-F685D2B32710}"/>
    <cellStyle name="_0502_2 10" xfId="1842" xr:uid="{0EDF1F3F-D3CB-450C-B1DC-E383302665F7}"/>
    <cellStyle name="_0502_2 2" xfId="1843" xr:uid="{6074AB16-B018-4F1C-BD30-A3B204C6F5BF}"/>
    <cellStyle name="_0502_2 3" xfId="1844" xr:uid="{4D9AB41F-5511-46D2-A5DC-290F1CBD036C}"/>
    <cellStyle name="_0502_2 4" xfId="1845" xr:uid="{3CE36372-4ED4-4A96-A00F-2FDE52A13137}"/>
    <cellStyle name="_0502_2 5" xfId="1846" xr:uid="{F03815B8-4B03-4752-8573-CD287F7CCE30}"/>
    <cellStyle name="_0502_2 6" xfId="1847" xr:uid="{719AF002-F129-4B17-92E5-439FB60D678B}"/>
    <cellStyle name="_0502_2 7" xfId="1848" xr:uid="{93448C1F-B15D-4194-B42C-821FD68DCE49}"/>
    <cellStyle name="_0502_2 8" xfId="1849" xr:uid="{B782622C-0042-4C8F-8786-01E0012C1FD0}"/>
    <cellStyle name="_0502_2 9" xfId="1850" xr:uid="{7C210FE1-7289-41FA-BC94-BBBCBCFCBBEA}"/>
    <cellStyle name="_0502_3" xfId="1851" xr:uid="{6362771E-1E92-4BC1-A1FE-94BFB6AC9BCC}"/>
    <cellStyle name="_0502_3 10" xfId="1852" xr:uid="{E029FAD9-2008-4700-A5BD-409CE5F1819E}"/>
    <cellStyle name="_0502_3 2" xfId="1853" xr:uid="{A7B4A376-3CC0-4384-BC8A-B5A17CB8AA99}"/>
    <cellStyle name="_0502_3 3" xfId="1854" xr:uid="{9DF1455E-51E4-4C88-B405-0FAC7A4CD553}"/>
    <cellStyle name="_0502_3 4" xfId="1855" xr:uid="{23B3D687-AC3F-4580-BF3A-83635D38F523}"/>
    <cellStyle name="_0502_3 5" xfId="1856" xr:uid="{4CA326A6-FB51-46FE-BF3A-69B278AF2BD8}"/>
    <cellStyle name="_0502_3 6" xfId="1857" xr:uid="{4427C73B-A961-4C13-A8B9-2DDDF3DE64A2}"/>
    <cellStyle name="_0502_3 7" xfId="1858" xr:uid="{1DAEFCBA-1050-4E21-BFDE-A1DC734DBBCC}"/>
    <cellStyle name="_0502_3 8" xfId="1859" xr:uid="{5AE852E2-9B7B-4217-82EA-31740AEA9BA3}"/>
    <cellStyle name="_0502_3 9" xfId="1860" xr:uid="{21AFA823-3971-47EC-931C-9CA312416417}"/>
    <cellStyle name="_0502_4" xfId="1861" xr:uid="{9800ED87-0C7E-4F58-BCD2-DA97000F6B7E}"/>
    <cellStyle name="_0502_4 10" xfId="1862" xr:uid="{198CA022-3A4F-4A1B-BBDC-4C651BACC233}"/>
    <cellStyle name="_0502_4 10_Gross Inflow (@ageas share)" xfId="1863" xr:uid="{C1442560-1D77-4511-B2B4-07D6B0FCEFE0}"/>
    <cellStyle name="_0502_4 10_Life (EU)" xfId="1864" xr:uid="{8FBA40A7-5790-49D8-A530-F916944DC953}"/>
    <cellStyle name="_0502_4 10_Slide_14 (2)" xfId="1865" xr:uid="{452E0806-D9B1-41FB-8919-3EFF9B77640F}"/>
    <cellStyle name="_0502_4 10_Slide_30 (2)" xfId="1866" xr:uid="{E17DCDFA-CF0E-490D-870D-678CB54596F9}"/>
    <cellStyle name="_0502_4 10_Slide_37 (1)" xfId="1867" xr:uid="{A449E6DD-F95A-4EED-A8CE-0C6BD461BACF}"/>
    <cellStyle name="_0502_4 10_Visionline (Net profit)" xfId="1868" xr:uid="{4F8F471E-2C6A-4147-859D-B73DAEC6C0C6}"/>
    <cellStyle name="_0502_4 2" xfId="1869" xr:uid="{0A969AC8-8D99-4E04-94E0-B47747C0C489}"/>
    <cellStyle name="_0502_4 2_Gross Inflow (@ageas share)" xfId="1870" xr:uid="{062392D5-F47F-45E6-A7CD-EA594C554F81}"/>
    <cellStyle name="_0502_4 2_Life (EU)" xfId="1871" xr:uid="{DE57A93B-BBE8-45AF-8237-D681896E2E8F}"/>
    <cellStyle name="_0502_4 2_Slide_14 (2)" xfId="1872" xr:uid="{71661949-9944-4387-B912-B5E1420B13CC}"/>
    <cellStyle name="_0502_4 2_Slide_30 (2)" xfId="1873" xr:uid="{4013B92F-EB59-40C2-9B17-F5282730E6BE}"/>
    <cellStyle name="_0502_4 2_Slide_37 (1)" xfId="1874" xr:uid="{A1DE780D-DD1E-457F-90B2-D5A8CC23111C}"/>
    <cellStyle name="_0502_4 2_Visionline (Net profit)" xfId="1875" xr:uid="{055CAAF7-76FF-4611-8A61-B4346AA1E17B}"/>
    <cellStyle name="_0502_4 3" xfId="1876" xr:uid="{A89C626E-4CE7-49A6-97D5-065145B694D2}"/>
    <cellStyle name="_0502_4 3_Gross Inflow (@ageas share)" xfId="1877" xr:uid="{1EE7E169-94C7-4127-8456-EE5E9117568E}"/>
    <cellStyle name="_0502_4 3_Life (EU)" xfId="1878" xr:uid="{8BC0B7BF-6539-45D4-84D3-4C221754A46A}"/>
    <cellStyle name="_0502_4 3_Slide_14 (2)" xfId="1879" xr:uid="{5DED1EE8-A641-4B78-8658-DD45AA077AAB}"/>
    <cellStyle name="_0502_4 3_Slide_30 (2)" xfId="1880" xr:uid="{1853E783-36E3-40D5-9ADC-7DF81C0B8784}"/>
    <cellStyle name="_0502_4 3_Slide_37 (1)" xfId="1881" xr:uid="{21F013F7-93BB-4FB9-A703-AB7CF438DD36}"/>
    <cellStyle name="_0502_4 3_Visionline (Net profit)" xfId="1882" xr:uid="{126EFC73-AD2F-4D75-A5C5-345920659454}"/>
    <cellStyle name="_0502_4 4" xfId="1883" xr:uid="{EF4471D3-DA9E-466B-822F-2CC9BA86E10E}"/>
    <cellStyle name="_0502_4 4_Gross Inflow (@ageas share)" xfId="1884" xr:uid="{65D0971E-8FF2-42DB-85E2-122FE0D8393A}"/>
    <cellStyle name="_0502_4 4_Life (EU)" xfId="1885" xr:uid="{B544BC7E-9A6F-4E98-8150-7342F61C1FD7}"/>
    <cellStyle name="_0502_4 4_Slide_14 (2)" xfId="1886" xr:uid="{EFEE1E9E-E65B-42B3-B0C3-FC1E9B73CF43}"/>
    <cellStyle name="_0502_4 4_Slide_30 (2)" xfId="1887" xr:uid="{261CA5E5-FCCB-461A-88F6-8D3FA634D76F}"/>
    <cellStyle name="_0502_4 4_Slide_37 (1)" xfId="1888" xr:uid="{383B2061-4E7A-4B0A-850D-F52200705CA6}"/>
    <cellStyle name="_0502_4 4_Visionline (Net profit)" xfId="1889" xr:uid="{EBCB6936-C92F-460B-B263-1DC6ED7E96A4}"/>
    <cellStyle name="_0502_4 5" xfId="1890" xr:uid="{DEB43CCA-E1D7-4165-973D-3E45477E292E}"/>
    <cellStyle name="_0502_4 5_Gross Inflow (@ageas share)" xfId="1891" xr:uid="{6D014B9E-6CCF-4C1E-979E-7DEA39D17BC3}"/>
    <cellStyle name="_0502_4 5_Life (EU)" xfId="1892" xr:uid="{ECF85EF3-3CB4-4544-A99F-C7CAB35377E0}"/>
    <cellStyle name="_0502_4 5_Slide_14 (2)" xfId="1893" xr:uid="{4B3554F9-DEF4-4B8E-8326-CAF28762741F}"/>
    <cellStyle name="_0502_4 5_Slide_30 (2)" xfId="1894" xr:uid="{9AA73461-AD16-4963-89B5-60B65C0DBC2D}"/>
    <cellStyle name="_0502_4 5_Slide_37 (1)" xfId="1895" xr:uid="{9A5D66E5-6EDC-4555-AA58-A8B113AF9A6C}"/>
    <cellStyle name="_0502_4 5_Visionline (Net profit)" xfId="1896" xr:uid="{3387161B-2644-4A16-BB2D-9001F3F1C0BB}"/>
    <cellStyle name="_0502_4 6" xfId="1897" xr:uid="{D5FEC5D2-DD57-43FA-8E42-CF833057243F}"/>
    <cellStyle name="_0502_4 6_Gross Inflow (@ageas share)" xfId="1898" xr:uid="{D0FE4BEC-49B6-496F-8110-630B60878456}"/>
    <cellStyle name="_0502_4 6_Life (EU)" xfId="1899" xr:uid="{E4072417-A344-42D2-AA82-B0D087CA3B02}"/>
    <cellStyle name="_0502_4 6_Slide_14 (2)" xfId="1900" xr:uid="{569C25B1-17E2-46AA-9ACF-1DCDFB43BF84}"/>
    <cellStyle name="_0502_4 6_Slide_30 (2)" xfId="1901" xr:uid="{A9E57D12-7BD9-467B-A106-D56AE6249CD4}"/>
    <cellStyle name="_0502_4 6_Slide_37 (1)" xfId="1902" xr:uid="{FFB43FF0-3FB0-4E29-8878-5C1734E11FEA}"/>
    <cellStyle name="_0502_4 6_Visionline (Net profit)" xfId="1903" xr:uid="{4B60F039-73DE-45F8-BC43-56DC08126841}"/>
    <cellStyle name="_0502_4 7" xfId="1904" xr:uid="{BEEF0FB1-2F0C-4962-B08E-5BA38968817C}"/>
    <cellStyle name="_0502_4 7_Gross Inflow (@ageas share)" xfId="1905" xr:uid="{E64CACA4-8497-4CF5-A3D0-970CAF24F799}"/>
    <cellStyle name="_0502_4 7_Life (EU)" xfId="1906" xr:uid="{4EF06644-67F9-4D06-A231-2E39099BED05}"/>
    <cellStyle name="_0502_4 7_Slide_14 (2)" xfId="1907" xr:uid="{74957CD1-787F-48A2-A1BD-213E39704887}"/>
    <cellStyle name="_0502_4 7_Slide_30 (2)" xfId="1908" xr:uid="{4F46F440-B85E-417A-A193-2C0C2C98EC9C}"/>
    <cellStyle name="_0502_4 7_Slide_37 (1)" xfId="1909" xr:uid="{7E1592FF-60D1-4DB1-B55D-90902E1BAB22}"/>
    <cellStyle name="_0502_4 7_Visionline (Net profit)" xfId="1910" xr:uid="{D67AEE96-3A7C-4EE3-9ECB-1EF3CB14A072}"/>
    <cellStyle name="_0502_4 8" xfId="1911" xr:uid="{99EB73E8-4641-4353-AD3A-97884085E025}"/>
    <cellStyle name="_0502_4 8_Gross Inflow (@ageas share)" xfId="1912" xr:uid="{3DFA9F16-8C43-4759-9FB7-A1A23FEB49B7}"/>
    <cellStyle name="_0502_4 8_Life (EU)" xfId="1913" xr:uid="{E6CED82F-D8EF-4945-896E-A2DF0278D054}"/>
    <cellStyle name="_0502_4 8_Slide_14 (2)" xfId="1914" xr:uid="{5C99EA00-F62A-4A0A-9B34-008FBB6B3405}"/>
    <cellStyle name="_0502_4 8_Slide_30 (2)" xfId="1915" xr:uid="{4BDDB539-58C1-40B7-8687-CB825602A652}"/>
    <cellStyle name="_0502_4 8_Slide_37 (1)" xfId="1916" xr:uid="{6DAA5D0F-E450-433D-B40A-52526BAE1FE3}"/>
    <cellStyle name="_0502_4 8_Visionline (Net profit)" xfId="1917" xr:uid="{93CFD8C4-076A-4E48-BB88-CBCAA5F38ADB}"/>
    <cellStyle name="_0502_4 9" xfId="1918" xr:uid="{6D010C86-7253-4C10-914C-D4D342CCA481}"/>
    <cellStyle name="_0502_4 9_Gross Inflow (@ageas share)" xfId="1919" xr:uid="{0BEF7433-EECD-404A-9210-C1CCB0864243}"/>
    <cellStyle name="_0502_4 9_Life (EU)" xfId="1920" xr:uid="{0C638D38-4A45-4C4C-806A-4EEB664C1A30}"/>
    <cellStyle name="_0502_4 9_Slide_14 (2)" xfId="1921" xr:uid="{F9BE5EF3-319E-4469-9B69-8DBFF86F87DC}"/>
    <cellStyle name="_0502_4 9_Slide_30 (2)" xfId="1922" xr:uid="{BAA48245-49A7-482F-94CF-038B0FEE1F90}"/>
    <cellStyle name="_0502_4 9_Slide_37 (1)" xfId="1923" xr:uid="{9FEA43C4-FA2E-4509-A968-7176C0D8D09B}"/>
    <cellStyle name="_0502_4 9_Visionline (Net profit)" xfId="1924" xr:uid="{7D22ACB6-E4A5-4A75-90B3-E2D9E1AB3900}"/>
    <cellStyle name="_0502_4_Gross Inflow (@ageas share)" xfId="1925" xr:uid="{7C6C105F-60CA-4098-AC16-63B5C87BC927}"/>
    <cellStyle name="_0502_4_Life (EU)" xfId="1926" xr:uid="{2C4E3467-AD1B-4FF4-B2F4-6E065B6E45D2}"/>
    <cellStyle name="_0502_4_Slide_14 (2)" xfId="1927" xr:uid="{B762CD9D-89A3-4388-B08F-6C36E55368F9}"/>
    <cellStyle name="_0502_4_Slide_30 (2)" xfId="1928" xr:uid="{05534B5D-9321-4605-BFB4-B67DD3ACDCDE}"/>
    <cellStyle name="_0502_4_Slide_37 (1)" xfId="1929" xr:uid="{6B81D546-E338-4B34-86B5-2727B1734EDF}"/>
    <cellStyle name="_0502_4_Visionline (Net profit)" xfId="1930" xr:uid="{ECF1161C-6AD5-417C-9A50-FDBCAF0BDEDF}"/>
    <cellStyle name="_0502_5" xfId="1931" xr:uid="{E11BB7D6-E7F8-405A-9F2E-5FFC21B99681}"/>
    <cellStyle name="_0502_6" xfId="1932" xr:uid="{EB0230D5-0FBF-4EA7-BFAF-64D9A662C418}"/>
    <cellStyle name="_0502_6 2" xfId="1933" xr:uid="{07CD7846-E5B1-447D-9AD6-5447A96EDB1B}"/>
    <cellStyle name="_0502_6 3" xfId="1934" xr:uid="{85E7EE2D-E97F-4FB3-A86D-BE508C93CF1F}"/>
    <cellStyle name="_0502_7" xfId="1935" xr:uid="{D66C4710-D05E-4A7F-BDE9-1E7CAA0C1D42}"/>
    <cellStyle name="_0502_7 10" xfId="1936" xr:uid="{B136CA8F-9F85-4BFA-8BC9-973C0EF83EE1}"/>
    <cellStyle name="_0502_7 2" xfId="1937" xr:uid="{C196B8E4-9DF2-4ACE-BE98-FFE9691F2DBB}"/>
    <cellStyle name="_0502_7 3" xfId="1938" xr:uid="{689F00DD-06C8-4A1B-8B27-0B016A1F467E}"/>
    <cellStyle name="_0502_7 4" xfId="1939" xr:uid="{1842BEA4-C661-403C-A81A-A5220FFA8CFE}"/>
    <cellStyle name="_0502_7 5" xfId="1940" xr:uid="{735BD7A3-4E27-4F23-873D-4D574B3DD7D7}"/>
    <cellStyle name="_0502_7 6" xfId="1941" xr:uid="{6E7CB9B5-DAA0-4DD6-80B8-DA1451128375}"/>
    <cellStyle name="_0502_7 7" xfId="1942" xr:uid="{D3AD93A0-4E83-4F18-9BA4-84A57092BF60}"/>
    <cellStyle name="_0502_7 8" xfId="1943" xr:uid="{D8142EE7-9067-4A13-A37C-7E0DE0E43183}"/>
    <cellStyle name="_0502_7 9" xfId="1944" xr:uid="{22D065DC-B58E-4103-8999-517645A5E122}"/>
    <cellStyle name="_0502_8" xfId="1945" xr:uid="{7D6328DC-DEF7-4896-9317-A90959AF02C9}"/>
    <cellStyle name="_0502_9" xfId="1946" xr:uid="{B551C0F6-4980-4CA2-B8D9-583C48F8FE6B}"/>
    <cellStyle name="_0502_9 2" xfId="1947" xr:uid="{FB6E2956-C258-4FD8-954E-367D8DDB2F14}"/>
    <cellStyle name="_0502_9 3" xfId="1948" xr:uid="{12C9FFF9-3DB9-4554-B2F1-B31D054D2C46}"/>
    <cellStyle name="_0502_A" xfId="1949" xr:uid="{3396B50C-FC51-4D00-873B-CB01DB7E5AFD}"/>
    <cellStyle name="_0502_A 10" xfId="1950" xr:uid="{3888B531-9492-4B39-9FED-66722A0DC08A}"/>
    <cellStyle name="_0502_A 10_Gross Inflow (@ageas share)" xfId="1951" xr:uid="{4517C347-6DF0-4A94-8E0C-01082835FFBC}"/>
    <cellStyle name="_0502_A 10_Life (EU)" xfId="1952" xr:uid="{5BF8F5F9-491E-4B2E-B0E5-479AC3703508}"/>
    <cellStyle name="_0502_A 10_Slide_14 (2)" xfId="1953" xr:uid="{94850408-B39B-4ACE-AFC5-E64D882F8800}"/>
    <cellStyle name="_0502_A 10_Slide_30 (2)" xfId="1954" xr:uid="{1699C3F7-3CFE-4675-A5EF-4718D537146B}"/>
    <cellStyle name="_0502_A 10_Slide_37 (1)" xfId="1955" xr:uid="{84FB2766-8CCE-4ACE-82A9-71C9E92376E0}"/>
    <cellStyle name="_0502_A 10_Visionline (Net profit)" xfId="1956" xr:uid="{14345865-DF72-4CEC-8525-73F5F28F7293}"/>
    <cellStyle name="_0502_A 2" xfId="1957" xr:uid="{516E2935-DCAC-4E60-97D6-7613C7F5B496}"/>
    <cellStyle name="_0502_A 2_Gross Inflow (@ageas share)" xfId="1958" xr:uid="{657261CA-73E2-456E-9004-14264E96BEAD}"/>
    <cellStyle name="_0502_A 2_Life (EU)" xfId="1959" xr:uid="{61A1A918-1D30-41F8-8CF2-9A128A1434BE}"/>
    <cellStyle name="_0502_A 2_Slide_14 (2)" xfId="1960" xr:uid="{ED313EFF-004D-4895-BC91-C57FBFC63A03}"/>
    <cellStyle name="_0502_A 2_Slide_30 (2)" xfId="1961" xr:uid="{AD83667E-3A55-45C7-A65B-141292C732CE}"/>
    <cellStyle name="_0502_A 2_Slide_37 (1)" xfId="1962" xr:uid="{04E017B0-1218-48D9-B203-32FE6D616C02}"/>
    <cellStyle name="_0502_A 2_Visionline (Net profit)" xfId="1963" xr:uid="{A0AE775E-C7EB-40AA-9713-A2DD8D518D48}"/>
    <cellStyle name="_0502_A 3" xfId="1964" xr:uid="{E10B4432-A1D8-488E-B9F9-A4A3AC8C1248}"/>
    <cellStyle name="_0502_A 3_Gross Inflow (@ageas share)" xfId="1965" xr:uid="{F74CA911-12B2-4C8A-A130-6247B13D548A}"/>
    <cellStyle name="_0502_A 3_Life (EU)" xfId="1966" xr:uid="{370300FD-D78C-4780-86F9-B0E380570BE9}"/>
    <cellStyle name="_0502_A 3_Slide_14 (2)" xfId="1967" xr:uid="{94B96DA8-C86B-4CE5-A1A1-E25DB352801A}"/>
    <cellStyle name="_0502_A 3_Slide_30 (2)" xfId="1968" xr:uid="{0ADAC29E-A164-41AF-BD8D-CF50A74F3D2F}"/>
    <cellStyle name="_0502_A 3_Slide_37 (1)" xfId="1969" xr:uid="{DAB634BE-C15E-4026-AE29-7B63AB5C381D}"/>
    <cellStyle name="_0502_A 3_Visionline (Net profit)" xfId="1970" xr:uid="{F728F6EC-1860-4E0B-B5E3-32D0C9529C65}"/>
    <cellStyle name="_0502_A 4" xfId="1971" xr:uid="{77AB3AF6-50E7-414A-ABDF-7A8D53EDF265}"/>
    <cellStyle name="_0502_A 4_Gross Inflow (@ageas share)" xfId="1972" xr:uid="{3D87C8AC-14EC-4BB9-BC35-C3C026A930BE}"/>
    <cellStyle name="_0502_A 4_Life (EU)" xfId="1973" xr:uid="{16FCE525-1252-4B46-A628-353A21E8A962}"/>
    <cellStyle name="_0502_A 4_Slide_14 (2)" xfId="1974" xr:uid="{9EA59BEC-B62F-4142-BF9A-9B7DB50F12AC}"/>
    <cellStyle name="_0502_A 4_Slide_30 (2)" xfId="1975" xr:uid="{A4321421-976B-4DF2-8E96-FDE3B9BB81E7}"/>
    <cellStyle name="_0502_A 4_Slide_37 (1)" xfId="1976" xr:uid="{191107A6-D8EF-4738-A5E6-FBE61A705096}"/>
    <cellStyle name="_0502_A 4_Visionline (Net profit)" xfId="1977" xr:uid="{F9FAB8BC-477E-4A55-9119-5C7CD90A75E5}"/>
    <cellStyle name="_0502_A 5" xfId="1978" xr:uid="{42F7DD09-AEFD-4B0B-8D9E-2B7002E53F37}"/>
    <cellStyle name="_0502_A 5_Gross Inflow (@ageas share)" xfId="1979" xr:uid="{3AB3426D-3C45-4DC0-9678-FD98DA5E7D02}"/>
    <cellStyle name="_0502_A 5_Life (EU)" xfId="1980" xr:uid="{2F435024-9710-41D8-B878-562D11E86559}"/>
    <cellStyle name="_0502_A 5_Slide_14 (2)" xfId="1981" xr:uid="{1823C181-2965-482B-9690-5938399DA16B}"/>
    <cellStyle name="_0502_A 5_Slide_30 (2)" xfId="1982" xr:uid="{4CA7B1AB-B568-479B-8DF5-2C2E01C7D340}"/>
    <cellStyle name="_0502_A 5_Slide_37 (1)" xfId="1983" xr:uid="{634F54C3-EFC2-4A2C-9636-874D5BDDDDAC}"/>
    <cellStyle name="_0502_A 5_Visionline (Net profit)" xfId="1984" xr:uid="{090824E4-971C-4F43-9A75-E7C6BAC72501}"/>
    <cellStyle name="_0502_A 6" xfId="1985" xr:uid="{01AF21C9-E860-4B52-8831-1CBD16410865}"/>
    <cellStyle name="_0502_A 6_Gross Inflow (@ageas share)" xfId="1986" xr:uid="{E243C273-56AE-4BE3-9C41-9B4BDBA711B8}"/>
    <cellStyle name="_0502_A 6_Life (EU)" xfId="1987" xr:uid="{F790E498-30E6-4D84-990D-AF3717075AEC}"/>
    <cellStyle name="_0502_A 6_Slide_14 (2)" xfId="1988" xr:uid="{68C6B790-92DA-4091-AF2B-DD9655539837}"/>
    <cellStyle name="_0502_A 6_Slide_30 (2)" xfId="1989" xr:uid="{6A87257A-4CEB-40A9-80D4-CAC0D10EC2ED}"/>
    <cellStyle name="_0502_A 6_Slide_37 (1)" xfId="1990" xr:uid="{456EE36A-76EC-4488-BB1E-D70784894F7C}"/>
    <cellStyle name="_0502_A 6_Visionline (Net profit)" xfId="1991" xr:uid="{6FBD1097-A699-44DA-A03B-CC17A047E076}"/>
    <cellStyle name="_0502_A 7" xfId="1992" xr:uid="{728AFA2B-92D7-4E16-B7B9-E31FB872AD5B}"/>
    <cellStyle name="_0502_A 7_Gross Inflow (@ageas share)" xfId="1993" xr:uid="{FEBB6D1D-9EBC-4F49-BBE7-BE7CB9541786}"/>
    <cellStyle name="_0502_A 7_Life (EU)" xfId="1994" xr:uid="{688B6A09-AC27-4CBE-A8BA-511222D96802}"/>
    <cellStyle name="_0502_A 7_Slide_14 (2)" xfId="1995" xr:uid="{ACD21C87-14D7-4984-8217-381F2E39F982}"/>
    <cellStyle name="_0502_A 7_Slide_30 (2)" xfId="1996" xr:uid="{10E3CE4B-22E0-45ED-916D-03334AD1CA84}"/>
    <cellStyle name="_0502_A 7_Slide_37 (1)" xfId="1997" xr:uid="{124184E8-0378-4AD0-B010-75B80641877F}"/>
    <cellStyle name="_0502_A 7_Visionline (Net profit)" xfId="1998" xr:uid="{98299C8B-0E03-4263-A7F3-17E1A489D5F0}"/>
    <cellStyle name="_0502_A 8" xfId="1999" xr:uid="{25A7A8F0-D7BC-49A5-A159-AD34A46D7F16}"/>
    <cellStyle name="_0502_A 8_Gross Inflow (@ageas share)" xfId="2000" xr:uid="{7641693A-312D-4537-99EA-75D97F9E7744}"/>
    <cellStyle name="_0502_A 8_Life (EU)" xfId="2001" xr:uid="{0C5B1090-5653-4A33-BB12-BE483CCE770E}"/>
    <cellStyle name="_0502_A 8_Slide_14 (2)" xfId="2002" xr:uid="{1BB8B316-4C94-49E8-9AC2-50D1B6D3621E}"/>
    <cellStyle name="_0502_A 8_Slide_30 (2)" xfId="2003" xr:uid="{C026F1EF-3189-498A-A2A5-8465B1549160}"/>
    <cellStyle name="_0502_A 8_Slide_37 (1)" xfId="2004" xr:uid="{58014646-D993-4782-BB95-8A20291A2143}"/>
    <cellStyle name="_0502_A 8_Visionline (Net profit)" xfId="2005" xr:uid="{86C0407A-22CB-42D3-AF32-83B71EEC5395}"/>
    <cellStyle name="_0502_A 9" xfId="2006" xr:uid="{715B1437-3B30-4C81-8B33-C25C374E2060}"/>
    <cellStyle name="_0502_A 9_Gross Inflow (@ageas share)" xfId="2007" xr:uid="{23BACE97-9F27-47BA-A0DC-353B52E99FFE}"/>
    <cellStyle name="_0502_A 9_Life (EU)" xfId="2008" xr:uid="{50EED570-D895-4BE1-8841-850EFFFB42EE}"/>
    <cellStyle name="_0502_A 9_Slide_14 (2)" xfId="2009" xr:uid="{170EBC65-1264-4431-AE65-4B3D1D738DD8}"/>
    <cellStyle name="_0502_A 9_Slide_30 (2)" xfId="2010" xr:uid="{75D70989-D0F7-4901-B186-11055E7FE930}"/>
    <cellStyle name="_0502_A 9_Slide_37 (1)" xfId="2011" xr:uid="{DD39BEBB-A924-4B6E-AD69-6FDD2B99A811}"/>
    <cellStyle name="_0502_A 9_Visionline (Net profit)" xfId="2012" xr:uid="{E19EF8CE-0C23-48C4-B7BE-94055F61A8CC}"/>
    <cellStyle name="_0502_A_Gross Inflow (@ageas share)" xfId="2013" xr:uid="{742D7243-755D-40D1-BB9B-7EE2EA0FCE5F}"/>
    <cellStyle name="_0502_A_Life (EU)" xfId="2014" xr:uid="{A89E0757-FC03-4F10-9C57-C8CB2A734FA1}"/>
    <cellStyle name="_0502_A_Slide_14 (2)" xfId="2015" xr:uid="{3CE0CEB1-0FDA-46CD-88C9-FB1CF8AE3176}"/>
    <cellStyle name="_0502_A_Slide_30 (2)" xfId="2016" xr:uid="{47804F92-256D-42BD-A90A-2A1DBC690BB4}"/>
    <cellStyle name="_0502_A_Slide_37 (1)" xfId="2017" xr:uid="{B402E1BE-2FD5-4057-B1FB-9B85A65FC14F}"/>
    <cellStyle name="_0502_A_Visionline (Net profit)" xfId="2018" xr:uid="{B39615CB-4C6C-4B4C-808E-59BB969D2DC2}"/>
    <cellStyle name="_0502_B" xfId="2019" xr:uid="{F1EE2EC8-94C1-49F2-A28D-9E2D90A407B4}"/>
    <cellStyle name="_0502_C" xfId="2020" xr:uid="{AEFB05FA-7DD5-49D8-9EC2-776718E35E8C}"/>
    <cellStyle name="_0502_D" xfId="2021" xr:uid="{2D980F99-D983-4395-9413-C6B574809AEB}"/>
    <cellStyle name="_0502_D 10" xfId="2022" xr:uid="{95A30A72-D0A4-46F9-8082-4B5857B9C107}"/>
    <cellStyle name="_0502_D 2" xfId="2023" xr:uid="{3D8EBF12-544C-427A-B1A1-E6D156A50253}"/>
    <cellStyle name="_0502_D 3" xfId="2024" xr:uid="{42B6EC0F-00CF-4FEF-B3FE-EEBAFBFD1075}"/>
    <cellStyle name="_0502_D 4" xfId="2025" xr:uid="{491F32C6-FCBF-49A6-8016-9553C1610128}"/>
    <cellStyle name="_0502_D 5" xfId="2026" xr:uid="{DD9BACA0-7DB0-4167-9786-0911742FEB99}"/>
    <cellStyle name="_0502_D 6" xfId="2027" xr:uid="{504FF88A-BA29-48D1-83DF-8E9194B03CA1}"/>
    <cellStyle name="_0502_D 7" xfId="2028" xr:uid="{A770F676-CB7E-4F75-A2E3-FEC406C5406B}"/>
    <cellStyle name="_0502_D 8" xfId="2029" xr:uid="{7F6E4645-6AED-4210-B18F-D8BDBD08FC29}"/>
    <cellStyle name="_0502_D 9" xfId="2030" xr:uid="{F3747BF2-3701-4D39-80D8-5053D8B87D7D}"/>
    <cellStyle name="_0502_E" xfId="2031" xr:uid="{8206B8C2-7C70-4D38-8FF1-DE24F31EB061}"/>
    <cellStyle name="_0502_F" xfId="2032" xr:uid="{F60113D0-EF30-4AD3-823D-762D9042B615}"/>
    <cellStyle name="_0502_F 10" xfId="2033" xr:uid="{4913CA3D-9D27-455D-9445-510785730FCA}"/>
    <cellStyle name="_0502_F 2" xfId="2034" xr:uid="{D77B5B39-F32A-45FA-8555-A07AE58CD3F7}"/>
    <cellStyle name="_0502_F 3" xfId="2035" xr:uid="{6D33BA44-708B-41A4-B76B-5A9BDFEDD8BD}"/>
    <cellStyle name="_0502_F 4" xfId="2036" xr:uid="{66145939-59AC-49A4-9F30-136872F544AC}"/>
    <cellStyle name="_0502_F 5" xfId="2037" xr:uid="{E6A7CBC3-43F7-4402-9B28-1DB46D52B8AF}"/>
    <cellStyle name="_0502_F 6" xfId="2038" xr:uid="{1CB2AA93-3576-4C65-AF10-187BC7D82F13}"/>
    <cellStyle name="_0502_F 7" xfId="2039" xr:uid="{C10C1388-AD77-4D61-90DD-FADC228EBB12}"/>
    <cellStyle name="_0502_F 8" xfId="2040" xr:uid="{5333EA0C-7435-435A-AB7E-8EA021E61C22}"/>
    <cellStyle name="_0502_F 9" xfId="2041" xr:uid="{039F94B7-E7E5-4FA0-B40B-FE390BAFBA71}"/>
    <cellStyle name="_0601" xfId="2042" xr:uid="{67BD19AC-30C9-4FCD-B82F-DA94D608DF7E}"/>
    <cellStyle name="_0601 10" xfId="2043" xr:uid="{7A056D89-5298-4C7E-8B00-BC6F2E5C4C49}"/>
    <cellStyle name="_0601 2" xfId="2044" xr:uid="{80AD4640-EAAA-49DC-9796-4479E47DCCFA}"/>
    <cellStyle name="_0601 3" xfId="2045" xr:uid="{9229F46B-FEEB-48AB-B1C9-B0AF42F376EF}"/>
    <cellStyle name="_0601 4" xfId="2046" xr:uid="{EF12440E-BE9B-46B8-BCF5-7C871B55B5CC}"/>
    <cellStyle name="_0601 5" xfId="2047" xr:uid="{9EEC90F0-D30B-4E7A-BAF9-DBBB27F5DF68}"/>
    <cellStyle name="_0601 6" xfId="2048" xr:uid="{E53FBC18-4E0C-41DA-BFA8-18ABECC00A69}"/>
    <cellStyle name="_0601 7" xfId="2049" xr:uid="{30EB5559-6D0F-4C8C-ABD4-1566BFB6ECCE}"/>
    <cellStyle name="_0601 8" xfId="2050" xr:uid="{FB55BF81-BE35-42D9-ABCB-F7AD333171B0}"/>
    <cellStyle name="_0601 9" xfId="2051" xr:uid="{78A169AD-FE68-4A85-80F1-540CE507047E}"/>
    <cellStyle name="_0601_1" xfId="2052" xr:uid="{865A2BFF-8E67-4482-A371-6F28A0EA83B3}"/>
    <cellStyle name="_0601_2" xfId="2053" xr:uid="{1D5B3553-2BAE-4E09-A0FE-7513013B6DE9}"/>
    <cellStyle name="_0601_2 2" xfId="2054" xr:uid="{975D8DA0-D163-4DEC-8409-8CEE7983B0AE}"/>
    <cellStyle name="_0601_2 3" xfId="2055" xr:uid="{454C1B65-1A0F-42E7-80BA-57A3E8FD8022}"/>
    <cellStyle name="_0601_3" xfId="2056" xr:uid="{45335715-1385-44B0-8301-52DE6252C20F}"/>
    <cellStyle name="_0601_3 10" xfId="2057" xr:uid="{63938CB5-EE95-4ADE-905A-995600745542}"/>
    <cellStyle name="_0601_3 2" xfId="2058" xr:uid="{53F5DB3F-3CD3-48EE-A571-A8DFFEAC4A96}"/>
    <cellStyle name="_0601_3 3" xfId="2059" xr:uid="{CE70B5B2-73AD-451D-A920-081C3ED523BA}"/>
    <cellStyle name="_0601_3 4" xfId="2060" xr:uid="{2A64230F-F671-4708-BEBD-124074C7E906}"/>
    <cellStyle name="_0601_3 5" xfId="2061" xr:uid="{BA7119D8-2410-4254-96A2-A2A830F5201F}"/>
    <cellStyle name="_0601_3 6" xfId="2062" xr:uid="{73849B2F-3550-4684-B0EB-539CF5C55739}"/>
    <cellStyle name="_0601_3 7" xfId="2063" xr:uid="{5C5698E5-65E4-40EE-8E68-63734A326416}"/>
    <cellStyle name="_0601_3 8" xfId="2064" xr:uid="{228FF918-8D09-4B95-A4A5-2DB7DF46234F}"/>
    <cellStyle name="_0601_3 9" xfId="2065" xr:uid="{A0EA15A8-E465-4912-B0A3-B257C5EFE46C}"/>
    <cellStyle name="_0601_4" xfId="2066" xr:uid="{4765D6B6-AD7E-4715-85F3-DE966A4C3CA7}"/>
    <cellStyle name="_0601_4 2" xfId="2067" xr:uid="{F81EC9FB-C982-479C-9234-FDD6ADE20F23}"/>
    <cellStyle name="_0601_4 3" xfId="2068" xr:uid="{0BC7CF3C-737D-4F89-981B-CF4E07EAB136}"/>
    <cellStyle name="_0601_5" xfId="2069" xr:uid="{CE71E903-E7A8-4D7E-82C4-A4C787D12CDB}"/>
    <cellStyle name="_0601_5 10" xfId="2070" xr:uid="{FB96E09A-F0EB-47BE-9749-387E53BAAB6F}"/>
    <cellStyle name="_0601_5 2" xfId="2071" xr:uid="{292D345D-5106-4392-AD8D-B1F211C864FF}"/>
    <cellStyle name="_0601_5 3" xfId="2072" xr:uid="{A3C0785E-02B0-4E98-948C-80D2B49E6576}"/>
    <cellStyle name="_0601_5 4" xfId="2073" xr:uid="{A94619F0-75BA-4F55-9640-7A00BDE1345C}"/>
    <cellStyle name="_0601_5 5" xfId="2074" xr:uid="{88AD89D3-57F5-4D3B-9C75-4B54347337FC}"/>
    <cellStyle name="_0601_5 6" xfId="2075" xr:uid="{503D157F-C02C-4542-9AE9-90BB8534042E}"/>
    <cellStyle name="_0601_5 7" xfId="2076" xr:uid="{66F8F158-3D48-44E2-879D-961EF95CB071}"/>
    <cellStyle name="_0601_5 8" xfId="2077" xr:uid="{87204E3D-9543-42A5-BA20-133AFD4BE13E}"/>
    <cellStyle name="_0601_5 9" xfId="2078" xr:uid="{D2A576FE-2881-49DE-8658-0927413EBA57}"/>
    <cellStyle name="_0601_6" xfId="2079" xr:uid="{751CD737-9B34-4722-9DFF-89C71286225C}"/>
    <cellStyle name="_0601_6 10" xfId="2080" xr:uid="{611C1EE3-F152-4E5A-9E35-73BAB262602D}"/>
    <cellStyle name="_0601_6 2" xfId="2081" xr:uid="{FCA1F291-458C-40F9-8D29-B17A29DF5E74}"/>
    <cellStyle name="_0601_6 3" xfId="2082" xr:uid="{A6855CEE-9AD2-4F6E-88B1-D2789E11E69C}"/>
    <cellStyle name="_0601_6 4" xfId="2083" xr:uid="{C71EA8A1-0E35-42C3-A106-B0AB39976CD9}"/>
    <cellStyle name="_0601_6 5" xfId="2084" xr:uid="{DBCF9B75-26E1-49ED-874A-1C3D2359232C}"/>
    <cellStyle name="_0601_6 6" xfId="2085" xr:uid="{D2617012-604A-4CE0-97E0-9EAAFBE4FF78}"/>
    <cellStyle name="_0601_6 7" xfId="2086" xr:uid="{88EF47C9-57B1-42D5-A454-BDBC79D8AD66}"/>
    <cellStyle name="_0601_6 8" xfId="2087" xr:uid="{54641EB5-0F39-46F8-8B89-D82308CA7012}"/>
    <cellStyle name="_0601_6 9" xfId="2088" xr:uid="{02263F3F-086A-4114-AE38-7EC5DE4FE671}"/>
    <cellStyle name="_0601_7" xfId="2089" xr:uid="{C1F76459-757E-4ADF-BBBC-D2897F0C92DD}"/>
    <cellStyle name="_0601_8" xfId="2090" xr:uid="{16326DCB-8DFA-4DE9-A99B-E6C5350C501C}"/>
    <cellStyle name="_0601_8 10" xfId="2091" xr:uid="{A8E65A92-34F0-4181-8045-353BAD09C471}"/>
    <cellStyle name="_0601_8 2" xfId="2092" xr:uid="{AB515064-52BA-458F-BB37-9E6B400CAB8A}"/>
    <cellStyle name="_0601_8 3" xfId="2093" xr:uid="{D1946C3F-4DCB-4EB4-A906-8B9188FE5747}"/>
    <cellStyle name="_0601_8 4" xfId="2094" xr:uid="{F72A653C-569A-4762-AC6D-44A4A3962454}"/>
    <cellStyle name="_0601_8 5" xfId="2095" xr:uid="{D7314F60-74A5-46AB-9FC9-31A40ABADAF8}"/>
    <cellStyle name="_0601_8 6" xfId="2096" xr:uid="{21F05150-55B6-4ABA-8122-24CC3707D70C}"/>
    <cellStyle name="_0601_8 7" xfId="2097" xr:uid="{F685E5E7-AA8F-412E-88B3-54352BDD252D}"/>
    <cellStyle name="_0601_8 8" xfId="2098" xr:uid="{FBCA18A2-95C2-427E-9465-1D0F40214C5E}"/>
    <cellStyle name="_0601_8 9" xfId="2099" xr:uid="{9D6045B3-48FF-4CA5-BBFB-D70826CE588A}"/>
    <cellStyle name="_0601_9" xfId="2100" xr:uid="{1413B0F1-EE3B-4B54-B774-4EA677E5FF05}"/>
    <cellStyle name="_0601_A" xfId="2101" xr:uid="{F5BBE896-C170-4B74-822C-8D735D1BFA91}"/>
    <cellStyle name="_0601_B" xfId="2102" xr:uid="{E353797C-0CF2-4E34-85A0-0AE91F9A66BA}"/>
    <cellStyle name="_0601_C" xfId="2103" xr:uid="{5690D636-7011-4EF4-BE8C-91B3121132FB}"/>
    <cellStyle name="_0601_C 10" xfId="2104" xr:uid="{D102F380-F66D-4E8C-8B39-ED9BD795A0C5}"/>
    <cellStyle name="_0601_C 10_Gross Inflow (@ageas share)" xfId="2105" xr:uid="{FDC9961B-3147-4842-97F0-401B6F8A145B}"/>
    <cellStyle name="_0601_C 10_Life (EU)" xfId="2106" xr:uid="{90010966-624C-48C0-9B01-EEED6C65B7F3}"/>
    <cellStyle name="_0601_C 10_Slide_14 (2)" xfId="2107" xr:uid="{99AD669E-3990-4FBA-B1C1-D0BD23DF1ED7}"/>
    <cellStyle name="_0601_C 10_Slide_30 (2)" xfId="2108" xr:uid="{F8AF991D-E7EC-4311-BF3B-CA42D646B1C9}"/>
    <cellStyle name="_0601_C 10_Slide_37 (1)" xfId="2109" xr:uid="{22252018-7CFD-40B1-880F-B1E92472DDE3}"/>
    <cellStyle name="_0601_C 10_Visionline (Net profit)" xfId="2110" xr:uid="{9383EC38-7C21-4F3C-8D46-5B4200AC9D30}"/>
    <cellStyle name="_0601_C 2" xfId="2111" xr:uid="{A97B1A98-8552-4B7B-AF23-1EB321823219}"/>
    <cellStyle name="_0601_C 2_Gross Inflow (@ageas share)" xfId="2112" xr:uid="{F6CDF7A7-C979-40F7-8155-664FB4BA9499}"/>
    <cellStyle name="_0601_C 2_Life (EU)" xfId="2113" xr:uid="{73D11601-080B-473B-AAA0-BD45CDF440BD}"/>
    <cellStyle name="_0601_C 2_Slide_14 (2)" xfId="2114" xr:uid="{2E752B98-AA6D-4FA8-BEAA-D6319158958B}"/>
    <cellStyle name="_0601_C 2_Slide_30 (2)" xfId="2115" xr:uid="{5853F439-5849-45B8-BFC6-1187B326342A}"/>
    <cellStyle name="_0601_C 2_Slide_37 (1)" xfId="2116" xr:uid="{2C0CE86F-13B7-456A-91DF-30B2B029E7CC}"/>
    <cellStyle name="_0601_C 2_Visionline (Net profit)" xfId="2117" xr:uid="{4E29CBB9-382A-41B8-9A31-04EAEFD88C60}"/>
    <cellStyle name="_0601_C 3" xfId="2118" xr:uid="{F6013F87-38F5-40AD-AD39-80C50A57496B}"/>
    <cellStyle name="_0601_C 3_Gross Inflow (@ageas share)" xfId="2119" xr:uid="{89F60BB9-142A-420A-A461-B0A0EEC71D5F}"/>
    <cellStyle name="_0601_C 3_Life (EU)" xfId="2120" xr:uid="{4AFD065E-312A-4C64-8BA1-8DCA8B622FB3}"/>
    <cellStyle name="_0601_C 3_Slide_14 (2)" xfId="2121" xr:uid="{789528BD-5684-4E78-8D46-498D41AAB3BF}"/>
    <cellStyle name="_0601_C 3_Slide_30 (2)" xfId="2122" xr:uid="{71F3A9C2-E91A-48DF-B583-BBDD99168383}"/>
    <cellStyle name="_0601_C 3_Slide_37 (1)" xfId="2123" xr:uid="{955E7D82-5BCA-474A-B472-88F1771E38FD}"/>
    <cellStyle name="_0601_C 3_Visionline (Net profit)" xfId="2124" xr:uid="{CCC4402C-F988-4482-9FCC-58937F47EA38}"/>
    <cellStyle name="_0601_C 4" xfId="2125" xr:uid="{10AFDE3F-C624-41E7-AC01-EA894B0028D8}"/>
    <cellStyle name="_0601_C 4_Gross Inflow (@ageas share)" xfId="2126" xr:uid="{041F0CDE-5BCC-44FE-9D91-A540F489E512}"/>
    <cellStyle name="_0601_C 4_Life (EU)" xfId="2127" xr:uid="{758B0FF0-4734-4FC9-839F-4607303961C0}"/>
    <cellStyle name="_0601_C 4_Slide_14 (2)" xfId="2128" xr:uid="{2858CBED-628F-4439-83DA-AB9A1AF98DC1}"/>
    <cellStyle name="_0601_C 4_Slide_30 (2)" xfId="2129" xr:uid="{F06CC44E-882C-4937-861B-A9FE931EB300}"/>
    <cellStyle name="_0601_C 4_Slide_37 (1)" xfId="2130" xr:uid="{8D5240A7-5B6B-47F9-9D76-A089C139077E}"/>
    <cellStyle name="_0601_C 4_Visionline (Net profit)" xfId="2131" xr:uid="{7DEE729A-4770-4178-9030-878BD59C5F5E}"/>
    <cellStyle name="_0601_C 5" xfId="2132" xr:uid="{C22300DB-BC06-4E5A-9A77-BDCF99BDC3B2}"/>
    <cellStyle name="_0601_C 5_Gross Inflow (@ageas share)" xfId="2133" xr:uid="{4B5CE64E-424F-4865-B3CD-C0B417066799}"/>
    <cellStyle name="_0601_C 5_Life (EU)" xfId="2134" xr:uid="{43FDF04E-41AB-4D45-98CE-43BB2A87945B}"/>
    <cellStyle name="_0601_C 5_Slide_14 (2)" xfId="2135" xr:uid="{7D6F76FC-ADE2-4275-8723-F9463B9727B0}"/>
    <cellStyle name="_0601_C 5_Slide_30 (2)" xfId="2136" xr:uid="{309985FE-03C5-47FC-AB2A-2B33593BD4ED}"/>
    <cellStyle name="_0601_C 5_Slide_37 (1)" xfId="2137" xr:uid="{932AFB80-C611-4B63-BD5B-8794E2E80936}"/>
    <cellStyle name="_0601_C 5_Visionline (Net profit)" xfId="2138" xr:uid="{C8B74C31-8FF1-4F9E-8DFC-87A0A9A192B1}"/>
    <cellStyle name="_0601_C 6" xfId="2139" xr:uid="{386DBE76-A878-4492-BCC9-E58070D77E93}"/>
    <cellStyle name="_0601_C 6_Gross Inflow (@ageas share)" xfId="2140" xr:uid="{6E22E210-B460-46DD-87E5-ED328CDB854B}"/>
    <cellStyle name="_0601_C 6_Life (EU)" xfId="2141" xr:uid="{0BDD1031-BDD3-419C-96AE-FA7506C703BE}"/>
    <cellStyle name="_0601_C 6_Slide_14 (2)" xfId="2142" xr:uid="{2F74BC81-7759-43A8-BE73-507BF55ACD15}"/>
    <cellStyle name="_0601_C 6_Slide_30 (2)" xfId="2143" xr:uid="{EA5ED52D-0D3F-4743-801A-BCFBAE82B6B7}"/>
    <cellStyle name="_0601_C 6_Slide_37 (1)" xfId="2144" xr:uid="{B3AE810F-980D-4CDF-B19E-25AD016DADBC}"/>
    <cellStyle name="_0601_C 6_Visionline (Net profit)" xfId="2145" xr:uid="{F4287024-8899-4D83-8364-EDD337A9DDFB}"/>
    <cellStyle name="_0601_C 7" xfId="2146" xr:uid="{0EB0A94E-4847-45D6-849A-C58E61DDEDB2}"/>
    <cellStyle name="_0601_C 7_Gross Inflow (@ageas share)" xfId="2147" xr:uid="{AE279165-E6B9-49E7-A10C-82B61DFE640E}"/>
    <cellStyle name="_0601_C 7_Life (EU)" xfId="2148" xr:uid="{66B03626-F443-461F-B666-7C234A37E106}"/>
    <cellStyle name="_0601_C 7_Slide_14 (2)" xfId="2149" xr:uid="{7AFDE563-EE81-4A71-B352-C5A53B91455D}"/>
    <cellStyle name="_0601_C 7_Slide_30 (2)" xfId="2150" xr:uid="{E55FC4BB-BC3A-46DC-BC5C-F37C7D0EF002}"/>
    <cellStyle name="_0601_C 7_Slide_37 (1)" xfId="2151" xr:uid="{8E361A91-B060-4CFC-87AD-A6235E70AC63}"/>
    <cellStyle name="_0601_C 7_Visionline (Net profit)" xfId="2152" xr:uid="{B965B4C3-E841-4428-849F-C131718EE85A}"/>
    <cellStyle name="_0601_C 8" xfId="2153" xr:uid="{1F81C4DF-53C3-4DAE-81E7-570394E0A6FB}"/>
    <cellStyle name="_0601_C 8_Gross Inflow (@ageas share)" xfId="2154" xr:uid="{7C8701C7-774F-4090-B422-3940F3C1243C}"/>
    <cellStyle name="_0601_C 8_Life (EU)" xfId="2155" xr:uid="{463EE244-3A98-449B-B2C3-27F57B2C8D9D}"/>
    <cellStyle name="_0601_C 8_Slide_14 (2)" xfId="2156" xr:uid="{E810A418-E69C-48F5-BBA4-03F0EE83E754}"/>
    <cellStyle name="_0601_C 8_Slide_30 (2)" xfId="2157" xr:uid="{C262595B-7E91-4D8D-BACC-E1457F004EF1}"/>
    <cellStyle name="_0601_C 8_Slide_37 (1)" xfId="2158" xr:uid="{CCE8F8A9-AEC7-47F5-9DDD-CEBDA2916903}"/>
    <cellStyle name="_0601_C 8_Visionline (Net profit)" xfId="2159" xr:uid="{336A23CB-BDD7-4F22-BC5A-1CF51F531FE0}"/>
    <cellStyle name="_0601_C 9" xfId="2160" xr:uid="{ED3FF0F9-7F00-422E-ABF2-03B88068D8F9}"/>
    <cellStyle name="_0601_C 9_Gross Inflow (@ageas share)" xfId="2161" xr:uid="{1F9F3BD3-0D21-4898-A79C-36F23A274FF2}"/>
    <cellStyle name="_0601_C 9_Life (EU)" xfId="2162" xr:uid="{81BE5B18-B757-44AE-AD05-7D6C02CDFFAA}"/>
    <cellStyle name="_0601_C 9_Slide_14 (2)" xfId="2163" xr:uid="{3F514B0F-055C-4AA4-9780-7D55348094DA}"/>
    <cellStyle name="_0601_C 9_Slide_30 (2)" xfId="2164" xr:uid="{C5965108-3A14-43FE-91E5-D6CEF1DCE84C}"/>
    <cellStyle name="_0601_C 9_Slide_37 (1)" xfId="2165" xr:uid="{CFF1EA17-5624-4685-8F2D-B8165CA20AD5}"/>
    <cellStyle name="_0601_C 9_Visionline (Net profit)" xfId="2166" xr:uid="{794086D8-FAE9-421F-8BC9-2CDD0AEAE32D}"/>
    <cellStyle name="_0601_C_Gross Inflow (@ageas share)" xfId="2167" xr:uid="{AF4B76D5-6845-49AA-B6B3-23208055DF0E}"/>
    <cellStyle name="_0601_C_Life (EU)" xfId="2168" xr:uid="{00923012-BD4C-4636-A120-FCB7562E3D01}"/>
    <cellStyle name="_0601_C_Slide_14 (2)" xfId="2169" xr:uid="{832D14F8-78EB-4B5C-A0EF-FFA362AFF971}"/>
    <cellStyle name="_0601_C_Slide_30 (2)" xfId="2170" xr:uid="{08A4E862-04C7-4DFE-8DAC-0F59FD03E1B1}"/>
    <cellStyle name="_0601_C_Slide_37 (1)" xfId="2171" xr:uid="{09D0B0E1-31A2-4B48-A1F7-2999D123AE41}"/>
    <cellStyle name="_0601_C_Visionline (Net profit)" xfId="2172" xr:uid="{980FA4F5-85B6-4354-9A55-FBABC51F2169}"/>
    <cellStyle name="_0601_D" xfId="2173" xr:uid="{A2F39F22-12C5-4ADA-8DC2-1555E3A5F27E}"/>
    <cellStyle name="_0601_D 10" xfId="2174" xr:uid="{6DCAB179-41F8-4D93-A8A8-B8D4316EE9B9}"/>
    <cellStyle name="_0601_D 2" xfId="2175" xr:uid="{9022F761-9EA1-450F-9043-81A79C5FE082}"/>
    <cellStyle name="_0601_D 3" xfId="2176" xr:uid="{97C7FAE1-7266-428B-B4C6-30D340410CD7}"/>
    <cellStyle name="_0601_D 4" xfId="2177" xr:uid="{A6B10ADF-3B13-40C0-8417-BA8A8A134697}"/>
    <cellStyle name="_0601_D 5" xfId="2178" xr:uid="{A7C533EC-4E46-492E-9282-A84D8CC47283}"/>
    <cellStyle name="_0601_D 6" xfId="2179" xr:uid="{05F758A9-6281-4CB5-8A4A-E5DDA2EFF069}"/>
    <cellStyle name="_0601_D 7" xfId="2180" xr:uid="{C5503337-6D68-4DA9-A17D-49D675959B6A}"/>
    <cellStyle name="_0601_D 8" xfId="2181" xr:uid="{4B5899F3-0B9E-4647-AB2C-3962DCEBC2F7}"/>
    <cellStyle name="_0601_D 9" xfId="2182" xr:uid="{6D0B37ED-4C60-4E21-A3F3-D38D24590630}"/>
    <cellStyle name="_0601_E" xfId="2183" xr:uid="{D867652B-443F-4D50-8D39-7662FE48B315}"/>
    <cellStyle name="_0601_F" xfId="2184" xr:uid="{E5F3A4CF-7EEF-4947-A3CD-CEDC727B252F}"/>
    <cellStyle name="_0601_F 10" xfId="2185" xr:uid="{2F566099-C1C6-49E9-9F2F-32DDB7C4BBFF}"/>
    <cellStyle name="_0601_F 10_Gross Inflow (@ageas share)" xfId="2186" xr:uid="{A1169330-B5A1-4525-A878-F1F9E705064D}"/>
    <cellStyle name="_0601_F 10_Life (EU)" xfId="2187" xr:uid="{13C3ABC6-2373-4D75-825C-EF2172F3862E}"/>
    <cellStyle name="_0601_F 10_Slide_14 (2)" xfId="2188" xr:uid="{8F5DDA6F-E447-4CA7-A97B-4CC7F969C4A7}"/>
    <cellStyle name="_0601_F 10_Slide_30 (2)" xfId="2189" xr:uid="{044B7412-0375-4C8C-9DC1-FC6E6A0DC72D}"/>
    <cellStyle name="_0601_F 10_Slide_37 (1)" xfId="2190" xr:uid="{48651335-978D-4678-B872-D367AD947813}"/>
    <cellStyle name="_0601_F 10_Visionline (Net profit)" xfId="2191" xr:uid="{973F116D-570E-4A2C-AD4A-CEFB619182A3}"/>
    <cellStyle name="_0601_F 2" xfId="2192" xr:uid="{AA48331B-F24F-4274-BBAF-C2749189FBED}"/>
    <cellStyle name="_0601_F 2_Gross Inflow (@ageas share)" xfId="2193" xr:uid="{B245DFA7-AD35-4DD2-B936-B69D15261A7C}"/>
    <cellStyle name="_0601_F 2_Life (EU)" xfId="2194" xr:uid="{7FC31351-5F29-443B-89E3-F3AD9B1AB103}"/>
    <cellStyle name="_0601_F 2_Slide_14 (2)" xfId="2195" xr:uid="{76FFDA6F-EF6E-4AB5-99E3-86D49D0E9858}"/>
    <cellStyle name="_0601_F 2_Slide_30 (2)" xfId="2196" xr:uid="{1AA68445-449C-45D4-AC5B-7E85C13BB999}"/>
    <cellStyle name="_0601_F 2_Slide_37 (1)" xfId="2197" xr:uid="{1C9989B2-C367-4F67-A0AB-5D745581531F}"/>
    <cellStyle name="_0601_F 2_Visionline (Net profit)" xfId="2198" xr:uid="{85B5461D-6A10-4A14-B49C-00545D50F07C}"/>
    <cellStyle name="_0601_F 3" xfId="2199" xr:uid="{5500837E-3DBE-4BE9-9776-187335B897F4}"/>
    <cellStyle name="_0601_F 3_Gross Inflow (@ageas share)" xfId="2200" xr:uid="{0BD6B5B5-83FC-4C65-9803-0C21D2C7ED16}"/>
    <cellStyle name="_0601_F 3_Life (EU)" xfId="2201" xr:uid="{7CD7FFF7-A808-442C-9C61-69403E7825B6}"/>
    <cellStyle name="_0601_F 3_Slide_14 (2)" xfId="2202" xr:uid="{047A2501-BCED-484E-84AB-A12237D06440}"/>
    <cellStyle name="_0601_F 3_Slide_30 (2)" xfId="2203" xr:uid="{93595D59-3C52-4C9B-A34B-37C001F87DC5}"/>
    <cellStyle name="_0601_F 3_Slide_37 (1)" xfId="2204" xr:uid="{C139F2BF-F8BE-47EB-B820-26444535188B}"/>
    <cellStyle name="_0601_F 3_Visionline (Net profit)" xfId="2205" xr:uid="{CBACD2A8-9A08-4F2D-9D6F-AF381AE0F252}"/>
    <cellStyle name="_0601_F 4" xfId="2206" xr:uid="{0ED47375-CADE-4920-9BE3-7E2214886A71}"/>
    <cellStyle name="_0601_F 4_Gross Inflow (@ageas share)" xfId="2207" xr:uid="{BA820F73-B241-4FC7-AF7F-1CE0FBC32789}"/>
    <cellStyle name="_0601_F 4_Life (EU)" xfId="2208" xr:uid="{ECFB7BEF-6815-4B1E-A1C5-2F9A174B024A}"/>
    <cellStyle name="_0601_F 4_Slide_14 (2)" xfId="2209" xr:uid="{BE0F0821-2BFE-4F46-BAA0-EF4FA80E800C}"/>
    <cellStyle name="_0601_F 4_Slide_30 (2)" xfId="2210" xr:uid="{2A43164D-B142-4CF7-9A5A-BAB71FF4D99E}"/>
    <cellStyle name="_0601_F 4_Slide_37 (1)" xfId="2211" xr:uid="{5388ACB5-C251-425B-AA2F-13F9377EF3C6}"/>
    <cellStyle name="_0601_F 4_Visionline (Net profit)" xfId="2212" xr:uid="{1C9E852E-2A01-4F3F-A942-BDBCCD119FD9}"/>
    <cellStyle name="_0601_F 5" xfId="2213" xr:uid="{777152E4-CFD7-4AF6-B02A-692EB8A0C287}"/>
    <cellStyle name="_0601_F 5_Gross Inflow (@ageas share)" xfId="2214" xr:uid="{C9019201-2DBB-4A52-A221-E22261E26283}"/>
    <cellStyle name="_0601_F 5_Life (EU)" xfId="2215" xr:uid="{7A8B406E-1E31-40C2-B250-E09562BFA051}"/>
    <cellStyle name="_0601_F 5_Slide_14 (2)" xfId="2216" xr:uid="{5AE0774E-514E-44CB-874E-13217E63999D}"/>
    <cellStyle name="_0601_F 5_Slide_30 (2)" xfId="2217" xr:uid="{46502BAF-1D41-458A-A949-845F8F2378B5}"/>
    <cellStyle name="_0601_F 5_Slide_37 (1)" xfId="2218" xr:uid="{3E36F3AC-8B1C-41C8-8331-0FA3F6C00465}"/>
    <cellStyle name="_0601_F 5_Visionline (Net profit)" xfId="2219" xr:uid="{E6B77BE9-6285-41C8-93FC-E6B9550357EC}"/>
    <cellStyle name="_0601_F 6" xfId="2220" xr:uid="{E37733D0-7E94-4069-B453-EBBA5F1CFE91}"/>
    <cellStyle name="_0601_F 6_Gross Inflow (@ageas share)" xfId="2221" xr:uid="{DC2AC5D0-AB47-4C8A-AA70-703E40A360BF}"/>
    <cellStyle name="_0601_F 6_Life (EU)" xfId="2222" xr:uid="{F9C7039C-9801-485C-B7C2-5D32134D41E5}"/>
    <cellStyle name="_0601_F 6_Slide_14 (2)" xfId="2223" xr:uid="{3A1ED70C-6620-412E-866B-4D06B1071F96}"/>
    <cellStyle name="_0601_F 6_Slide_30 (2)" xfId="2224" xr:uid="{F856E13D-436F-4F91-87E8-3F429219FDC2}"/>
    <cellStyle name="_0601_F 6_Slide_37 (1)" xfId="2225" xr:uid="{8BBEC0A3-BF49-4F2A-BD31-4752A07A717A}"/>
    <cellStyle name="_0601_F 6_Visionline (Net profit)" xfId="2226" xr:uid="{4ACEDBFB-E54C-4D9A-94CF-E2B38D9EA9BF}"/>
    <cellStyle name="_0601_F 7" xfId="2227" xr:uid="{6B9E04F9-E9DF-4E6C-85D4-3965C4399C52}"/>
    <cellStyle name="_0601_F 7_Gross Inflow (@ageas share)" xfId="2228" xr:uid="{B404FFC9-3D43-4151-B04F-DDC3BB625467}"/>
    <cellStyle name="_0601_F 7_Life (EU)" xfId="2229" xr:uid="{FA506895-AC29-4750-AB59-385DAC00DE08}"/>
    <cellStyle name="_0601_F 7_Slide_14 (2)" xfId="2230" xr:uid="{4D4BC97D-A26F-4F57-8CE8-94289CAAA242}"/>
    <cellStyle name="_0601_F 7_Slide_30 (2)" xfId="2231" xr:uid="{F40CA386-9C28-46FF-A67A-25B7C57D49E8}"/>
    <cellStyle name="_0601_F 7_Slide_37 (1)" xfId="2232" xr:uid="{8176A3B7-B17F-481E-8F8B-0D106CDDCDDA}"/>
    <cellStyle name="_0601_F 7_Visionline (Net profit)" xfId="2233" xr:uid="{FB1517E3-90D9-4BBA-BA55-1FDAEDF2951F}"/>
    <cellStyle name="_0601_F 8" xfId="2234" xr:uid="{922D28E3-DF33-4068-98E2-450CC6DB0E21}"/>
    <cellStyle name="_0601_F 8_Gross Inflow (@ageas share)" xfId="2235" xr:uid="{6640F912-B03C-4551-80A8-F8186D6CCBF2}"/>
    <cellStyle name="_0601_F 8_Life (EU)" xfId="2236" xr:uid="{69B73ECC-C622-4B80-B6A7-AFB1ED258A7B}"/>
    <cellStyle name="_0601_F 8_Slide_14 (2)" xfId="2237" xr:uid="{70F8767C-CE63-4408-90D6-6A15762634EC}"/>
    <cellStyle name="_0601_F 8_Slide_30 (2)" xfId="2238" xr:uid="{2430034D-9FA4-4E0E-8F60-B1B6D31E2722}"/>
    <cellStyle name="_0601_F 8_Slide_37 (1)" xfId="2239" xr:uid="{4291BDC7-9627-40CC-A784-B87AA5F9C157}"/>
    <cellStyle name="_0601_F 8_Visionline (Net profit)" xfId="2240" xr:uid="{6589C356-2C13-40B7-A8A4-C765C197AEC2}"/>
    <cellStyle name="_0601_F 9" xfId="2241" xr:uid="{A6FC4BD7-F871-45B1-A37E-B3A1BE2967B8}"/>
    <cellStyle name="_0601_F 9_Gross Inflow (@ageas share)" xfId="2242" xr:uid="{2FB0A9C6-0E15-4F94-9B00-CE76200FD808}"/>
    <cellStyle name="_0601_F 9_Life (EU)" xfId="2243" xr:uid="{4A099C93-0E17-46AA-9AB0-317E272C4138}"/>
    <cellStyle name="_0601_F 9_Slide_14 (2)" xfId="2244" xr:uid="{56A7AAA9-72E7-425A-B70D-9AE7DCD37664}"/>
    <cellStyle name="_0601_F 9_Slide_30 (2)" xfId="2245" xr:uid="{DB34B2C0-23A7-43FC-B9B3-5E5A61EBCC76}"/>
    <cellStyle name="_0601_F 9_Slide_37 (1)" xfId="2246" xr:uid="{7A621B6A-EDD2-4B14-90F6-ABBA691B1846}"/>
    <cellStyle name="_0601_F 9_Visionline (Net profit)" xfId="2247" xr:uid="{3D2A92F7-B846-4F67-A20A-DF3AC5CF2B2F}"/>
    <cellStyle name="_0601_F_Gross Inflow (@ageas share)" xfId="2248" xr:uid="{3DF7F8BB-7F00-4A33-858B-A38FFB59EE55}"/>
    <cellStyle name="_0601_F_Life (EU)" xfId="2249" xr:uid="{BABE907E-0B32-4675-9971-1239DD1C242D}"/>
    <cellStyle name="_0601_F_Slide_14 (2)" xfId="2250" xr:uid="{E9B0ACB8-CBC9-4F4D-99AE-42E0B0A627FE}"/>
    <cellStyle name="_0601_F_Slide_30 (2)" xfId="2251" xr:uid="{1DD983EA-61C1-42D6-9052-272DE0824257}"/>
    <cellStyle name="_0601_F_Slide_37 (1)" xfId="2252" xr:uid="{E2F753E5-26E3-4568-A5EB-5B351CB7F9EF}"/>
    <cellStyle name="_0601_F_Visionline (Net profit)" xfId="2253" xr:uid="{35E5AC84-A898-4E3E-AAED-06441F6A7DF0}"/>
    <cellStyle name="_0602" xfId="2254" xr:uid="{7035D57A-FEBA-4EA2-95FF-C8DE24DEFC84}"/>
    <cellStyle name="_0602 10" xfId="2255" xr:uid="{8CF1ACA3-2676-44B1-ABDA-5CCA645444D3}"/>
    <cellStyle name="_0602 2" xfId="2256" xr:uid="{B3F94A0E-218B-4FA1-AFA8-10DA4D659CF9}"/>
    <cellStyle name="_0602 3" xfId="2257" xr:uid="{7CCC36E7-336A-40A4-B0BB-992C3E884F66}"/>
    <cellStyle name="_0602 4" xfId="2258" xr:uid="{69457894-9F08-4609-8940-D25084F54869}"/>
    <cellStyle name="_0602 5" xfId="2259" xr:uid="{AE55B3BC-C197-4093-9CCD-7FC6A36089D1}"/>
    <cellStyle name="_0602 6" xfId="2260" xr:uid="{864B60D3-1E94-4F5C-BA56-B949B7888F00}"/>
    <cellStyle name="_0602 7" xfId="2261" xr:uid="{EA704FEB-9DFF-4C74-A763-172D4CBEEDFB}"/>
    <cellStyle name="_0602 8" xfId="2262" xr:uid="{47089195-94D1-4588-BE26-043F00C90100}"/>
    <cellStyle name="_0602 9" xfId="2263" xr:uid="{C3E456F9-ECEE-47BC-B8F9-25B3468F53D7}"/>
    <cellStyle name="_0602 GV" xfId="2264" xr:uid="{F463A504-43B1-43A0-AA04-0590A3455151}"/>
    <cellStyle name="_0602 GV 2" xfId="2265" xr:uid="{0D26E42A-771F-4102-9ADB-29AE1197F066}"/>
    <cellStyle name="_0602 GV 3" xfId="2266" xr:uid="{15A84577-BF72-492A-996D-C706C00F968C}"/>
    <cellStyle name="_0602 GV_1" xfId="2267" xr:uid="{A5F78646-C1F4-4DFE-A828-41A3336F6350}"/>
    <cellStyle name="_0602 GV_2" xfId="2268" xr:uid="{3E6C8546-4294-4961-BCAB-B9C443161205}"/>
    <cellStyle name="_0602 GV_2 10" xfId="2269" xr:uid="{18F24A72-50EC-457F-B267-4EE8B9423246}"/>
    <cellStyle name="_0602 GV_2 2" xfId="2270" xr:uid="{C4D17045-CCCC-451A-871A-C4BEBB245D72}"/>
    <cellStyle name="_0602 GV_2 3" xfId="2271" xr:uid="{5A75C9AF-8D20-4757-A3A3-1664747782AC}"/>
    <cellStyle name="_0602 GV_2 4" xfId="2272" xr:uid="{FBF2C93C-404B-46F5-8A96-EF082098CE6A}"/>
    <cellStyle name="_0602 GV_2 5" xfId="2273" xr:uid="{1AA630DC-9079-4C4F-BBBA-A7D5AB943857}"/>
    <cellStyle name="_0602 GV_2 6" xfId="2274" xr:uid="{20CC8F9D-9836-44AE-B161-BFF2175F1CBF}"/>
    <cellStyle name="_0602 GV_2 7" xfId="2275" xr:uid="{BED586EB-6C23-48D7-A660-C1749CE4FD9C}"/>
    <cellStyle name="_0602 GV_2 8" xfId="2276" xr:uid="{DC0626FC-BA94-4B3C-97C0-7762FBCC700A}"/>
    <cellStyle name="_0602 GV_2 9" xfId="2277" xr:uid="{6C20BF4A-21B2-4657-A04A-E5743EFE0E53}"/>
    <cellStyle name="_0602 GV_3" xfId="2278" xr:uid="{07A0AFD6-FF83-434B-B869-E0B53ABBD6D0}"/>
    <cellStyle name="_0602 GV_4" xfId="2279" xr:uid="{7DE525E1-F778-4B46-B8A8-1071F2ED32D9}"/>
    <cellStyle name="_0602 GV_4 10" xfId="2280" xr:uid="{5BAA377A-6F16-4729-8F57-979948D85493}"/>
    <cellStyle name="_0602 GV_4 2" xfId="2281" xr:uid="{ED4EBE59-E6B6-44E9-A786-A249E7A44F26}"/>
    <cellStyle name="_0602 GV_4 3" xfId="2282" xr:uid="{83244E0D-6741-413C-AF11-7BBE26804827}"/>
    <cellStyle name="_0602 GV_4 4" xfId="2283" xr:uid="{169201E6-7116-4892-8A09-8363CA7D8BD1}"/>
    <cellStyle name="_0602 GV_4 5" xfId="2284" xr:uid="{2CF5990C-67EC-4F17-A995-6FFBD3C310AB}"/>
    <cellStyle name="_0602 GV_4 6" xfId="2285" xr:uid="{DEA62FF2-5A9C-4D11-B7C4-755BBA958FAF}"/>
    <cellStyle name="_0602 GV_4 7" xfId="2286" xr:uid="{1A0F8DDB-9E5C-4D94-A863-A2796B9A1031}"/>
    <cellStyle name="_0602 GV_4 8" xfId="2287" xr:uid="{A3359DB1-B932-4D6F-8D62-166D004B1C69}"/>
    <cellStyle name="_0602 GV_4 9" xfId="2288" xr:uid="{9D73C715-717F-4107-8340-C51ABA39C0CF}"/>
    <cellStyle name="_0602 GV_4_0902 GV" xfId="2289" xr:uid="{102F6403-EA53-4254-AE21-4941BFEAE817}"/>
    <cellStyle name="_0602 GV_4_0902 GV 10" xfId="2290" xr:uid="{A6D4D2F3-CC6F-44C4-8F8F-87FB797AD134}"/>
    <cellStyle name="_0602 GV_4_0902 GV 2" xfId="2291" xr:uid="{753A9A6F-4D40-43BA-BEFB-CDD8192AAEC1}"/>
    <cellStyle name="_0602 GV_4_0902 GV 3" xfId="2292" xr:uid="{3CFF3196-E7F6-4554-A18A-A810733EA9D6}"/>
    <cellStyle name="_0602 GV_4_0902 GV 4" xfId="2293" xr:uid="{7874B979-1463-4F47-9255-6FF4CE911AAD}"/>
    <cellStyle name="_0602 GV_4_0902 GV 5" xfId="2294" xr:uid="{724B8090-BF57-432D-96CC-BCA77BD06D2A}"/>
    <cellStyle name="_0602 GV_4_0902 GV 6" xfId="2295" xr:uid="{70E1764F-0A71-4B9F-810C-AA5DDB495026}"/>
    <cellStyle name="_0602 GV_4_0902 GV 7" xfId="2296" xr:uid="{D1D4522B-CAEB-49D6-AD83-3B76564AB65C}"/>
    <cellStyle name="_0602 GV_4_0902 GV 8" xfId="2297" xr:uid="{156A6903-1D13-44BF-95A8-4356AB3E5637}"/>
    <cellStyle name="_0602 GV_4_0902 GV 9" xfId="2298" xr:uid="{7545792A-20D3-4554-8EB8-1C41489AD8D0}"/>
    <cellStyle name="_0602 GV_4_KOC ALLIANZ HAYAT 31.12.2002 Monthly PL" xfId="2299" xr:uid="{5E36AB2E-C7A2-495A-AC91-7D35D62953D5}"/>
    <cellStyle name="_0602 GV_4_KOC ALLIANZ HAYAT 31.12.2002 Monthly PL 10" xfId="2300" xr:uid="{5DABAA85-6195-4C82-A862-A96BDC232D7B}"/>
    <cellStyle name="_0602 GV_4_KOC ALLIANZ HAYAT 31.12.2002 Monthly PL 2" xfId="2301" xr:uid="{D59C8DF7-58B2-49A7-9446-6CC5376A95F2}"/>
    <cellStyle name="_0602 GV_4_KOC ALLIANZ HAYAT 31.12.2002 Monthly PL 3" xfId="2302" xr:uid="{AB1A61F0-9612-4F59-8CEF-77A8A6D02B02}"/>
    <cellStyle name="_0602 GV_4_KOC ALLIANZ HAYAT 31.12.2002 Monthly PL 4" xfId="2303" xr:uid="{9111887D-5DAB-4DB1-9340-56BA63AB01C8}"/>
    <cellStyle name="_0602 GV_4_KOC ALLIANZ HAYAT 31.12.2002 Monthly PL 5" xfId="2304" xr:uid="{1FBA5DBA-60F2-4501-B36A-DC815CD6BED3}"/>
    <cellStyle name="_0602 GV_4_KOC ALLIANZ HAYAT 31.12.2002 Monthly PL 6" xfId="2305" xr:uid="{C96E2DBE-7DD7-41FC-AEF7-9721ED5EB577}"/>
    <cellStyle name="_0602 GV_4_KOC ALLIANZ HAYAT 31.12.2002 Monthly PL 7" xfId="2306" xr:uid="{698FB89B-DBBA-4925-A186-E9EA9467A268}"/>
    <cellStyle name="_0602 GV_4_KOC ALLIANZ HAYAT 31.12.2002 Monthly PL 8" xfId="2307" xr:uid="{5545678A-B112-4731-9B27-0949CBA7C685}"/>
    <cellStyle name="_0602 GV_4_KOC ALLIANZ HAYAT 31.12.2002 Monthly PL 9" xfId="2308" xr:uid="{15B8DBCD-BF40-44C8-AA9E-F1D0E3F07986}"/>
    <cellStyle name="_0602 GV_4_Mali Tablolar(26-03-03) " xfId="2309" xr:uid="{FFF17E08-5B3B-429C-B76E-41BF87476DAE}"/>
    <cellStyle name="_0602 GV_4_Mali Tablolar(26-03-03)  10" xfId="2310" xr:uid="{8B5D58EB-C060-48D4-9D03-6CA85B71A85E}"/>
    <cellStyle name="_0602 GV_4_Mali Tablolar(26-03-03)  2" xfId="2311" xr:uid="{1D58D3FB-CF46-4203-8FC0-10326D6458FB}"/>
    <cellStyle name="_0602 GV_4_Mali Tablolar(26-03-03)  3" xfId="2312" xr:uid="{8B881A68-070D-4953-97BE-2DA547F86259}"/>
    <cellStyle name="_0602 GV_4_Mali Tablolar(26-03-03)  4" xfId="2313" xr:uid="{412C53EB-A289-4963-B4C1-746CC9D8EEF4}"/>
    <cellStyle name="_0602 GV_4_Mali Tablolar(26-03-03)  5" xfId="2314" xr:uid="{CEB78AA0-8AF5-46B2-A6CF-79DBB7911F53}"/>
    <cellStyle name="_0602 GV_4_Mali Tablolar(26-03-03)  6" xfId="2315" xr:uid="{EF9B5105-3777-4555-8B8B-F1AE536FF16F}"/>
    <cellStyle name="_0602 GV_4_Mali Tablolar(26-03-03)  7" xfId="2316" xr:uid="{1192B1A9-8FEB-46DB-BC22-99BE9B7F1682}"/>
    <cellStyle name="_0602 GV_4_Mali Tablolar(26-03-03)  8" xfId="2317" xr:uid="{68C81991-433F-4BDD-B00D-C6188BEB9F48}"/>
    <cellStyle name="_0602 GV_4_Mali Tablolar(26-03-03)  9" xfId="2318" xr:uid="{D47F8EE1-0178-468F-8BDB-867A291577FB}"/>
    <cellStyle name="_0602 GV_5" xfId="2319" xr:uid="{FF131664-2AA1-4574-B462-25AAAD50FBC5}"/>
    <cellStyle name="_0602 GV_5 10" xfId="2320" xr:uid="{3AF0484D-0F72-45D5-9153-C03F9D91C3B5}"/>
    <cellStyle name="_0602 GV_5 2" xfId="2321" xr:uid="{8C4875AA-753C-4286-B6D1-8D46D01A46B2}"/>
    <cellStyle name="_0602 GV_5 3" xfId="2322" xr:uid="{E4F062AC-DB54-4B75-859F-8AACB84784AE}"/>
    <cellStyle name="_0602 GV_5 4" xfId="2323" xr:uid="{574523C7-90F0-4E17-BCB4-71B7DD438074}"/>
    <cellStyle name="_0602 GV_5 5" xfId="2324" xr:uid="{722E3540-A75D-4F68-850E-949A95CF6AAE}"/>
    <cellStyle name="_0602 GV_5 6" xfId="2325" xr:uid="{527A16B2-C7BF-46FA-9CCA-397E27E75255}"/>
    <cellStyle name="_0602 GV_5 7" xfId="2326" xr:uid="{56DCDF81-B125-49E2-AFC1-E1B9B1830A3D}"/>
    <cellStyle name="_0602 GV_5 8" xfId="2327" xr:uid="{DE67005A-2798-4820-B85E-73098102D82B}"/>
    <cellStyle name="_0602 GV_5 9" xfId="2328" xr:uid="{9B01FF9A-45FA-44B1-8FB1-A330C3846608}"/>
    <cellStyle name="_0602 GV_5_0902 GV" xfId="2329" xr:uid="{A4DD4D4C-3DFE-43FD-98F1-4127A469076E}"/>
    <cellStyle name="_0602 GV_5_0902 GV 10" xfId="2330" xr:uid="{7D651187-A585-4787-BBB3-39953EE80E8E}"/>
    <cellStyle name="_0602 GV_5_0902 GV 2" xfId="2331" xr:uid="{E62183F4-CE0D-42C0-B697-6CCB3ECECB65}"/>
    <cellStyle name="_0602 GV_5_0902 GV 3" xfId="2332" xr:uid="{EB90906E-40DD-4416-B196-D9DAF7B2263A}"/>
    <cellStyle name="_0602 GV_5_0902 GV 4" xfId="2333" xr:uid="{989DDA56-C97E-414C-8ECE-61AE2131B48F}"/>
    <cellStyle name="_0602 GV_5_0902 GV 5" xfId="2334" xr:uid="{83FE2873-1221-457D-81E1-B98C896F888F}"/>
    <cellStyle name="_0602 GV_5_0902 GV 6" xfId="2335" xr:uid="{B674F23E-DD6D-4780-8B34-71A8B0BD57DB}"/>
    <cellStyle name="_0602 GV_5_0902 GV 7" xfId="2336" xr:uid="{E2B7B15D-E0AD-45F7-8065-52079EF085C1}"/>
    <cellStyle name="_0602 GV_5_0902 GV 8" xfId="2337" xr:uid="{FC2FF451-D73A-4FFB-A11E-9AE2CB34E88C}"/>
    <cellStyle name="_0602 GV_5_0902 GV 9" xfId="2338" xr:uid="{13347766-EA30-4CA2-B77E-26602C2DB1AD}"/>
    <cellStyle name="_0602 GV_5_KOC ALLIANZ HAYAT 31.12.2002 Monthly PL" xfId="2339" xr:uid="{1270B3BB-5845-478B-9D84-BDD088B3D8B4}"/>
    <cellStyle name="_0602 GV_5_KOC ALLIANZ HAYAT 31.12.2002 Monthly PL 2" xfId="2340" xr:uid="{89F91D0E-2B1A-4361-9CEF-C64DB9C97CB9}"/>
    <cellStyle name="_0602 GV_5_KOC ALLIANZ HAYAT 31.12.2002 Monthly PL 3" xfId="2341" xr:uid="{D9EBC129-EC1D-4103-A37F-C5E289267ADC}"/>
    <cellStyle name="_0602 GV_5_Mali Tablolar(26-03-03) " xfId="2342" xr:uid="{AD11FDFC-B095-404D-8D5A-0E3FDFA2AF87}"/>
    <cellStyle name="_0602 GV_5_Mali Tablolar(26-03-03)  10" xfId="2343" xr:uid="{9FA6B316-CA03-4D6E-BE0B-E3DBAA3A8AEE}"/>
    <cellStyle name="_0602 GV_5_Mali Tablolar(26-03-03)  2" xfId="2344" xr:uid="{1349A93F-2B91-48BC-8B51-E80DDEAF4E40}"/>
    <cellStyle name="_0602 GV_5_Mali Tablolar(26-03-03)  3" xfId="2345" xr:uid="{DDF4851E-2377-481A-8FBF-2E0AAC324848}"/>
    <cellStyle name="_0602 GV_5_Mali Tablolar(26-03-03)  4" xfId="2346" xr:uid="{FEFA2B70-6DB8-4F40-9672-79B9BB0E9EE7}"/>
    <cellStyle name="_0602 GV_5_Mali Tablolar(26-03-03)  5" xfId="2347" xr:uid="{E4DCFAA8-0C0C-413A-8CF5-10A27E4F8E0C}"/>
    <cellStyle name="_0602 GV_5_Mali Tablolar(26-03-03)  6" xfId="2348" xr:uid="{E0477DB9-CEBE-43F3-8144-40C563186C9A}"/>
    <cellStyle name="_0602 GV_5_Mali Tablolar(26-03-03)  7" xfId="2349" xr:uid="{1547AEE5-9C68-4DB1-B003-A921BEF5A51A}"/>
    <cellStyle name="_0602 GV_5_Mali Tablolar(26-03-03)  8" xfId="2350" xr:uid="{1E219A48-40CA-4DDE-A5FF-C873C4C7C5E3}"/>
    <cellStyle name="_0602 GV_5_Mali Tablolar(26-03-03)  9" xfId="2351" xr:uid="{5B6885E3-7530-48A7-B677-375A8175E5EE}"/>
    <cellStyle name="_0602 GV_6" xfId="2352" xr:uid="{5D95AD60-033C-442A-A148-5FE779150820}"/>
    <cellStyle name="_0602 GV_6 2" xfId="2353" xr:uid="{20EB68CC-516C-4957-8C11-8120B63B3336}"/>
    <cellStyle name="_0602 GV_6 3" xfId="2354" xr:uid="{AF217739-99EB-4A20-A61A-F2236D1959C6}"/>
    <cellStyle name="_0602 GV_6_0902 GV" xfId="2355" xr:uid="{AC390D37-FC0F-46F2-BD2C-3A66C9B32371}"/>
    <cellStyle name="_0602 GV_6_0902 GV 2" xfId="2356" xr:uid="{D68DC71C-55BA-4639-9470-3908644716FC}"/>
    <cellStyle name="_0602 GV_6_0902 GV 3" xfId="2357" xr:uid="{126E80C7-D376-4624-B27F-43A83C50AFB3}"/>
    <cellStyle name="_0602 GV_6_KOC ALLIANZ HAYAT 31.12.2002 Monthly PL" xfId="2358" xr:uid="{EA6E2FC7-10CB-495B-8261-12EF5E13B8FB}"/>
    <cellStyle name="_0602 GV_6_KOC ALLIANZ HAYAT 31.12.2002 Monthly PL 10" xfId="2359" xr:uid="{617772F2-7169-4556-B5EF-408C51F2B4D1}"/>
    <cellStyle name="_0602 GV_6_KOC ALLIANZ HAYAT 31.12.2002 Monthly PL 2" xfId="2360" xr:uid="{F239D5F4-756F-4197-BCDA-CC7B048D2DDF}"/>
    <cellStyle name="_0602 GV_6_KOC ALLIANZ HAYAT 31.12.2002 Monthly PL 3" xfId="2361" xr:uid="{35F0B02A-0896-4D16-A020-3E2973D2960A}"/>
    <cellStyle name="_0602 GV_6_KOC ALLIANZ HAYAT 31.12.2002 Monthly PL 4" xfId="2362" xr:uid="{F8FE74F7-8410-44A9-90A8-98BE5E263AE7}"/>
    <cellStyle name="_0602 GV_6_KOC ALLIANZ HAYAT 31.12.2002 Monthly PL 5" xfId="2363" xr:uid="{1AE92C75-07B3-45D4-841A-002C9B0424FE}"/>
    <cellStyle name="_0602 GV_6_KOC ALLIANZ HAYAT 31.12.2002 Monthly PL 6" xfId="2364" xr:uid="{02E7DCF5-DA9A-4829-97EA-7C601357B954}"/>
    <cellStyle name="_0602 GV_6_KOC ALLIANZ HAYAT 31.12.2002 Monthly PL 7" xfId="2365" xr:uid="{8E3D6CB5-E44D-448A-BBD1-0221ECA0513D}"/>
    <cellStyle name="_0602 GV_6_KOC ALLIANZ HAYAT 31.12.2002 Monthly PL 8" xfId="2366" xr:uid="{58EFF534-CA60-46CE-86EE-E1FC57BCE15C}"/>
    <cellStyle name="_0602 GV_6_KOC ALLIANZ HAYAT 31.12.2002 Monthly PL 9" xfId="2367" xr:uid="{AB831659-807B-4052-BA2C-C56F98EE7275}"/>
    <cellStyle name="_0602 GV_6_Mali Tablolar(26-03-03) " xfId="2368" xr:uid="{DD5D7BEA-BADE-48F3-B64F-E8E38346145B}"/>
    <cellStyle name="_0602 GV_6_Mali Tablolar(26-03-03)  2" xfId="2369" xr:uid="{61F9F5BE-7FFD-45C8-95DA-2C0DDEAA488E}"/>
    <cellStyle name="_0602 GV_6_Mali Tablolar(26-03-03)  3" xfId="2370" xr:uid="{81A8B8E7-0178-433F-AE77-935F87829607}"/>
    <cellStyle name="_0602 GV_7" xfId="2371" xr:uid="{8570A648-E46B-4790-91F8-8872E845D8A7}"/>
    <cellStyle name="_0602 GV_7 10" xfId="2372" xr:uid="{1B3C0FE3-6BC2-4702-819B-0FB7BCA13BBA}"/>
    <cellStyle name="_0602 GV_7 2" xfId="2373" xr:uid="{94111561-CCF7-4B0E-B1CC-1A114E3CC757}"/>
    <cellStyle name="_0602 GV_7 3" xfId="2374" xr:uid="{6D5793B1-C696-45C1-A0C9-2ADACCFB0726}"/>
    <cellStyle name="_0602 GV_7 4" xfId="2375" xr:uid="{B7DC3535-A56A-48D2-8482-27119741FE77}"/>
    <cellStyle name="_0602 GV_7 5" xfId="2376" xr:uid="{911FCF1E-0DFF-47E5-A2A9-0313C96F3DDC}"/>
    <cellStyle name="_0602 GV_7 6" xfId="2377" xr:uid="{31C14ACB-3F16-4DA8-9489-FB77C8FABA35}"/>
    <cellStyle name="_0602 GV_7 7" xfId="2378" xr:uid="{5D63E43F-9027-4389-8210-5F11CCB7C9E7}"/>
    <cellStyle name="_0602 GV_7 8" xfId="2379" xr:uid="{CE15DE36-4007-4E47-A814-8AFEFCF47CB7}"/>
    <cellStyle name="_0602 GV_7 9" xfId="2380" xr:uid="{AF5C6471-999F-4535-824C-435758E21E58}"/>
    <cellStyle name="_0602 GV_7_0902 GV" xfId="2381" xr:uid="{D52E8E3A-C6AD-420C-A279-F221115C52EE}"/>
    <cellStyle name="_0602 GV_7_0902 GV 10" xfId="2382" xr:uid="{B47EF586-3951-48E8-BB06-10431DA38359}"/>
    <cellStyle name="_0602 GV_7_0902 GV 2" xfId="2383" xr:uid="{52A6F964-105D-41DC-B40A-965255B50C13}"/>
    <cellStyle name="_0602 GV_7_0902 GV 3" xfId="2384" xr:uid="{10219510-7B69-4DA3-BD2F-4F9F426CD564}"/>
    <cellStyle name="_0602 GV_7_0902 GV 4" xfId="2385" xr:uid="{21BB81B3-4432-4FE7-AC49-4BE72751C535}"/>
    <cellStyle name="_0602 GV_7_0902 GV 5" xfId="2386" xr:uid="{89646B5A-9759-4A7A-94F0-9C0881CA636C}"/>
    <cellStyle name="_0602 GV_7_0902 GV 6" xfId="2387" xr:uid="{4D90D318-60AE-4EF2-B394-D82A1352652D}"/>
    <cellStyle name="_0602 GV_7_0902 GV 7" xfId="2388" xr:uid="{912B1D44-B90A-48C0-AC13-0A0C0929D265}"/>
    <cellStyle name="_0602 GV_7_0902 GV 8" xfId="2389" xr:uid="{936757DC-C231-414C-B6F8-6F12C62C3222}"/>
    <cellStyle name="_0602 GV_7_0902 GV 9" xfId="2390" xr:uid="{7D7AFC3B-0416-4CBB-9A6A-ED22A864521B}"/>
    <cellStyle name="_0602 GV_7_KOC ALLIANZ HAYAT 31.12.2002 Monthly PL" xfId="2391" xr:uid="{56ECD86D-769A-4FE8-94B1-72139038521F}"/>
    <cellStyle name="_0602 GV_7_KOC ALLIANZ HAYAT 31.12.2002 Monthly PL 10" xfId="2392" xr:uid="{4C8DE6D0-0417-4E77-99B6-5F8F295D1F34}"/>
    <cellStyle name="_0602 GV_7_KOC ALLIANZ HAYAT 31.12.2002 Monthly PL 2" xfId="2393" xr:uid="{E3EEA7C6-5FB5-42B6-8DE0-0ED4C8115F80}"/>
    <cellStyle name="_0602 GV_7_KOC ALLIANZ HAYAT 31.12.2002 Monthly PL 3" xfId="2394" xr:uid="{A7296A99-7C8C-490F-8C61-778635F26880}"/>
    <cellStyle name="_0602 GV_7_KOC ALLIANZ HAYAT 31.12.2002 Monthly PL 4" xfId="2395" xr:uid="{30EC6D16-D9ED-4B0B-B977-63FCFC87E84F}"/>
    <cellStyle name="_0602 GV_7_KOC ALLIANZ HAYAT 31.12.2002 Monthly PL 5" xfId="2396" xr:uid="{61C0B692-E78F-4B1E-BB76-37AFD01E021E}"/>
    <cellStyle name="_0602 GV_7_KOC ALLIANZ HAYAT 31.12.2002 Monthly PL 6" xfId="2397" xr:uid="{C6C566C1-8920-4652-BB1A-2BB3800BDDA5}"/>
    <cellStyle name="_0602 GV_7_KOC ALLIANZ HAYAT 31.12.2002 Monthly PL 7" xfId="2398" xr:uid="{B6078C57-8B21-4DE4-BD65-E970875EE26D}"/>
    <cellStyle name="_0602 GV_7_KOC ALLIANZ HAYAT 31.12.2002 Monthly PL 8" xfId="2399" xr:uid="{DC7E737C-997F-4BCD-92F4-BF423807723D}"/>
    <cellStyle name="_0602 GV_7_KOC ALLIANZ HAYAT 31.12.2002 Monthly PL 9" xfId="2400" xr:uid="{0600D116-3043-428E-9B91-383FB2B6C30C}"/>
    <cellStyle name="_0602 GV_7_Mali Tablolar(26-03-03) " xfId="2401" xr:uid="{35DDEA11-0323-4ACB-BEDE-F1E8BE091AB3}"/>
    <cellStyle name="_0602 GV_7_Mali Tablolar(26-03-03)  10" xfId="2402" xr:uid="{7461CE74-B20D-40FC-88BB-0AEFB1483A1E}"/>
    <cellStyle name="_0602 GV_7_Mali Tablolar(26-03-03)  2" xfId="2403" xr:uid="{83A047DD-66D7-4ACE-A0BB-BCFA0FB85A36}"/>
    <cellStyle name="_0602 GV_7_Mali Tablolar(26-03-03)  3" xfId="2404" xr:uid="{D5BBBED3-4511-45A7-B5BE-1AF6CDF758AE}"/>
    <cellStyle name="_0602 GV_7_Mali Tablolar(26-03-03)  4" xfId="2405" xr:uid="{566D8EE1-0CC5-4907-8650-E325CB42A2CB}"/>
    <cellStyle name="_0602 GV_7_Mali Tablolar(26-03-03)  5" xfId="2406" xr:uid="{F44F98D4-E994-48F3-B028-86FCAC20E2C4}"/>
    <cellStyle name="_0602 GV_7_Mali Tablolar(26-03-03)  6" xfId="2407" xr:uid="{2FD44E00-7B4E-404A-A499-38D4DDB5A997}"/>
    <cellStyle name="_0602 GV_7_Mali Tablolar(26-03-03)  7" xfId="2408" xr:uid="{EE86E0B4-E364-4F13-B41B-A82F73EC48C1}"/>
    <cellStyle name="_0602 GV_7_Mali Tablolar(26-03-03)  8" xfId="2409" xr:uid="{A9125FC7-A933-429E-8780-B890B21E07E5}"/>
    <cellStyle name="_0602 GV_7_Mali Tablolar(26-03-03)  9" xfId="2410" xr:uid="{90E45A57-1325-4BAB-AD11-5BFA55CD2E10}"/>
    <cellStyle name="_0602 GV_8" xfId="2411" xr:uid="{B561C187-8774-4963-8365-0B69B94DAD83}"/>
    <cellStyle name="_0602 GV_8 10" xfId="2412" xr:uid="{AED77736-1CE4-4EA3-80EB-B48C704F6FCA}"/>
    <cellStyle name="_0602 GV_8 2" xfId="2413" xr:uid="{4E54CCEA-56E4-4EFB-B9F1-144BD1424A5B}"/>
    <cellStyle name="_0602 GV_8 3" xfId="2414" xr:uid="{07F53CE5-7399-4468-851C-35DEA096D8A6}"/>
    <cellStyle name="_0602 GV_8 4" xfId="2415" xr:uid="{2F39ACA3-75F0-46FB-9504-A9730DC69420}"/>
    <cellStyle name="_0602 GV_8 5" xfId="2416" xr:uid="{0B38DA85-DA4D-44E7-877E-88D1065822CB}"/>
    <cellStyle name="_0602 GV_8 6" xfId="2417" xr:uid="{5A01B572-A4F7-4951-BCE4-77DC4AFEFD5B}"/>
    <cellStyle name="_0602 GV_8 7" xfId="2418" xr:uid="{DBED0CA9-ED2A-46E7-8157-95697D7E8D57}"/>
    <cellStyle name="_0602 GV_8 8" xfId="2419" xr:uid="{2619899C-FC9A-4D0B-8930-56E8AAA7199A}"/>
    <cellStyle name="_0602 GV_8 9" xfId="2420" xr:uid="{17E25F26-F8D5-4EEC-A43A-F744BD24A3FD}"/>
    <cellStyle name="_0602 GV_8_0902 GV" xfId="2421" xr:uid="{F6A2B75F-CCBF-46F0-B8F4-67A54769E1C5}"/>
    <cellStyle name="_0602 GV_8_0902 GV 10" xfId="2422" xr:uid="{2DF4D37A-6395-4356-8D02-6BC9770C17E6}"/>
    <cellStyle name="_0602 GV_8_0902 GV 2" xfId="2423" xr:uid="{9F371449-6E89-4339-AFB8-623F7BFBDE85}"/>
    <cellStyle name="_0602 GV_8_0902 GV 3" xfId="2424" xr:uid="{7713B6F7-F76C-4351-B8BC-77F76E8624C0}"/>
    <cellStyle name="_0602 GV_8_0902 GV 4" xfId="2425" xr:uid="{D15C8732-4F57-47CE-AFB1-C4522EFC40C4}"/>
    <cellStyle name="_0602 GV_8_0902 GV 5" xfId="2426" xr:uid="{E6340573-98E7-4089-9B11-ECF7392B4BFA}"/>
    <cellStyle name="_0602 GV_8_0902 GV 6" xfId="2427" xr:uid="{55BAF8BF-12AF-4EA6-B122-9FDCFDA962F2}"/>
    <cellStyle name="_0602 GV_8_0902 GV 7" xfId="2428" xr:uid="{8CA08BD8-87E0-4ABB-A303-51628CFC8960}"/>
    <cellStyle name="_0602 GV_8_0902 GV 8" xfId="2429" xr:uid="{115C609A-3F30-4DA1-8F52-998E356F394C}"/>
    <cellStyle name="_0602 GV_8_0902 GV 9" xfId="2430" xr:uid="{8ADF275E-33C6-4486-94F0-0FB3FDF0C650}"/>
    <cellStyle name="_0602 GV_8_KOC ALLIANZ HAYAT 31.12.2002 Monthly PL" xfId="2431" xr:uid="{1C31B84F-8CF6-4153-8AE5-6B741F868AB9}"/>
    <cellStyle name="_0602 GV_8_KOC ALLIANZ HAYAT 31.12.2002 Monthly PL 10" xfId="2432" xr:uid="{AA80A293-FF94-4918-9C0E-57B6A5EB5F4C}"/>
    <cellStyle name="_0602 GV_8_KOC ALLIANZ HAYAT 31.12.2002 Monthly PL 10_Gross Inflow (@ageas share)" xfId="2433" xr:uid="{C0A0E6C0-127A-4F16-B9C4-FCBF7B1313CF}"/>
    <cellStyle name="_0602 GV_8_KOC ALLIANZ HAYAT 31.12.2002 Monthly PL 10_Life (EU)" xfId="2434" xr:uid="{D8F38677-1AF7-4A9E-82CF-29C3BCF3F50E}"/>
    <cellStyle name="_0602 GV_8_KOC ALLIANZ HAYAT 31.12.2002 Monthly PL 10_Slide_14 (2)" xfId="2435" xr:uid="{E3C3E195-111D-4EC0-AB4A-9B59A9B56231}"/>
    <cellStyle name="_0602 GV_8_KOC ALLIANZ HAYAT 31.12.2002 Monthly PL 10_Slide_30 (2)" xfId="2436" xr:uid="{FFA1B896-40D7-449D-9627-EAA7912DAAAE}"/>
    <cellStyle name="_0602 GV_8_KOC ALLIANZ HAYAT 31.12.2002 Monthly PL 10_Slide_37 (1)" xfId="2437" xr:uid="{43D9AF0E-9470-4A2B-B0E6-8A23A6BE1EC2}"/>
    <cellStyle name="_0602 GV_8_KOC ALLIANZ HAYAT 31.12.2002 Monthly PL 10_Visionline (Net profit)" xfId="2438" xr:uid="{76FE1889-B9AD-42A6-A591-34A19666C161}"/>
    <cellStyle name="_0602 GV_8_KOC ALLIANZ HAYAT 31.12.2002 Monthly PL 2" xfId="2439" xr:uid="{9516920E-750D-49C3-A0DE-1988277AF8DF}"/>
    <cellStyle name="_0602 GV_8_KOC ALLIANZ HAYAT 31.12.2002 Monthly PL 2_Gross Inflow (@ageas share)" xfId="2440" xr:uid="{14D3EB9C-B5CE-4277-837B-CFC1E9956465}"/>
    <cellStyle name="_0602 GV_8_KOC ALLIANZ HAYAT 31.12.2002 Monthly PL 2_Life (EU)" xfId="2441" xr:uid="{14C3435B-BD8B-4C34-97A1-4DF774FDA479}"/>
    <cellStyle name="_0602 GV_8_KOC ALLIANZ HAYAT 31.12.2002 Monthly PL 2_Slide_14 (2)" xfId="2442" xr:uid="{5FEDFC69-B938-4909-A4D6-374A49F42846}"/>
    <cellStyle name="_0602 GV_8_KOC ALLIANZ HAYAT 31.12.2002 Monthly PL 2_Slide_30 (2)" xfId="2443" xr:uid="{A7D5FE59-3E40-469D-9AA0-C802217BB25F}"/>
    <cellStyle name="_0602 GV_8_KOC ALLIANZ HAYAT 31.12.2002 Monthly PL 2_Slide_37 (1)" xfId="2444" xr:uid="{D505B6D2-A710-4218-9154-7182034DE994}"/>
    <cellStyle name="_0602 GV_8_KOC ALLIANZ HAYAT 31.12.2002 Monthly PL 2_Visionline (Net profit)" xfId="2445" xr:uid="{6F6C1F5C-62B2-4258-AC81-A5D427E3B5D2}"/>
    <cellStyle name="_0602 GV_8_KOC ALLIANZ HAYAT 31.12.2002 Monthly PL 3" xfId="2446" xr:uid="{DAAE07A4-8993-4CA3-A20F-1026DF71E91F}"/>
    <cellStyle name="_0602 GV_8_KOC ALLIANZ HAYAT 31.12.2002 Monthly PL 3_Gross Inflow (@ageas share)" xfId="2447" xr:uid="{819B2636-D65D-46EB-B2AD-9D4FE46E20D4}"/>
    <cellStyle name="_0602 GV_8_KOC ALLIANZ HAYAT 31.12.2002 Monthly PL 3_Life (EU)" xfId="2448" xr:uid="{DC282992-F306-42AA-A59D-CC351F737891}"/>
    <cellStyle name="_0602 GV_8_KOC ALLIANZ HAYAT 31.12.2002 Monthly PL 3_Slide_14 (2)" xfId="2449" xr:uid="{CB13706A-1538-4DE4-85D1-21FE80F307CA}"/>
    <cellStyle name="_0602 GV_8_KOC ALLIANZ HAYAT 31.12.2002 Monthly PL 3_Slide_30 (2)" xfId="2450" xr:uid="{3390D9B1-3FCC-4E57-9A93-A26C27E4CD53}"/>
    <cellStyle name="_0602 GV_8_KOC ALLIANZ HAYAT 31.12.2002 Monthly PL 3_Slide_37 (1)" xfId="2451" xr:uid="{8E65AF20-5904-41CF-98D6-F0CE34622D2F}"/>
    <cellStyle name="_0602 GV_8_KOC ALLIANZ HAYAT 31.12.2002 Monthly PL 3_Visionline (Net profit)" xfId="2452" xr:uid="{DE0C5ABF-DDED-4DD8-861B-441A7800791E}"/>
    <cellStyle name="_0602 GV_8_KOC ALLIANZ HAYAT 31.12.2002 Monthly PL 4" xfId="2453" xr:uid="{D665FA5D-6421-4B52-8D6C-56C8E0D89A23}"/>
    <cellStyle name="_0602 GV_8_KOC ALLIANZ HAYAT 31.12.2002 Monthly PL 4_Gross Inflow (@ageas share)" xfId="2454" xr:uid="{C7DF10EB-3A65-4324-851D-C3F837EEF52C}"/>
    <cellStyle name="_0602 GV_8_KOC ALLIANZ HAYAT 31.12.2002 Monthly PL 4_Life (EU)" xfId="2455" xr:uid="{C381FB78-D0A3-4F55-BA54-ECC16FAE5932}"/>
    <cellStyle name="_0602 GV_8_KOC ALLIANZ HAYAT 31.12.2002 Monthly PL 4_Slide_14 (2)" xfId="2456" xr:uid="{C9D5F57D-DF76-47AA-AEAC-CF579D6AADF2}"/>
    <cellStyle name="_0602 GV_8_KOC ALLIANZ HAYAT 31.12.2002 Monthly PL 4_Slide_30 (2)" xfId="2457" xr:uid="{A0F7D8A0-22BB-41BE-AF37-6EDFD5D209EE}"/>
    <cellStyle name="_0602 GV_8_KOC ALLIANZ HAYAT 31.12.2002 Monthly PL 4_Slide_37 (1)" xfId="2458" xr:uid="{9F41AF3F-9C65-4B74-8356-D756FFF3ED11}"/>
    <cellStyle name="_0602 GV_8_KOC ALLIANZ HAYAT 31.12.2002 Monthly PL 4_Visionline (Net profit)" xfId="2459" xr:uid="{5F9097B3-B0A4-4D52-AD89-3AB4185EDE6C}"/>
    <cellStyle name="_0602 GV_8_KOC ALLIANZ HAYAT 31.12.2002 Monthly PL 5" xfId="2460" xr:uid="{A7DDEADB-A995-4531-9E1A-F64EE678DF33}"/>
    <cellStyle name="_0602 GV_8_KOC ALLIANZ HAYAT 31.12.2002 Monthly PL 5_Gross Inflow (@ageas share)" xfId="2461" xr:uid="{4EBF4722-3530-46B9-88D8-E9AC1161387D}"/>
    <cellStyle name="_0602 GV_8_KOC ALLIANZ HAYAT 31.12.2002 Monthly PL 5_Life (EU)" xfId="2462" xr:uid="{B182FBC4-7E9C-419A-91E5-A2BB80EB143F}"/>
    <cellStyle name="_0602 GV_8_KOC ALLIANZ HAYAT 31.12.2002 Monthly PL 5_Slide_14 (2)" xfId="2463" xr:uid="{9F8B4B4A-1DDE-49D1-AA79-9860DA7AF574}"/>
    <cellStyle name="_0602 GV_8_KOC ALLIANZ HAYAT 31.12.2002 Monthly PL 5_Slide_30 (2)" xfId="2464" xr:uid="{8ABC07BD-4057-4E86-985A-80DA4360E523}"/>
    <cellStyle name="_0602 GV_8_KOC ALLIANZ HAYAT 31.12.2002 Monthly PL 5_Slide_37 (1)" xfId="2465" xr:uid="{75E4B797-3957-4FFE-8B60-E2282EFD7762}"/>
    <cellStyle name="_0602 GV_8_KOC ALLIANZ HAYAT 31.12.2002 Monthly PL 5_Visionline (Net profit)" xfId="2466" xr:uid="{495ED792-615F-4E35-8B96-16B8356002D1}"/>
    <cellStyle name="_0602 GV_8_KOC ALLIANZ HAYAT 31.12.2002 Monthly PL 6" xfId="2467" xr:uid="{E961AE76-5D31-4538-9330-313E269CC274}"/>
    <cellStyle name="_0602 GV_8_KOC ALLIANZ HAYAT 31.12.2002 Monthly PL 6_Gross Inflow (@ageas share)" xfId="2468" xr:uid="{8B64EB61-9BF0-4797-BFA9-A4AE8C4EDB61}"/>
    <cellStyle name="_0602 GV_8_KOC ALLIANZ HAYAT 31.12.2002 Monthly PL 6_Life (EU)" xfId="2469" xr:uid="{E09BEF1A-9456-4793-B4B6-46A23E23176F}"/>
    <cellStyle name="_0602 GV_8_KOC ALLIANZ HAYAT 31.12.2002 Monthly PL 6_Slide_14 (2)" xfId="2470" xr:uid="{20FDAE41-8A4C-489E-B8DD-70B7135C97F3}"/>
    <cellStyle name="_0602 GV_8_KOC ALLIANZ HAYAT 31.12.2002 Monthly PL 6_Slide_30 (2)" xfId="2471" xr:uid="{0063DA91-513C-41C8-AA21-F7C6D590BCCD}"/>
    <cellStyle name="_0602 GV_8_KOC ALLIANZ HAYAT 31.12.2002 Monthly PL 6_Slide_37 (1)" xfId="2472" xr:uid="{9EF316E5-27D8-4471-A587-6F4FCE3347E0}"/>
    <cellStyle name="_0602 GV_8_KOC ALLIANZ HAYAT 31.12.2002 Monthly PL 6_Visionline (Net profit)" xfId="2473" xr:uid="{1945C13F-4D46-4742-B87E-4D58D3E72CD8}"/>
    <cellStyle name="_0602 GV_8_KOC ALLIANZ HAYAT 31.12.2002 Monthly PL 7" xfId="2474" xr:uid="{8C6E8246-8777-4740-BDBD-E0637C0CA3B7}"/>
    <cellStyle name="_0602 GV_8_KOC ALLIANZ HAYAT 31.12.2002 Monthly PL 7_Gross Inflow (@ageas share)" xfId="2475" xr:uid="{2C1C273C-E4AD-4676-8B7B-63466182E123}"/>
    <cellStyle name="_0602 GV_8_KOC ALLIANZ HAYAT 31.12.2002 Monthly PL 7_Life (EU)" xfId="2476" xr:uid="{D2E2C797-8818-4FE0-BCC7-799ECD889C71}"/>
    <cellStyle name="_0602 GV_8_KOC ALLIANZ HAYAT 31.12.2002 Monthly PL 7_Slide_14 (2)" xfId="2477" xr:uid="{0699B22B-0A0D-448E-AEA4-C6DA79E15693}"/>
    <cellStyle name="_0602 GV_8_KOC ALLIANZ HAYAT 31.12.2002 Monthly PL 7_Slide_30 (2)" xfId="2478" xr:uid="{0A4979C2-FC87-422C-B809-84FCE9066745}"/>
    <cellStyle name="_0602 GV_8_KOC ALLIANZ HAYAT 31.12.2002 Monthly PL 7_Slide_37 (1)" xfId="2479" xr:uid="{AE2D1854-2077-4010-A8BA-94823F3F7421}"/>
    <cellStyle name="_0602 GV_8_KOC ALLIANZ HAYAT 31.12.2002 Monthly PL 7_Visionline (Net profit)" xfId="2480" xr:uid="{19F391D3-E0C8-4489-82F7-D5EE341264EC}"/>
    <cellStyle name="_0602 GV_8_KOC ALLIANZ HAYAT 31.12.2002 Monthly PL 8" xfId="2481" xr:uid="{2121030A-6EB3-4FB5-9BB8-9E6603A3F8A4}"/>
    <cellStyle name="_0602 GV_8_KOC ALLIANZ HAYAT 31.12.2002 Monthly PL 8_Gross Inflow (@ageas share)" xfId="2482" xr:uid="{9AC824CF-BA44-449F-8713-3E20C326AFFE}"/>
    <cellStyle name="_0602 GV_8_KOC ALLIANZ HAYAT 31.12.2002 Monthly PL 8_Life (EU)" xfId="2483" xr:uid="{230FF874-CDF0-4E44-B6F9-D0D76D81798D}"/>
    <cellStyle name="_0602 GV_8_KOC ALLIANZ HAYAT 31.12.2002 Monthly PL 8_Slide_14 (2)" xfId="2484" xr:uid="{65D1DD1F-6112-4AB3-A140-2F4C975DBD94}"/>
    <cellStyle name="_0602 GV_8_KOC ALLIANZ HAYAT 31.12.2002 Monthly PL 8_Slide_30 (2)" xfId="2485" xr:uid="{EB00E179-0301-4982-9502-222BFF17F61F}"/>
    <cellStyle name="_0602 GV_8_KOC ALLIANZ HAYAT 31.12.2002 Monthly PL 8_Slide_37 (1)" xfId="2486" xr:uid="{4355FF84-4291-44C4-B5B1-E3052F50CAEA}"/>
    <cellStyle name="_0602 GV_8_KOC ALLIANZ HAYAT 31.12.2002 Monthly PL 8_Visionline (Net profit)" xfId="2487" xr:uid="{28580639-E30C-4BA8-A78F-633C841E7201}"/>
    <cellStyle name="_0602 GV_8_KOC ALLIANZ HAYAT 31.12.2002 Monthly PL 9" xfId="2488" xr:uid="{715FF4E9-EACC-4BFF-9158-734F2F183B5C}"/>
    <cellStyle name="_0602 GV_8_KOC ALLIANZ HAYAT 31.12.2002 Monthly PL 9_Gross Inflow (@ageas share)" xfId="2489" xr:uid="{FB358A5E-36D1-4CA2-9F66-4B3C99254D0D}"/>
    <cellStyle name="_0602 GV_8_KOC ALLIANZ HAYAT 31.12.2002 Monthly PL 9_Life (EU)" xfId="2490" xr:uid="{5EC04E0E-9F2F-45DB-81ED-51FE4EAAF90E}"/>
    <cellStyle name="_0602 GV_8_KOC ALLIANZ HAYAT 31.12.2002 Monthly PL 9_Slide_14 (2)" xfId="2491" xr:uid="{A124AAAC-B9B4-4E41-BFBF-A20A41C6BE8B}"/>
    <cellStyle name="_0602 GV_8_KOC ALLIANZ HAYAT 31.12.2002 Monthly PL 9_Slide_30 (2)" xfId="2492" xr:uid="{AC81BEF1-3E57-4200-BAF2-CF67ACEAB0D2}"/>
    <cellStyle name="_0602 GV_8_KOC ALLIANZ HAYAT 31.12.2002 Monthly PL 9_Slide_37 (1)" xfId="2493" xr:uid="{20EF9BF2-6820-4B52-BEC1-17529FE59B80}"/>
    <cellStyle name="_0602 GV_8_KOC ALLIANZ HAYAT 31.12.2002 Monthly PL 9_Visionline (Net profit)" xfId="2494" xr:uid="{36486AF4-3030-49F5-9C6C-0D46134EFEC3}"/>
    <cellStyle name="_0602 GV_8_KOC ALLIANZ HAYAT 31.12.2002 Monthly PL_Gross Inflow (@ageas share)" xfId="2495" xr:uid="{7E063AD3-92CC-49E7-803B-4AF34B92CA02}"/>
    <cellStyle name="_0602 GV_8_KOC ALLIANZ HAYAT 31.12.2002 Monthly PL_Life (EU)" xfId="2496" xr:uid="{F01B6512-44C9-432F-B01A-727D3FDD8639}"/>
    <cellStyle name="_0602 GV_8_KOC ALLIANZ HAYAT 31.12.2002 Monthly PL_Slide_14 (2)" xfId="2497" xr:uid="{F3B5E22B-45CD-49E8-BF0D-FD295DE0CB35}"/>
    <cellStyle name="_0602 GV_8_KOC ALLIANZ HAYAT 31.12.2002 Monthly PL_Slide_30 (2)" xfId="2498" xr:uid="{2DD0CB31-C8AB-4C47-8910-A97EC3B6FF74}"/>
    <cellStyle name="_0602 GV_8_KOC ALLIANZ HAYAT 31.12.2002 Monthly PL_Slide_37 (1)" xfId="2499" xr:uid="{79B0200F-FF09-493D-81A4-BE0AEBEC176C}"/>
    <cellStyle name="_0602 GV_8_KOC ALLIANZ HAYAT 31.12.2002 Monthly PL_Visionline (Net profit)" xfId="2500" xr:uid="{42B56CCF-8486-4159-B733-95A34A82EF21}"/>
    <cellStyle name="_0602 GV_8_Mali Tablolar(26-03-03) " xfId="2501" xr:uid="{489ADBB1-AEDC-4E0B-8693-C7067AE38127}"/>
    <cellStyle name="_0602 GV_8_Mali Tablolar(26-03-03)  10" xfId="2502" xr:uid="{E76C4147-8C5E-4842-8246-48EA9D274AF9}"/>
    <cellStyle name="_0602 GV_8_Mali Tablolar(26-03-03)  2" xfId="2503" xr:uid="{750D67EA-035B-4B12-BAF8-373A8AA68BF5}"/>
    <cellStyle name="_0602 GV_8_Mali Tablolar(26-03-03)  3" xfId="2504" xr:uid="{CBC4B105-3B37-4D02-BC01-B48D7084C6D5}"/>
    <cellStyle name="_0602 GV_8_Mali Tablolar(26-03-03)  4" xfId="2505" xr:uid="{F278873D-C764-47B6-8811-CE13D63798E7}"/>
    <cellStyle name="_0602 GV_8_Mali Tablolar(26-03-03)  5" xfId="2506" xr:uid="{2B70307A-9F67-494A-9B31-ABE6483F509B}"/>
    <cellStyle name="_0602 GV_8_Mali Tablolar(26-03-03)  6" xfId="2507" xr:uid="{D0FB0E99-4DB7-414F-B05A-388E1C03CE4D}"/>
    <cellStyle name="_0602 GV_8_Mali Tablolar(26-03-03)  7" xfId="2508" xr:uid="{5FEF05D8-0B17-4D13-81A8-DB09C5E80D5D}"/>
    <cellStyle name="_0602 GV_8_Mali Tablolar(26-03-03)  8" xfId="2509" xr:uid="{93C75241-CE2B-4859-85E0-FD88414788D2}"/>
    <cellStyle name="_0602 GV_8_Mali Tablolar(26-03-03)  9" xfId="2510" xr:uid="{EC5ABF5A-EEB3-49B7-A33C-71B32B49DEB2}"/>
    <cellStyle name="_0602 GV_9" xfId="2511" xr:uid="{9D724A58-79CA-4156-A61C-EB82582C05BA}"/>
    <cellStyle name="_0602 GV_9 10" xfId="2512" xr:uid="{F1343D8A-A9D2-4141-A7A4-8DFCE51D6B0D}"/>
    <cellStyle name="_0602 GV_9 10_Gross Inflow (@ageas share)" xfId="2513" xr:uid="{450C22E6-E2AF-424B-A243-53AB911D65B0}"/>
    <cellStyle name="_0602 GV_9 10_Life (EU)" xfId="2514" xr:uid="{ECE610F9-B36E-40A7-876B-62B5B5889EA1}"/>
    <cellStyle name="_0602 GV_9 10_Slide_14 (2)" xfId="2515" xr:uid="{B19E2A63-F05C-47DA-9F88-2297D3AC1792}"/>
    <cellStyle name="_0602 GV_9 10_Slide_30 (2)" xfId="2516" xr:uid="{24D4E484-9C49-45EC-BE0C-D2428C016922}"/>
    <cellStyle name="_0602 GV_9 10_Slide_37 (1)" xfId="2517" xr:uid="{3B0E515F-1F80-4D96-B3FD-724898F7E4E4}"/>
    <cellStyle name="_0602 GV_9 10_Visionline (Net profit)" xfId="2518" xr:uid="{D901056C-73E4-4604-AAB2-A431108109BB}"/>
    <cellStyle name="_0602 GV_9 2" xfId="2519" xr:uid="{A0D9750E-8694-492B-AC14-7C59B9460CFA}"/>
    <cellStyle name="_0602 GV_9 2_Gross Inflow (@ageas share)" xfId="2520" xr:uid="{36ECC448-C71A-4BE3-97F1-F8D6F7190D7B}"/>
    <cellStyle name="_0602 GV_9 2_Life (EU)" xfId="2521" xr:uid="{A762DB54-C9AB-4622-8A4A-EC173518C41C}"/>
    <cellStyle name="_0602 GV_9 2_Slide_14 (2)" xfId="2522" xr:uid="{67912855-1CED-4A50-896A-7F320043A6A0}"/>
    <cellStyle name="_0602 GV_9 2_Slide_30 (2)" xfId="2523" xr:uid="{CC3852CE-FDF3-4E5D-A282-D988788176A1}"/>
    <cellStyle name="_0602 GV_9 2_Slide_37 (1)" xfId="2524" xr:uid="{A52ABEF1-2A35-4C1A-BDCA-EBC56C34F9E4}"/>
    <cellStyle name="_0602 GV_9 2_Visionline (Net profit)" xfId="2525" xr:uid="{6EC4D6B2-DF2D-45D5-A94E-C83E750839C8}"/>
    <cellStyle name="_0602 GV_9 3" xfId="2526" xr:uid="{97894C62-C006-493A-8AC9-BE7DD8446E0F}"/>
    <cellStyle name="_0602 GV_9 3_Gross Inflow (@ageas share)" xfId="2527" xr:uid="{BF3397ED-2FF5-40E5-A678-16AE23D5189D}"/>
    <cellStyle name="_0602 GV_9 3_Life (EU)" xfId="2528" xr:uid="{5293E363-B2A3-4EDC-93D3-4C8533620004}"/>
    <cellStyle name="_0602 GV_9 3_Slide_14 (2)" xfId="2529" xr:uid="{3C32BDAA-1D69-42B1-A4D7-3DAA733399C5}"/>
    <cellStyle name="_0602 GV_9 3_Slide_30 (2)" xfId="2530" xr:uid="{ECF3EA50-4134-4944-BDBC-859F9860B3D7}"/>
    <cellStyle name="_0602 GV_9 3_Slide_37 (1)" xfId="2531" xr:uid="{874F5A1D-EE3E-459D-A277-46C0C57F70E0}"/>
    <cellStyle name="_0602 GV_9 3_Visionline (Net profit)" xfId="2532" xr:uid="{17EA63C8-CAEE-4D9B-9A5E-1E2A2A38AF40}"/>
    <cellStyle name="_0602 GV_9 4" xfId="2533" xr:uid="{720CEE8D-34DB-431C-B605-7557223E4B2C}"/>
    <cellStyle name="_0602 GV_9 4_Gross Inflow (@ageas share)" xfId="2534" xr:uid="{C5EDED3B-DEC9-4345-B9AC-95AB43617D2E}"/>
    <cellStyle name="_0602 GV_9 4_Life (EU)" xfId="2535" xr:uid="{5B847011-25D6-4668-9517-654035132794}"/>
    <cellStyle name="_0602 GV_9 4_Slide_14 (2)" xfId="2536" xr:uid="{36AC12A2-1E86-404D-B440-871BDBB53348}"/>
    <cellStyle name="_0602 GV_9 4_Slide_30 (2)" xfId="2537" xr:uid="{C6726358-F570-4560-AA22-B42C84CE89DD}"/>
    <cellStyle name="_0602 GV_9 4_Slide_37 (1)" xfId="2538" xr:uid="{A76D5777-FBBD-4336-9DCE-E8BC2FC890C5}"/>
    <cellStyle name="_0602 GV_9 4_Visionline (Net profit)" xfId="2539" xr:uid="{AE07099E-2D72-448C-8D9B-ADEEDC547752}"/>
    <cellStyle name="_0602 GV_9 5" xfId="2540" xr:uid="{14EE00C3-8396-4E3D-9E09-4FF46A22869C}"/>
    <cellStyle name="_0602 GV_9 5_Gross Inflow (@ageas share)" xfId="2541" xr:uid="{1640C697-E4F0-44A0-A89B-2E01760E1372}"/>
    <cellStyle name="_0602 GV_9 5_Life (EU)" xfId="2542" xr:uid="{42F61960-2DDA-405C-9C15-D309092551BE}"/>
    <cellStyle name="_0602 GV_9 5_Slide_14 (2)" xfId="2543" xr:uid="{5A0CE2FC-43E6-482E-A3AF-9212D699A713}"/>
    <cellStyle name="_0602 GV_9 5_Slide_30 (2)" xfId="2544" xr:uid="{08A44284-B0B3-4BA9-84AD-6A83E48BA40F}"/>
    <cellStyle name="_0602 GV_9 5_Slide_37 (1)" xfId="2545" xr:uid="{1FA35D83-FD3B-40EA-AE4D-BA613281C3AA}"/>
    <cellStyle name="_0602 GV_9 5_Visionline (Net profit)" xfId="2546" xr:uid="{EB7092BB-8492-45BD-8C44-D5B3F48E7235}"/>
    <cellStyle name="_0602 GV_9 6" xfId="2547" xr:uid="{3E50B852-0BCC-4D54-80B4-8843124D8AD7}"/>
    <cellStyle name="_0602 GV_9 6_Gross Inflow (@ageas share)" xfId="2548" xr:uid="{AF8D9BBC-E8D3-41B5-9982-DC685DE5AF6F}"/>
    <cellStyle name="_0602 GV_9 6_Life (EU)" xfId="2549" xr:uid="{54187000-7FEF-436B-9C4B-AEC525AC1DAE}"/>
    <cellStyle name="_0602 GV_9 6_Slide_14 (2)" xfId="2550" xr:uid="{A84C8041-B781-4507-BF75-12A5BB1B9628}"/>
    <cellStyle name="_0602 GV_9 6_Slide_30 (2)" xfId="2551" xr:uid="{72AEDB29-B279-4017-9CA6-515A023ABADC}"/>
    <cellStyle name="_0602 GV_9 6_Slide_37 (1)" xfId="2552" xr:uid="{BAB9AC12-51A1-44A5-AA11-156605E077A9}"/>
    <cellStyle name="_0602 GV_9 6_Visionline (Net profit)" xfId="2553" xr:uid="{35AD44A4-9007-4CA5-A7D6-619ACFF17D71}"/>
    <cellStyle name="_0602 GV_9 7" xfId="2554" xr:uid="{340BBB1F-C3E8-42BB-939C-CA4E5F17D9E0}"/>
    <cellStyle name="_0602 GV_9 7_Gross Inflow (@ageas share)" xfId="2555" xr:uid="{426334A4-06BD-43E2-96D2-28895DFDB623}"/>
    <cellStyle name="_0602 GV_9 7_Life (EU)" xfId="2556" xr:uid="{95AF3E0E-36A2-401A-89F9-25634FC0D1A3}"/>
    <cellStyle name="_0602 GV_9 7_Slide_14 (2)" xfId="2557" xr:uid="{710F1F82-586C-494B-968D-51BA65057D2B}"/>
    <cellStyle name="_0602 GV_9 7_Slide_30 (2)" xfId="2558" xr:uid="{A53E8EE0-FD7D-4E37-A333-C95EBACFA2A8}"/>
    <cellStyle name="_0602 GV_9 7_Slide_37 (1)" xfId="2559" xr:uid="{59C01236-5248-4033-B7A2-17149D48A9A8}"/>
    <cellStyle name="_0602 GV_9 7_Visionline (Net profit)" xfId="2560" xr:uid="{418978F2-4E73-4F41-8405-DF731EE0B062}"/>
    <cellStyle name="_0602 GV_9 8" xfId="2561" xr:uid="{871112BA-1860-45EA-9CC8-3DD0FE7A4BED}"/>
    <cellStyle name="_0602 GV_9 8_Gross Inflow (@ageas share)" xfId="2562" xr:uid="{C4890FA1-59D5-474C-93BE-988B4F1C9C60}"/>
    <cellStyle name="_0602 GV_9 8_Life (EU)" xfId="2563" xr:uid="{FFD11B4E-7A11-4A97-AC61-6A9DA4E95EB0}"/>
    <cellStyle name="_0602 GV_9 8_Slide_14 (2)" xfId="2564" xr:uid="{976880CE-1E74-4345-A876-A51A7DD115A9}"/>
    <cellStyle name="_0602 GV_9 8_Slide_30 (2)" xfId="2565" xr:uid="{17B5357A-16FA-4B36-A35E-8C0D8F7468DE}"/>
    <cellStyle name="_0602 GV_9 8_Slide_37 (1)" xfId="2566" xr:uid="{F9A2DF1E-AA77-4F4B-A582-B96130EC9D12}"/>
    <cellStyle name="_0602 GV_9 8_Visionline (Net profit)" xfId="2567" xr:uid="{C6D6B554-70B2-4DFB-810A-4D3D0D06A175}"/>
    <cellStyle name="_0602 GV_9 9" xfId="2568" xr:uid="{DCD943FA-204E-4475-BFB9-E2037CAADCEB}"/>
    <cellStyle name="_0602 GV_9 9_Gross Inflow (@ageas share)" xfId="2569" xr:uid="{4630F14F-488A-4C65-9124-014F1BAC9AE2}"/>
    <cellStyle name="_0602 GV_9 9_Life (EU)" xfId="2570" xr:uid="{19DC121E-F7B3-40FE-B153-F5647C6BA75D}"/>
    <cellStyle name="_0602 GV_9 9_Slide_14 (2)" xfId="2571" xr:uid="{401A782A-B3F2-4118-AEF3-55DB59B8AA4D}"/>
    <cellStyle name="_0602 GV_9 9_Slide_30 (2)" xfId="2572" xr:uid="{D01998AF-3455-4F9C-942A-E52AC3E50822}"/>
    <cellStyle name="_0602 GV_9 9_Slide_37 (1)" xfId="2573" xr:uid="{32F4F46C-C192-4247-B56E-51501B8245BB}"/>
    <cellStyle name="_0602 GV_9 9_Visionline (Net profit)" xfId="2574" xr:uid="{4EC0407F-DADD-4C58-ADE0-23700DC5687E}"/>
    <cellStyle name="_0602 GV_9_0902 GV" xfId="2575" xr:uid="{6C042F26-8FAD-4D7F-B2F5-895DF1285E9B}"/>
    <cellStyle name="_0602 GV_9_0902 GV 10" xfId="2576" xr:uid="{AE74B8C1-4581-4F84-BC9A-C9D71263AFF7}"/>
    <cellStyle name="_0602 GV_9_0902 GV 10_Gross Inflow (@ageas share)" xfId="2577" xr:uid="{03316DC5-A49B-4D35-893A-7CEDDCF50530}"/>
    <cellStyle name="_0602 GV_9_0902 GV 10_Life (EU)" xfId="2578" xr:uid="{C27FAF14-EE10-43C0-BA44-C28DB0B72D87}"/>
    <cellStyle name="_0602 GV_9_0902 GV 10_Slide_14 (2)" xfId="2579" xr:uid="{1D930324-966A-4AE8-9638-4838D5BFFBC3}"/>
    <cellStyle name="_0602 GV_9_0902 GV 10_Slide_30 (2)" xfId="2580" xr:uid="{8710BD1F-E043-493D-B5F0-09B64A0543F3}"/>
    <cellStyle name="_0602 GV_9_0902 GV 10_Slide_37 (1)" xfId="2581" xr:uid="{C9ECFBD5-0448-484A-A916-9E20E79D081C}"/>
    <cellStyle name="_0602 GV_9_0902 GV 10_Visionline (Net profit)" xfId="2582" xr:uid="{AB7B4F21-CFD2-493A-BFB2-88104B93BB9C}"/>
    <cellStyle name="_0602 GV_9_0902 GV 2" xfId="2583" xr:uid="{CFAC801A-ED13-41C3-91C4-C7A515A11433}"/>
    <cellStyle name="_0602 GV_9_0902 GV 2_Gross Inflow (@ageas share)" xfId="2584" xr:uid="{72A425EA-CC57-4738-87CF-EEA5089C926E}"/>
    <cellStyle name="_0602 GV_9_0902 GV 2_Life (EU)" xfId="2585" xr:uid="{73879BC6-9786-4870-8811-01600FDC48A1}"/>
    <cellStyle name="_0602 GV_9_0902 GV 2_Slide_14 (2)" xfId="2586" xr:uid="{FAA7BD4A-FBE1-434B-B8A7-F69A77482315}"/>
    <cellStyle name="_0602 GV_9_0902 GV 2_Slide_30 (2)" xfId="2587" xr:uid="{0EAF870F-CF43-4563-974D-7AA96B8F4FAE}"/>
    <cellStyle name="_0602 GV_9_0902 GV 2_Slide_37 (1)" xfId="2588" xr:uid="{73EF8686-34E9-4195-893F-B0FB068F0974}"/>
    <cellStyle name="_0602 GV_9_0902 GV 2_Visionline (Net profit)" xfId="2589" xr:uid="{7101B5DA-96F0-4795-B95E-C7CF40273C2F}"/>
    <cellStyle name="_0602 GV_9_0902 GV 3" xfId="2590" xr:uid="{E7F63630-AC5F-452D-8B09-56B394964CEC}"/>
    <cellStyle name="_0602 GV_9_0902 GV 3_Gross Inflow (@ageas share)" xfId="2591" xr:uid="{8B73B0D9-2476-48EB-927D-B0A7BD265677}"/>
    <cellStyle name="_0602 GV_9_0902 GV 3_Life (EU)" xfId="2592" xr:uid="{6FBC442F-8AD4-47F7-AB76-3F0412171826}"/>
    <cellStyle name="_0602 GV_9_0902 GV 3_Slide_14 (2)" xfId="2593" xr:uid="{2A4469AF-BA62-4D27-B545-44BEAC1F9507}"/>
    <cellStyle name="_0602 GV_9_0902 GV 3_Slide_30 (2)" xfId="2594" xr:uid="{9E0A2A7F-926B-4E8C-BDD6-81F6F2392FE6}"/>
    <cellStyle name="_0602 GV_9_0902 GV 3_Slide_37 (1)" xfId="2595" xr:uid="{2E844946-0CB1-45AA-848C-F530A6651B15}"/>
    <cellStyle name="_0602 GV_9_0902 GV 3_Visionline (Net profit)" xfId="2596" xr:uid="{1726AA72-30FF-4D72-A26B-B20839CE8AA3}"/>
    <cellStyle name="_0602 GV_9_0902 GV 4" xfId="2597" xr:uid="{87DB044B-6081-4A29-8642-06977E7918EA}"/>
    <cellStyle name="_0602 GV_9_0902 GV 4_Gross Inflow (@ageas share)" xfId="2598" xr:uid="{81A9B88A-B33F-479E-93D8-CC611101C3BB}"/>
    <cellStyle name="_0602 GV_9_0902 GV 4_Life (EU)" xfId="2599" xr:uid="{9930F74F-BED2-4C87-86FC-870D6A7EA8DE}"/>
    <cellStyle name="_0602 GV_9_0902 GV 4_Slide_14 (2)" xfId="2600" xr:uid="{5F7D0839-1020-4C49-BA64-18B1031E15A7}"/>
    <cellStyle name="_0602 GV_9_0902 GV 4_Slide_30 (2)" xfId="2601" xr:uid="{6B00799C-24CE-4E1F-85E9-AFA5AFDF7561}"/>
    <cellStyle name="_0602 GV_9_0902 GV 4_Slide_37 (1)" xfId="2602" xr:uid="{B700A663-8711-41CE-96EA-BB2877FAA774}"/>
    <cellStyle name="_0602 GV_9_0902 GV 4_Visionline (Net profit)" xfId="2603" xr:uid="{9F0C26E4-7F44-4C61-A995-08347BC432DA}"/>
    <cellStyle name="_0602 GV_9_0902 GV 5" xfId="2604" xr:uid="{E77C1E07-4FD9-4BCC-B68D-C68F02302F6D}"/>
    <cellStyle name="_0602 GV_9_0902 GV 5_Gross Inflow (@ageas share)" xfId="2605" xr:uid="{7C86CCE6-6625-4CF0-969F-6460EA6AEB12}"/>
    <cellStyle name="_0602 GV_9_0902 GV 5_Life (EU)" xfId="2606" xr:uid="{FA9E527D-2642-4AA1-9667-3053A46F98B7}"/>
    <cellStyle name="_0602 GV_9_0902 GV 5_Slide_14 (2)" xfId="2607" xr:uid="{848CF50A-7094-4E09-8197-338E41488973}"/>
    <cellStyle name="_0602 GV_9_0902 GV 5_Slide_30 (2)" xfId="2608" xr:uid="{22539A7C-80A9-4D11-90B9-68AC5F58F48E}"/>
    <cellStyle name="_0602 GV_9_0902 GV 5_Slide_37 (1)" xfId="2609" xr:uid="{DF9FF9E8-C44D-43E1-9763-E7737FDB0989}"/>
    <cellStyle name="_0602 GV_9_0902 GV 5_Visionline (Net profit)" xfId="2610" xr:uid="{63D73809-53AA-4747-98FF-85E763926A6C}"/>
    <cellStyle name="_0602 GV_9_0902 GV 6" xfId="2611" xr:uid="{4A30D05D-CA30-47AA-8BE6-BCD97431A738}"/>
    <cellStyle name="_0602 GV_9_0902 GV 6_Gross Inflow (@ageas share)" xfId="2612" xr:uid="{13AE933C-98FB-436D-8B8A-78C51E6EE19F}"/>
    <cellStyle name="_0602 GV_9_0902 GV 6_Life (EU)" xfId="2613" xr:uid="{2F455A7B-17C1-4EAB-9315-944416B04722}"/>
    <cellStyle name="_0602 GV_9_0902 GV 6_Slide_14 (2)" xfId="2614" xr:uid="{585B8A5F-68C9-4D00-AED8-B74077021199}"/>
    <cellStyle name="_0602 GV_9_0902 GV 6_Slide_30 (2)" xfId="2615" xr:uid="{BBEEE639-80A0-493A-B26F-BEC34FD02A41}"/>
    <cellStyle name="_0602 GV_9_0902 GV 6_Slide_37 (1)" xfId="2616" xr:uid="{5E4B81F2-70D8-4CB9-8638-A5D5E8E7EC42}"/>
    <cellStyle name="_0602 GV_9_0902 GV 6_Visionline (Net profit)" xfId="2617" xr:uid="{EE668A88-3F66-417A-BB54-48D7560737DF}"/>
    <cellStyle name="_0602 GV_9_0902 GV 7" xfId="2618" xr:uid="{DE9D1B62-185F-4E6B-B5B3-588D39853FB0}"/>
    <cellStyle name="_0602 GV_9_0902 GV 7_Gross Inflow (@ageas share)" xfId="2619" xr:uid="{5F8F92FA-3012-4B58-958D-59DA6B7710B7}"/>
    <cellStyle name="_0602 GV_9_0902 GV 7_Life (EU)" xfId="2620" xr:uid="{DAD5A6BA-AD3E-4C48-A4E0-EC5E408411F6}"/>
    <cellStyle name="_0602 GV_9_0902 GV 7_Slide_14 (2)" xfId="2621" xr:uid="{5A8F76B2-8DFF-400D-A705-26990F2F553E}"/>
    <cellStyle name="_0602 GV_9_0902 GV 7_Slide_30 (2)" xfId="2622" xr:uid="{63CB75C5-343F-4AD3-B902-715EF1184A18}"/>
    <cellStyle name="_0602 GV_9_0902 GV 7_Slide_37 (1)" xfId="2623" xr:uid="{42FEAA18-5DC5-42DE-998F-2514CEB120E7}"/>
    <cellStyle name="_0602 GV_9_0902 GV 7_Visionline (Net profit)" xfId="2624" xr:uid="{E45F3BF7-FAF6-4958-A4A2-BC5BB10AFF87}"/>
    <cellStyle name="_0602 GV_9_0902 GV 8" xfId="2625" xr:uid="{E87325CA-066C-4EA3-B458-6D5B0F5E912E}"/>
    <cellStyle name="_0602 GV_9_0902 GV 8_Gross Inflow (@ageas share)" xfId="2626" xr:uid="{CF63DB52-5373-4168-82DF-8320F403BF3A}"/>
    <cellStyle name="_0602 GV_9_0902 GV 8_Life (EU)" xfId="2627" xr:uid="{85F38811-4E2F-4712-90F6-21860ECAF22C}"/>
    <cellStyle name="_0602 GV_9_0902 GV 8_Slide_14 (2)" xfId="2628" xr:uid="{2A340D83-82CD-43CB-8B09-D9FAC8D18A27}"/>
    <cellStyle name="_0602 GV_9_0902 GV 8_Slide_30 (2)" xfId="2629" xr:uid="{ABEDFCFD-344F-4A29-8AC1-5C53CEA0C64C}"/>
    <cellStyle name="_0602 GV_9_0902 GV 8_Slide_37 (1)" xfId="2630" xr:uid="{21355C75-6C52-46D1-B0A5-CF56872A29ED}"/>
    <cellStyle name="_0602 GV_9_0902 GV 8_Visionline (Net profit)" xfId="2631" xr:uid="{EABF92F6-56F9-47D7-81E2-0C9A47011EE0}"/>
    <cellStyle name="_0602 GV_9_0902 GV 9" xfId="2632" xr:uid="{62422B9A-42D7-4C1A-AB98-AC8E990EBFD5}"/>
    <cellStyle name="_0602 GV_9_0902 GV 9_Gross Inflow (@ageas share)" xfId="2633" xr:uid="{1E8FD3BB-0B41-4164-A1C5-6B80D89ED8FC}"/>
    <cellStyle name="_0602 GV_9_0902 GV 9_Life (EU)" xfId="2634" xr:uid="{30927CFB-3E3B-4417-873E-095FDA2B8CCA}"/>
    <cellStyle name="_0602 GV_9_0902 GV 9_Slide_14 (2)" xfId="2635" xr:uid="{51C92412-CCE5-4478-BA0B-936B2A9BB70F}"/>
    <cellStyle name="_0602 GV_9_0902 GV 9_Slide_30 (2)" xfId="2636" xr:uid="{F0E2E645-BA20-4E74-9A21-D28753B6B3C2}"/>
    <cellStyle name="_0602 GV_9_0902 GV 9_Slide_37 (1)" xfId="2637" xr:uid="{6BA88D14-5CAD-4ED8-99A8-E0879EBEE732}"/>
    <cellStyle name="_0602 GV_9_0902 GV 9_Visionline (Net profit)" xfId="2638" xr:uid="{1C44A584-B0FF-4B56-BA73-B7B117BCFEA8}"/>
    <cellStyle name="_0602 GV_9_0902 GV_Gross Inflow (@ageas share)" xfId="2639" xr:uid="{567495BD-293C-4A39-B6E8-6165501426BB}"/>
    <cellStyle name="_0602 GV_9_0902 GV_Life (EU)" xfId="2640" xr:uid="{4216A159-FBA4-414C-8DF6-B64AD3260F8B}"/>
    <cellStyle name="_0602 GV_9_0902 GV_Slide_14 (2)" xfId="2641" xr:uid="{382A3D4B-FC0E-43BA-A145-F34B45C8C1F0}"/>
    <cellStyle name="_0602 GV_9_0902 GV_Slide_30 (2)" xfId="2642" xr:uid="{10CACBA2-3A65-41CB-8272-6EB747477A2B}"/>
    <cellStyle name="_0602 GV_9_0902 GV_Slide_37 (1)" xfId="2643" xr:uid="{8432ED02-4095-4FFA-9B74-DF06011A5640}"/>
    <cellStyle name="_0602 GV_9_0902 GV_Visionline (Net profit)" xfId="2644" xr:uid="{23ECBE3B-326B-40CA-BD52-87557A99D12D}"/>
    <cellStyle name="_0602 GV_9_Gross Inflow (@ageas share)" xfId="2645" xr:uid="{8AB7DBCD-7836-4280-A847-CC498914D9C2}"/>
    <cellStyle name="_0602 GV_9_KOC ALLIANZ HAYAT 31.12.2002 Monthly PL" xfId="2646" xr:uid="{655CAB4D-979D-4C54-A720-044E7FA19402}"/>
    <cellStyle name="_0602 GV_9_KOC ALLIANZ HAYAT 31.12.2002 Monthly PL 10" xfId="2647" xr:uid="{36B8A870-5EF3-4B74-A513-23219B17EE73}"/>
    <cellStyle name="_0602 GV_9_KOC ALLIANZ HAYAT 31.12.2002 Monthly PL 10_Gross Inflow (@ageas share)" xfId="2648" xr:uid="{813AA582-A99E-447B-8DDD-1F492512B364}"/>
    <cellStyle name="_0602 GV_9_KOC ALLIANZ HAYAT 31.12.2002 Monthly PL 10_Life (EU)" xfId="2649" xr:uid="{1596A2C2-F948-4FF8-9014-19B1F1633731}"/>
    <cellStyle name="_0602 GV_9_KOC ALLIANZ HAYAT 31.12.2002 Monthly PL 10_Slide_14 (2)" xfId="2650" xr:uid="{E72AAF27-FA75-4938-A7A5-59BEB5AA0CD0}"/>
    <cellStyle name="_0602 GV_9_KOC ALLIANZ HAYAT 31.12.2002 Monthly PL 10_Slide_30 (2)" xfId="2651" xr:uid="{9AAABCA8-0C6C-4CB9-A4D0-46ED04029B8C}"/>
    <cellStyle name="_0602 GV_9_KOC ALLIANZ HAYAT 31.12.2002 Monthly PL 10_Slide_37 (1)" xfId="2652" xr:uid="{7C3189B6-1760-4C40-978B-7C69D0A6FB17}"/>
    <cellStyle name="_0602 GV_9_KOC ALLIANZ HAYAT 31.12.2002 Monthly PL 10_Visionline (Net profit)" xfId="2653" xr:uid="{1436663A-5FDB-4743-9C14-03DA77F86482}"/>
    <cellStyle name="_0602 GV_9_KOC ALLIANZ HAYAT 31.12.2002 Monthly PL 2" xfId="2654" xr:uid="{B24A4973-A4C8-4486-9ECA-56FDBEAE523E}"/>
    <cellStyle name="_0602 GV_9_KOC ALLIANZ HAYAT 31.12.2002 Monthly PL 2_Gross Inflow (@ageas share)" xfId="2655" xr:uid="{2C8582F5-209D-4C74-8F3B-10F4D67FF254}"/>
    <cellStyle name="_0602 GV_9_KOC ALLIANZ HAYAT 31.12.2002 Monthly PL 2_Life (EU)" xfId="2656" xr:uid="{73FDF0DC-1C7A-4AE7-BB63-ADBB6E608C8B}"/>
    <cellStyle name="_0602 GV_9_KOC ALLIANZ HAYAT 31.12.2002 Monthly PL 2_Slide_14 (2)" xfId="2657" xr:uid="{6A0DF7B4-4B5E-417C-80EE-6DE991C2EA3E}"/>
    <cellStyle name="_0602 GV_9_KOC ALLIANZ HAYAT 31.12.2002 Monthly PL 2_Slide_30 (2)" xfId="2658" xr:uid="{522691FC-6E77-41E0-A1A0-433D0D2CDEA8}"/>
    <cellStyle name="_0602 GV_9_KOC ALLIANZ HAYAT 31.12.2002 Monthly PL 2_Slide_37 (1)" xfId="2659" xr:uid="{CA37EC89-26C5-4296-95F7-12998CB577AE}"/>
    <cellStyle name="_0602 GV_9_KOC ALLIANZ HAYAT 31.12.2002 Monthly PL 2_Visionline (Net profit)" xfId="2660" xr:uid="{55086967-6C4E-4EC5-8F1C-B629F0DB579C}"/>
    <cellStyle name="_0602 GV_9_KOC ALLIANZ HAYAT 31.12.2002 Monthly PL 3" xfId="2661" xr:uid="{73CB328C-347A-4BA4-B519-588A9DE96489}"/>
    <cellStyle name="_0602 GV_9_KOC ALLIANZ HAYAT 31.12.2002 Monthly PL 3_Gross Inflow (@ageas share)" xfId="2662" xr:uid="{D5CD16FF-F021-4452-B134-59F04FDB3F3C}"/>
    <cellStyle name="_0602 GV_9_KOC ALLIANZ HAYAT 31.12.2002 Monthly PL 3_Life (EU)" xfId="2663" xr:uid="{1F877243-414A-4444-B371-2E6FB37CD333}"/>
    <cellStyle name="_0602 GV_9_KOC ALLIANZ HAYAT 31.12.2002 Monthly PL 3_Slide_14 (2)" xfId="2664" xr:uid="{4A8109F4-F910-4BB3-8E1C-AD1895877704}"/>
    <cellStyle name="_0602 GV_9_KOC ALLIANZ HAYAT 31.12.2002 Monthly PL 3_Slide_30 (2)" xfId="2665" xr:uid="{EFDC35FB-A543-4518-858C-3C140E008D0E}"/>
    <cellStyle name="_0602 GV_9_KOC ALLIANZ HAYAT 31.12.2002 Monthly PL 3_Slide_37 (1)" xfId="2666" xr:uid="{5DF49408-72F5-4DCA-BCF5-7DC087334868}"/>
    <cellStyle name="_0602 GV_9_KOC ALLIANZ HAYAT 31.12.2002 Monthly PL 3_Visionline (Net profit)" xfId="2667" xr:uid="{3A95ACAB-2692-42EB-9210-C77D715BEDB4}"/>
    <cellStyle name="_0602 GV_9_KOC ALLIANZ HAYAT 31.12.2002 Monthly PL 4" xfId="2668" xr:uid="{7DC0B4F2-45B8-47D3-96C4-10CE796AE67C}"/>
    <cellStyle name="_0602 GV_9_KOC ALLIANZ HAYAT 31.12.2002 Monthly PL 4_Gross Inflow (@ageas share)" xfId="2669" xr:uid="{5CCC9C45-1BB3-4B09-8F5B-2D9C43F9D332}"/>
    <cellStyle name="_0602 GV_9_KOC ALLIANZ HAYAT 31.12.2002 Monthly PL 4_Life (EU)" xfId="2670" xr:uid="{5CD1D38F-E32E-465F-B771-98370AFB4683}"/>
    <cellStyle name="_0602 GV_9_KOC ALLIANZ HAYAT 31.12.2002 Monthly PL 4_Slide_14 (2)" xfId="2671" xr:uid="{3FAD35AA-D363-465C-B18D-0C4ECA70E555}"/>
    <cellStyle name="_0602 GV_9_KOC ALLIANZ HAYAT 31.12.2002 Monthly PL 4_Slide_30 (2)" xfId="2672" xr:uid="{60C5AC02-767C-4F40-AECA-2699CC03DAB0}"/>
    <cellStyle name="_0602 GV_9_KOC ALLIANZ HAYAT 31.12.2002 Monthly PL 4_Slide_37 (1)" xfId="2673" xr:uid="{8007E532-DC83-4F61-9258-BD1E8398D453}"/>
    <cellStyle name="_0602 GV_9_KOC ALLIANZ HAYAT 31.12.2002 Monthly PL 4_Visionline (Net profit)" xfId="2674" xr:uid="{B6F53D16-1278-4ACF-BCE4-6174AC3DCB8C}"/>
    <cellStyle name="_0602 GV_9_KOC ALLIANZ HAYAT 31.12.2002 Monthly PL 5" xfId="2675" xr:uid="{72F4754E-8A5C-4F77-8EAB-4E8BF13BB3BA}"/>
    <cellStyle name="_0602 GV_9_KOC ALLIANZ HAYAT 31.12.2002 Monthly PL 5_Gross Inflow (@ageas share)" xfId="2676" xr:uid="{1A4907AE-1D47-441B-8929-38B66D151B3D}"/>
    <cellStyle name="_0602 GV_9_KOC ALLIANZ HAYAT 31.12.2002 Monthly PL 5_Life (EU)" xfId="2677" xr:uid="{05A2507E-FA0C-489A-B0C6-EE2F466D83C0}"/>
    <cellStyle name="_0602 GV_9_KOC ALLIANZ HAYAT 31.12.2002 Monthly PL 5_Slide_14 (2)" xfId="2678" xr:uid="{C8D98A77-9D50-49CA-A52E-3B13BD8D1FEE}"/>
    <cellStyle name="_0602 GV_9_KOC ALLIANZ HAYAT 31.12.2002 Monthly PL 5_Slide_30 (2)" xfId="2679" xr:uid="{4A40D0FC-15C8-41AB-AEA4-E31A5D16F729}"/>
    <cellStyle name="_0602 GV_9_KOC ALLIANZ HAYAT 31.12.2002 Monthly PL 5_Slide_37 (1)" xfId="2680" xr:uid="{C0538008-F41F-4A45-83E4-659419269B2B}"/>
    <cellStyle name="_0602 GV_9_KOC ALLIANZ HAYAT 31.12.2002 Monthly PL 5_Visionline (Net profit)" xfId="2681" xr:uid="{5A39DA05-CD5C-4555-B3C9-3F457B38440C}"/>
    <cellStyle name="_0602 GV_9_KOC ALLIANZ HAYAT 31.12.2002 Monthly PL 6" xfId="2682" xr:uid="{B7D6A449-5B10-43F8-B030-83E519A7EF64}"/>
    <cellStyle name="_0602 GV_9_KOC ALLIANZ HAYAT 31.12.2002 Monthly PL 6_Gross Inflow (@ageas share)" xfId="2683" xr:uid="{F2656855-7943-4325-BC6D-A89AC4A56A17}"/>
    <cellStyle name="_0602 GV_9_KOC ALLIANZ HAYAT 31.12.2002 Monthly PL 6_Life (EU)" xfId="2684" xr:uid="{B481268F-B7A2-4B6E-92E6-C10667D40A08}"/>
    <cellStyle name="_0602 GV_9_KOC ALLIANZ HAYAT 31.12.2002 Monthly PL 6_Slide_14 (2)" xfId="2685" xr:uid="{56EB1F11-ECA9-45A0-872E-5DE88E66184C}"/>
    <cellStyle name="_0602 GV_9_KOC ALLIANZ HAYAT 31.12.2002 Monthly PL 6_Slide_30 (2)" xfId="2686" xr:uid="{0F37F0F9-8621-4A19-B1C4-E9102F6938AB}"/>
    <cellStyle name="_0602 GV_9_KOC ALLIANZ HAYAT 31.12.2002 Monthly PL 6_Slide_37 (1)" xfId="2687" xr:uid="{923BCCB9-FAFD-4F09-AB9F-509265DA9D74}"/>
    <cellStyle name="_0602 GV_9_KOC ALLIANZ HAYAT 31.12.2002 Monthly PL 6_Visionline (Net profit)" xfId="2688" xr:uid="{42C15905-A9A9-49C2-BDA8-8F1098D0F269}"/>
    <cellStyle name="_0602 GV_9_KOC ALLIANZ HAYAT 31.12.2002 Monthly PL 7" xfId="2689" xr:uid="{B095EDEE-3B5B-4FAB-88F8-F228E9A43741}"/>
    <cellStyle name="_0602 GV_9_KOC ALLIANZ HAYAT 31.12.2002 Monthly PL 7_Gross Inflow (@ageas share)" xfId="2690" xr:uid="{82294327-350A-41E8-9698-286DDA5EA63A}"/>
    <cellStyle name="_0602 GV_9_KOC ALLIANZ HAYAT 31.12.2002 Monthly PL 7_Life (EU)" xfId="2691" xr:uid="{62999131-1CDE-43E6-BA5D-EC6F1162C6E0}"/>
    <cellStyle name="_0602 GV_9_KOC ALLIANZ HAYAT 31.12.2002 Monthly PL 7_Slide_14 (2)" xfId="2692" xr:uid="{F105EFF7-D712-4389-B83F-74876162CF63}"/>
    <cellStyle name="_0602 GV_9_KOC ALLIANZ HAYAT 31.12.2002 Monthly PL 7_Slide_30 (2)" xfId="2693" xr:uid="{F99A5DAC-3FC2-4AA2-8863-1205772780B7}"/>
    <cellStyle name="_0602 GV_9_KOC ALLIANZ HAYAT 31.12.2002 Monthly PL 7_Slide_37 (1)" xfId="2694" xr:uid="{39EA5CBF-2012-402C-8E83-4B2F934EBF05}"/>
    <cellStyle name="_0602 GV_9_KOC ALLIANZ HAYAT 31.12.2002 Monthly PL 7_Visionline (Net profit)" xfId="2695" xr:uid="{EB155982-021E-4773-8835-0EA1D6D6A967}"/>
    <cellStyle name="_0602 GV_9_KOC ALLIANZ HAYAT 31.12.2002 Monthly PL 8" xfId="2696" xr:uid="{BCF8EC38-9455-4FE5-820D-5B6E4C18AE45}"/>
    <cellStyle name="_0602 GV_9_KOC ALLIANZ HAYAT 31.12.2002 Monthly PL 8_Gross Inflow (@ageas share)" xfId="2697" xr:uid="{4733A149-B39A-4F38-BB44-7605A0F7725E}"/>
    <cellStyle name="_0602 GV_9_KOC ALLIANZ HAYAT 31.12.2002 Monthly PL 8_Life (EU)" xfId="2698" xr:uid="{EA3CE682-434B-49EE-9FD1-58B316ED1788}"/>
    <cellStyle name="_0602 GV_9_KOC ALLIANZ HAYAT 31.12.2002 Monthly PL 8_Slide_14 (2)" xfId="2699" xr:uid="{38072291-6414-46D6-8309-290983408C43}"/>
    <cellStyle name="_0602 GV_9_KOC ALLIANZ HAYAT 31.12.2002 Monthly PL 8_Slide_30 (2)" xfId="2700" xr:uid="{06DF49D6-9DDE-4516-B61A-A4E07EE4AF2A}"/>
    <cellStyle name="_0602 GV_9_KOC ALLIANZ HAYAT 31.12.2002 Monthly PL 8_Slide_37 (1)" xfId="2701" xr:uid="{F9582F48-C332-456A-938D-5D46AC19AB79}"/>
    <cellStyle name="_0602 GV_9_KOC ALLIANZ HAYAT 31.12.2002 Monthly PL 8_Visionline (Net profit)" xfId="2702" xr:uid="{A6F8E0CD-09C7-4628-A9EC-65B78E4325AC}"/>
    <cellStyle name="_0602 GV_9_KOC ALLIANZ HAYAT 31.12.2002 Monthly PL 9" xfId="2703" xr:uid="{396DA343-B9DE-43AC-8B54-45E6A6AC67C5}"/>
    <cellStyle name="_0602 GV_9_KOC ALLIANZ HAYAT 31.12.2002 Monthly PL 9_Gross Inflow (@ageas share)" xfId="2704" xr:uid="{95E8DEC3-F117-4C8F-B2CC-B80F9EAD86E8}"/>
    <cellStyle name="_0602 GV_9_KOC ALLIANZ HAYAT 31.12.2002 Monthly PL 9_Life (EU)" xfId="2705" xr:uid="{8E66259E-9B65-4314-92E5-6B4833B0CE6A}"/>
    <cellStyle name="_0602 GV_9_KOC ALLIANZ HAYAT 31.12.2002 Monthly PL 9_Slide_14 (2)" xfId="2706" xr:uid="{86ED3F11-8687-4384-9C2D-97F42C8036A8}"/>
    <cellStyle name="_0602 GV_9_KOC ALLIANZ HAYAT 31.12.2002 Monthly PL 9_Slide_30 (2)" xfId="2707" xr:uid="{95F10F12-B288-4157-B291-30D1290B4F3E}"/>
    <cellStyle name="_0602 GV_9_KOC ALLIANZ HAYAT 31.12.2002 Monthly PL 9_Slide_37 (1)" xfId="2708" xr:uid="{DAFB10E1-D535-45EF-9E11-4913DF66674A}"/>
    <cellStyle name="_0602 GV_9_KOC ALLIANZ HAYAT 31.12.2002 Monthly PL 9_Visionline (Net profit)" xfId="2709" xr:uid="{72944452-B1D3-464B-AC8F-E8AB993ADCCB}"/>
    <cellStyle name="_0602 GV_9_KOC ALLIANZ HAYAT 31.12.2002 Monthly PL_Gross Inflow (@ageas share)" xfId="2710" xr:uid="{42627B2E-434E-4B29-BF81-53E84ADAB4F7}"/>
    <cellStyle name="_0602 GV_9_KOC ALLIANZ HAYAT 31.12.2002 Monthly PL_Life (EU)" xfId="2711" xr:uid="{BAACDB96-268D-4D37-8C7E-BF5418414897}"/>
    <cellStyle name="_0602 GV_9_KOC ALLIANZ HAYAT 31.12.2002 Monthly PL_Slide_14 (2)" xfId="2712" xr:uid="{4750F1DA-4E99-4801-B5EC-003F49D9EBEB}"/>
    <cellStyle name="_0602 GV_9_KOC ALLIANZ HAYAT 31.12.2002 Monthly PL_Slide_30 (2)" xfId="2713" xr:uid="{59811C85-7D3C-4A94-95A8-D8E6651615DC}"/>
    <cellStyle name="_0602 GV_9_KOC ALLIANZ HAYAT 31.12.2002 Monthly PL_Slide_37 (1)" xfId="2714" xr:uid="{1BBD4B6C-46B3-4C0D-8499-04BE32DDC62E}"/>
    <cellStyle name="_0602 GV_9_KOC ALLIANZ HAYAT 31.12.2002 Monthly PL_Visionline (Net profit)" xfId="2715" xr:uid="{D8F97AAC-1CC5-4C50-8B67-2CCC5D0E6632}"/>
    <cellStyle name="_0602 GV_9_Life (EU)" xfId="2716" xr:uid="{10C0FC67-D738-4E40-94DA-7AC6B09D72F5}"/>
    <cellStyle name="_0602 GV_9_Mali Tablolar(26-03-03) " xfId="2717" xr:uid="{F6B9E253-9BD2-4B35-B62C-7F181F589256}"/>
    <cellStyle name="_0602 GV_9_Mali Tablolar(26-03-03)  10" xfId="2718" xr:uid="{CCD66414-263E-4C5B-9C22-C6202E5D3251}"/>
    <cellStyle name="_0602 GV_9_Mali Tablolar(26-03-03)  10_Gross Inflow (@ageas share)" xfId="2719" xr:uid="{5F151239-AAEF-481E-837F-82D65A14708F}"/>
    <cellStyle name="_0602 GV_9_Mali Tablolar(26-03-03)  10_Life (EU)" xfId="2720" xr:uid="{6138E8DC-90EB-4094-8310-E9356EA2075E}"/>
    <cellStyle name="_0602 GV_9_Mali Tablolar(26-03-03)  10_Slide_14 (2)" xfId="2721" xr:uid="{ABC8AEA2-7A02-42AC-B8D7-768F8C7FACD6}"/>
    <cellStyle name="_0602 GV_9_Mali Tablolar(26-03-03)  10_Slide_30 (2)" xfId="2722" xr:uid="{194FE1CE-F024-45B7-8040-0F8CC9282EE8}"/>
    <cellStyle name="_0602 GV_9_Mali Tablolar(26-03-03)  10_Slide_37 (1)" xfId="2723" xr:uid="{947AA812-B18E-47A8-A0FC-C7974BE6F744}"/>
    <cellStyle name="_0602 GV_9_Mali Tablolar(26-03-03)  10_Visionline (Net profit)" xfId="2724" xr:uid="{04FA2A85-E28E-4F9E-B05F-DF4CE856D606}"/>
    <cellStyle name="_0602 GV_9_Mali Tablolar(26-03-03)  2" xfId="2725" xr:uid="{EFF8A372-5AD1-45A3-8DB0-989D34B4A113}"/>
    <cellStyle name="_0602 GV_9_Mali Tablolar(26-03-03)  2_Gross Inflow (@ageas share)" xfId="2726" xr:uid="{FCA2FB57-69CC-4F76-9E9D-008DC45F3562}"/>
    <cellStyle name="_0602 GV_9_Mali Tablolar(26-03-03)  2_Life (EU)" xfId="2727" xr:uid="{1EE15E3F-5B73-4919-B8F6-4A86BCF6DDBB}"/>
    <cellStyle name="_0602 GV_9_Mali Tablolar(26-03-03)  2_Slide_14 (2)" xfId="2728" xr:uid="{958B2B67-3016-430A-877B-28CBDEBE0634}"/>
    <cellStyle name="_0602 GV_9_Mali Tablolar(26-03-03)  2_Slide_30 (2)" xfId="2729" xr:uid="{E2CCB0F0-DCA0-4EA6-96E1-0D1F5E83E0B0}"/>
    <cellStyle name="_0602 GV_9_Mali Tablolar(26-03-03)  2_Slide_37 (1)" xfId="2730" xr:uid="{E9D18CDF-8EC7-4A82-B6FA-D1636D84184F}"/>
    <cellStyle name="_0602 GV_9_Mali Tablolar(26-03-03)  2_Visionline (Net profit)" xfId="2731" xr:uid="{09911AC8-CE15-4D8E-B219-AAC3FCED710B}"/>
    <cellStyle name="_0602 GV_9_Mali Tablolar(26-03-03)  3" xfId="2732" xr:uid="{C77E356A-0356-47AA-87A1-CD503D4D8257}"/>
    <cellStyle name="_0602 GV_9_Mali Tablolar(26-03-03)  3_Gross Inflow (@ageas share)" xfId="2733" xr:uid="{0123590E-E8CD-4C69-8C76-6A9995712DF5}"/>
    <cellStyle name="_0602 GV_9_Mali Tablolar(26-03-03)  3_Life (EU)" xfId="2734" xr:uid="{89A35363-B91A-44C1-8513-4072D97D5C5A}"/>
    <cellStyle name="_0602 GV_9_Mali Tablolar(26-03-03)  3_Slide_14 (2)" xfId="2735" xr:uid="{DA6EBB89-F16F-4379-B02B-947884037D81}"/>
    <cellStyle name="_0602 GV_9_Mali Tablolar(26-03-03)  3_Slide_30 (2)" xfId="2736" xr:uid="{F70FDD40-F3A5-45E3-81D3-6E4D8474B0DD}"/>
    <cellStyle name="_0602 GV_9_Mali Tablolar(26-03-03)  3_Slide_37 (1)" xfId="2737" xr:uid="{3200AC8C-64A8-4470-82D2-52FBDAECFE39}"/>
    <cellStyle name="_0602 GV_9_Mali Tablolar(26-03-03)  3_Visionline (Net profit)" xfId="2738" xr:uid="{259BFCBA-D9FF-4BB0-ADB7-963D18D034F3}"/>
    <cellStyle name="_0602 GV_9_Mali Tablolar(26-03-03)  4" xfId="2739" xr:uid="{C7160777-47A7-4477-A9D9-210F93DEB4B4}"/>
    <cellStyle name="_0602 GV_9_Mali Tablolar(26-03-03)  4_Gross Inflow (@ageas share)" xfId="2740" xr:uid="{6F9F9A95-1394-49C6-85C3-62A9A0D49F2E}"/>
    <cellStyle name="_0602 GV_9_Mali Tablolar(26-03-03)  4_Life (EU)" xfId="2741" xr:uid="{EF0A3BCC-0A11-4FE4-9C4A-D8BAB18F045B}"/>
    <cellStyle name="_0602 GV_9_Mali Tablolar(26-03-03)  4_Slide_14 (2)" xfId="2742" xr:uid="{A294CA12-962F-43AE-96E9-368DC2D81FE0}"/>
    <cellStyle name="_0602 GV_9_Mali Tablolar(26-03-03)  4_Slide_30 (2)" xfId="2743" xr:uid="{A5B23C91-338E-4FBE-ACDE-4CE8A5D3AA33}"/>
    <cellStyle name="_0602 GV_9_Mali Tablolar(26-03-03)  4_Slide_37 (1)" xfId="2744" xr:uid="{7B1C083D-03EB-4B5B-8F12-235E85AF71B3}"/>
    <cellStyle name="_0602 GV_9_Mali Tablolar(26-03-03)  4_Visionline (Net profit)" xfId="2745" xr:uid="{64B2A93A-57CB-48CE-A2F6-B421B772D695}"/>
    <cellStyle name="_0602 GV_9_Mali Tablolar(26-03-03)  5" xfId="2746" xr:uid="{89D02A5A-2AF0-4289-BEC5-6D532B3A5723}"/>
    <cellStyle name="_0602 GV_9_Mali Tablolar(26-03-03)  5_Gross Inflow (@ageas share)" xfId="2747" xr:uid="{77B43600-BF2C-49C4-ABE6-F3F9E3C7E3A0}"/>
    <cellStyle name="_0602 GV_9_Mali Tablolar(26-03-03)  5_Life (EU)" xfId="2748" xr:uid="{F16C1586-FAA3-4527-BD1E-92F762C5447E}"/>
    <cellStyle name="_0602 GV_9_Mali Tablolar(26-03-03)  5_Slide_14 (2)" xfId="2749" xr:uid="{EED7D236-87EB-415E-ADF2-5DB78235DBFB}"/>
    <cellStyle name="_0602 GV_9_Mali Tablolar(26-03-03)  5_Slide_30 (2)" xfId="2750" xr:uid="{E0E18357-9C9D-459A-8775-D4F498E7D514}"/>
    <cellStyle name="_0602 GV_9_Mali Tablolar(26-03-03)  5_Slide_37 (1)" xfId="2751" xr:uid="{94C03392-D642-49D6-86D1-E331B09B631E}"/>
    <cellStyle name="_0602 GV_9_Mali Tablolar(26-03-03)  5_Visionline (Net profit)" xfId="2752" xr:uid="{AE0FAA9C-FBD2-44EB-B52C-FA2A83E24B93}"/>
    <cellStyle name="_0602 GV_9_Mali Tablolar(26-03-03)  6" xfId="2753" xr:uid="{B8ABB2F9-DAAD-4C5E-B947-AC610F9FAAE6}"/>
    <cellStyle name="_0602 GV_9_Mali Tablolar(26-03-03)  6_Gross Inflow (@ageas share)" xfId="2754" xr:uid="{4A0A3B08-AA8E-419A-A21C-77C00779F807}"/>
    <cellStyle name="_0602 GV_9_Mali Tablolar(26-03-03)  6_Life (EU)" xfId="2755" xr:uid="{ED6C3BC7-2E1D-4AF6-A655-F4BAE7E65443}"/>
    <cellStyle name="_0602 GV_9_Mali Tablolar(26-03-03)  6_Slide_14 (2)" xfId="2756" xr:uid="{256FBCCC-FFF9-4B5F-A43D-92647D5B27C6}"/>
    <cellStyle name="_0602 GV_9_Mali Tablolar(26-03-03)  6_Slide_30 (2)" xfId="2757" xr:uid="{DAF49F53-47F8-46D7-B150-B5AADD48EE38}"/>
    <cellStyle name="_0602 GV_9_Mali Tablolar(26-03-03)  6_Slide_37 (1)" xfId="2758" xr:uid="{B97F9FBA-6C7B-4B30-B108-C560280B9A42}"/>
    <cellStyle name="_0602 GV_9_Mali Tablolar(26-03-03)  6_Visionline (Net profit)" xfId="2759" xr:uid="{24F49431-760C-466D-85AA-B8606F160DAD}"/>
    <cellStyle name="_0602 GV_9_Mali Tablolar(26-03-03)  7" xfId="2760" xr:uid="{791E53B9-DC9C-4993-94E6-29906E28163F}"/>
    <cellStyle name="_0602 GV_9_Mali Tablolar(26-03-03)  7_Gross Inflow (@ageas share)" xfId="2761" xr:uid="{B8FCD974-EE5C-4030-8113-EC0EAFA0B719}"/>
    <cellStyle name="_0602 GV_9_Mali Tablolar(26-03-03)  7_Life (EU)" xfId="2762" xr:uid="{E51455A3-8422-4836-BF5A-DD46341B79AD}"/>
    <cellStyle name="_0602 GV_9_Mali Tablolar(26-03-03)  7_Slide_14 (2)" xfId="2763" xr:uid="{0908F34C-D121-49E7-B5E3-5B7E0BF9E3DC}"/>
    <cellStyle name="_0602 GV_9_Mali Tablolar(26-03-03)  7_Slide_30 (2)" xfId="2764" xr:uid="{868B5025-E56A-47D7-BEC7-BB73B194A7B8}"/>
    <cellStyle name="_0602 GV_9_Mali Tablolar(26-03-03)  7_Slide_37 (1)" xfId="2765" xr:uid="{98C9B594-0477-4728-AC93-FECDA31744E8}"/>
    <cellStyle name="_0602 GV_9_Mali Tablolar(26-03-03)  7_Visionline (Net profit)" xfId="2766" xr:uid="{EBE2CAC0-2479-4C90-9271-70333E47D0AE}"/>
    <cellStyle name="_0602 GV_9_Mali Tablolar(26-03-03)  8" xfId="2767" xr:uid="{DE5A3582-608C-4106-A081-AC6F269B1C67}"/>
    <cellStyle name="_0602 GV_9_Mali Tablolar(26-03-03)  8_Gross Inflow (@ageas share)" xfId="2768" xr:uid="{4B6D29C3-B529-4F0A-8C31-83494DFA933A}"/>
    <cellStyle name="_0602 GV_9_Mali Tablolar(26-03-03)  8_Life (EU)" xfId="2769" xr:uid="{8C51A977-9CC2-42AF-955A-8058F4A9DF19}"/>
    <cellStyle name="_0602 GV_9_Mali Tablolar(26-03-03)  8_Slide_14 (2)" xfId="2770" xr:uid="{396CF299-8E89-46EF-A20B-ACD05BEEA4E8}"/>
    <cellStyle name="_0602 GV_9_Mali Tablolar(26-03-03)  8_Slide_30 (2)" xfId="2771" xr:uid="{B4CBE0C9-9A03-43F5-9372-A891F140E4ED}"/>
    <cellStyle name="_0602 GV_9_Mali Tablolar(26-03-03)  8_Slide_37 (1)" xfId="2772" xr:uid="{8DF1A4B9-C0B6-470E-87D4-5DCAAD68FB96}"/>
    <cellStyle name="_0602 GV_9_Mali Tablolar(26-03-03)  8_Visionline (Net profit)" xfId="2773" xr:uid="{71055228-9721-4D74-A1EB-4E8426CB9688}"/>
    <cellStyle name="_0602 GV_9_Mali Tablolar(26-03-03)  9" xfId="2774" xr:uid="{BFF0DB8B-9C6A-43EF-8B88-7ACE2E626C9D}"/>
    <cellStyle name="_0602 GV_9_Mali Tablolar(26-03-03)  9_Gross Inflow (@ageas share)" xfId="2775" xr:uid="{12057225-4232-4A45-973F-57EB76B71B3B}"/>
    <cellStyle name="_0602 GV_9_Mali Tablolar(26-03-03)  9_Life (EU)" xfId="2776" xr:uid="{7EB54016-28B3-4B75-BDDD-B6B02259DE67}"/>
    <cellStyle name="_0602 GV_9_Mali Tablolar(26-03-03)  9_Slide_14 (2)" xfId="2777" xr:uid="{FB08A014-FEF9-4BB4-9FCA-BFAB3DA093A0}"/>
    <cellStyle name="_0602 GV_9_Mali Tablolar(26-03-03)  9_Slide_30 (2)" xfId="2778" xr:uid="{8F9DE586-D642-41B0-A82C-1BBB84AA54C9}"/>
    <cellStyle name="_0602 GV_9_Mali Tablolar(26-03-03)  9_Slide_37 (1)" xfId="2779" xr:uid="{C8ED1235-36F0-4E47-A5B7-8F5CC314A7B6}"/>
    <cellStyle name="_0602 GV_9_Mali Tablolar(26-03-03)  9_Visionline (Net profit)" xfId="2780" xr:uid="{ACCBD043-7DF7-4742-B47F-AD0E2CAF6B9B}"/>
    <cellStyle name="_0602 GV_9_Mali Tablolar(26-03-03) _Gross Inflow (@ageas share)" xfId="2781" xr:uid="{41538217-2ADE-44C7-A637-FB7AEE377338}"/>
    <cellStyle name="_0602 GV_9_Mali Tablolar(26-03-03) _Life (EU)" xfId="2782" xr:uid="{93856F9B-FABB-4C9D-AC41-4C2E19EC6A04}"/>
    <cellStyle name="_0602 GV_9_Mali Tablolar(26-03-03) _Slide_14 (2)" xfId="2783" xr:uid="{06AC3E1B-02F7-4D1C-83D0-C2E6B3EBEF80}"/>
    <cellStyle name="_0602 GV_9_Mali Tablolar(26-03-03) _Slide_30 (2)" xfId="2784" xr:uid="{6E108898-BBA5-420A-912E-85791D7F8DFA}"/>
    <cellStyle name="_0602 GV_9_Mali Tablolar(26-03-03) _Slide_37 (1)" xfId="2785" xr:uid="{B58E9258-8C4B-4830-A0F5-F72D41B5421F}"/>
    <cellStyle name="_0602 GV_9_Mali Tablolar(26-03-03) _Visionline (Net profit)" xfId="2786" xr:uid="{8F79A75D-F98F-4CC8-8A5D-A7B454B0E650}"/>
    <cellStyle name="_0602 GV_9_Slide_14 (2)" xfId="2787" xr:uid="{A9D37B9B-8B69-48F2-86B8-BCF1138F199B}"/>
    <cellStyle name="_0602 GV_9_Slide_30 (2)" xfId="2788" xr:uid="{055E7967-3ADF-40EF-A729-52226A716112}"/>
    <cellStyle name="_0602 GV_9_Slide_37 (1)" xfId="2789" xr:uid="{1513E4B5-60E8-4CE4-955A-FEFEB8F3BA62}"/>
    <cellStyle name="_0602 GV_9_Visionline (Net profit)" xfId="2790" xr:uid="{1A3B9C4A-D6E1-4A24-9384-EC243AE89616}"/>
    <cellStyle name="_0602 GV_A" xfId="2791" xr:uid="{1EA2A48C-4733-4D41-8D72-5302DEA6F383}"/>
    <cellStyle name="_0602 GV_A 10" xfId="2792" xr:uid="{2A375085-5956-4FB8-A86D-1745288A2B13}"/>
    <cellStyle name="_0602 GV_A 10_Gross Inflow (@ageas share)" xfId="2793" xr:uid="{B4A45E9B-F682-4C28-B8B1-CE7A4A05286E}"/>
    <cellStyle name="_0602 GV_A 10_Life (EU)" xfId="2794" xr:uid="{6E8E195B-AF86-47D3-B7F4-363636B3BE39}"/>
    <cellStyle name="_0602 GV_A 10_Slide_14 (2)" xfId="2795" xr:uid="{B743AAD9-41AE-4287-ABA5-8968A891B8E2}"/>
    <cellStyle name="_0602 GV_A 10_Slide_30 (2)" xfId="2796" xr:uid="{6D7ACCAA-126F-4B64-A581-9C7AF398E281}"/>
    <cellStyle name="_0602 GV_A 10_Slide_37 (1)" xfId="2797" xr:uid="{9AD81A08-9E67-47C5-AC6B-6C6421C3FB2E}"/>
    <cellStyle name="_0602 GV_A 10_Visionline (Net profit)" xfId="2798" xr:uid="{A31367F3-FEEF-4895-ADBC-DE2E20F5611A}"/>
    <cellStyle name="_0602 GV_A 2" xfId="2799" xr:uid="{78820D4D-9EC4-4355-8EEA-E704BC7E8687}"/>
    <cellStyle name="_0602 GV_A 2_Gross Inflow (@ageas share)" xfId="2800" xr:uid="{2A80C845-DD85-4D72-B048-4F8DB9DE555B}"/>
    <cellStyle name="_0602 GV_A 2_Life (EU)" xfId="2801" xr:uid="{6A0DE0B4-91BC-488D-B846-AA9833420E52}"/>
    <cellStyle name="_0602 GV_A 2_Slide_14 (2)" xfId="2802" xr:uid="{3EF98C8B-3713-4696-B389-1712768888CA}"/>
    <cellStyle name="_0602 GV_A 2_Slide_30 (2)" xfId="2803" xr:uid="{51976E73-6429-4D25-88F3-80525CB532FF}"/>
    <cellStyle name="_0602 GV_A 2_Slide_37 (1)" xfId="2804" xr:uid="{795E6773-BFB7-42A1-8B77-0E657224F403}"/>
    <cellStyle name="_0602 GV_A 2_Visionline (Net profit)" xfId="2805" xr:uid="{291DDA99-2DDD-4E6A-B3C4-04BC9DE7A3ED}"/>
    <cellStyle name="_0602 GV_A 3" xfId="2806" xr:uid="{E43205A3-2AD9-4E4D-932E-1B941EA9B972}"/>
    <cellStyle name="_0602 GV_A 3_Gross Inflow (@ageas share)" xfId="2807" xr:uid="{EB7A89B3-DDAC-4DD9-9CA1-6F72B49D5F50}"/>
    <cellStyle name="_0602 GV_A 3_Life (EU)" xfId="2808" xr:uid="{32EF35A8-4269-493A-8A1D-EF4D70A7DDE8}"/>
    <cellStyle name="_0602 GV_A 3_Slide_14 (2)" xfId="2809" xr:uid="{680054F4-4C7E-40BE-A7E7-B3272E80572C}"/>
    <cellStyle name="_0602 GV_A 3_Slide_30 (2)" xfId="2810" xr:uid="{873C3E57-63EC-46B4-BEE2-FD1D9BF14CDF}"/>
    <cellStyle name="_0602 GV_A 3_Slide_37 (1)" xfId="2811" xr:uid="{01919FF7-7C3B-4C63-A2EA-7F22BEE16BBE}"/>
    <cellStyle name="_0602 GV_A 3_Visionline (Net profit)" xfId="2812" xr:uid="{7A198417-E1F9-4D33-8058-97A0926FCE47}"/>
    <cellStyle name="_0602 GV_A 4" xfId="2813" xr:uid="{05D1D155-FAAA-4084-9490-0DDCE5AA4A91}"/>
    <cellStyle name="_0602 GV_A 4_Gross Inflow (@ageas share)" xfId="2814" xr:uid="{B8E7ED3A-CA82-4B86-AA86-DFAE7C6ED722}"/>
    <cellStyle name="_0602 GV_A 4_Life (EU)" xfId="2815" xr:uid="{D282935D-5E49-4B46-B0EC-A7F09408FC94}"/>
    <cellStyle name="_0602 GV_A 4_Slide_14 (2)" xfId="2816" xr:uid="{38C6D0DB-AA0F-45C1-8220-310579ADAC43}"/>
    <cellStyle name="_0602 GV_A 4_Slide_30 (2)" xfId="2817" xr:uid="{1676480D-E23D-427F-B9AB-C01F60C3730D}"/>
    <cellStyle name="_0602 GV_A 4_Slide_37 (1)" xfId="2818" xr:uid="{15B87B05-459B-4E75-9C16-530D3A358BC6}"/>
    <cellStyle name="_0602 GV_A 4_Visionline (Net profit)" xfId="2819" xr:uid="{C8AEFE7B-C996-4438-BFC8-8CB434C35582}"/>
    <cellStyle name="_0602 GV_A 5" xfId="2820" xr:uid="{2EA7EBE9-EB8A-4895-890D-E8A72DA48B62}"/>
    <cellStyle name="_0602 GV_A 5_Gross Inflow (@ageas share)" xfId="2821" xr:uid="{F67F4DC6-1FA6-4848-BA5A-D8EBD1762A55}"/>
    <cellStyle name="_0602 GV_A 5_Life (EU)" xfId="2822" xr:uid="{C887B7B4-FF51-45C3-B373-14C3377BEBF1}"/>
    <cellStyle name="_0602 GV_A 5_Slide_14 (2)" xfId="2823" xr:uid="{858A8E09-C701-4BFE-92D7-E2874A31D3B9}"/>
    <cellStyle name="_0602 GV_A 5_Slide_30 (2)" xfId="2824" xr:uid="{B12B2C9E-BE78-4E87-8F56-30CF83044E53}"/>
    <cellStyle name="_0602 GV_A 5_Slide_37 (1)" xfId="2825" xr:uid="{1012F921-E47C-44C1-8D46-B1CDE5AACC58}"/>
    <cellStyle name="_0602 GV_A 5_Visionline (Net profit)" xfId="2826" xr:uid="{C3F11A44-303E-412C-86B4-AA89CC483B6D}"/>
    <cellStyle name="_0602 GV_A 6" xfId="2827" xr:uid="{1071432D-4FAC-402C-A88D-B7F89820EFEA}"/>
    <cellStyle name="_0602 GV_A 6_Gross Inflow (@ageas share)" xfId="2828" xr:uid="{4D111CF6-0BA3-486E-9431-4298143E4BBF}"/>
    <cellStyle name="_0602 GV_A 6_Life (EU)" xfId="2829" xr:uid="{56786C22-EFBA-41E2-B01A-CF93146C720F}"/>
    <cellStyle name="_0602 GV_A 6_Slide_14 (2)" xfId="2830" xr:uid="{C48AD88C-BF6F-4FBB-9992-750591B21DB0}"/>
    <cellStyle name="_0602 GV_A 6_Slide_30 (2)" xfId="2831" xr:uid="{807EC590-75D6-4260-811D-8D66B27F2AC9}"/>
    <cellStyle name="_0602 GV_A 6_Slide_37 (1)" xfId="2832" xr:uid="{46858239-BAD9-4D10-AC7B-B3E4546D4C4D}"/>
    <cellStyle name="_0602 GV_A 6_Visionline (Net profit)" xfId="2833" xr:uid="{1B60D5E9-2E4F-46FE-95E8-3B4A6B8AA158}"/>
    <cellStyle name="_0602 GV_A 7" xfId="2834" xr:uid="{9E7C534D-CFDA-4AB9-B1A2-0BD68E721E07}"/>
    <cellStyle name="_0602 GV_A 7_Gross Inflow (@ageas share)" xfId="2835" xr:uid="{7A605F71-BE6C-46AC-8D57-BB11194B8678}"/>
    <cellStyle name="_0602 GV_A 7_Life (EU)" xfId="2836" xr:uid="{47D64ADB-24C8-41B7-B586-FEB9362FF99C}"/>
    <cellStyle name="_0602 GV_A 7_Slide_14 (2)" xfId="2837" xr:uid="{1F362F67-AA00-4CE1-9E5A-0FE5383509FD}"/>
    <cellStyle name="_0602 GV_A 7_Slide_30 (2)" xfId="2838" xr:uid="{C0D9B49F-C119-4F46-8E1A-6D515A1BBE9E}"/>
    <cellStyle name="_0602 GV_A 7_Slide_37 (1)" xfId="2839" xr:uid="{33FEA600-C7D9-42BF-A720-6FD42AD1DEDC}"/>
    <cellStyle name="_0602 GV_A 7_Visionline (Net profit)" xfId="2840" xr:uid="{809F6C1E-C6B1-47E4-95B8-8CB050F593A0}"/>
    <cellStyle name="_0602 GV_A 8" xfId="2841" xr:uid="{9459B04C-4367-4A76-8722-334BC5F77A89}"/>
    <cellStyle name="_0602 GV_A 8_Gross Inflow (@ageas share)" xfId="2842" xr:uid="{324AB04C-CFF6-4D1A-B7B2-5BF1FEE36B15}"/>
    <cellStyle name="_0602 GV_A 8_Life (EU)" xfId="2843" xr:uid="{8F349A33-8CBF-4CA6-8490-A19354D74D47}"/>
    <cellStyle name="_0602 GV_A 8_Slide_14 (2)" xfId="2844" xr:uid="{8F222C88-1F2F-44FD-82A0-34FF7C645C95}"/>
    <cellStyle name="_0602 GV_A 8_Slide_30 (2)" xfId="2845" xr:uid="{962184AB-BEC6-4A53-ACC4-A2B2BC26F04D}"/>
    <cellStyle name="_0602 GV_A 8_Slide_37 (1)" xfId="2846" xr:uid="{AF39B4A5-1004-42E8-B1E4-E0FEB85F682A}"/>
    <cellStyle name="_0602 GV_A 8_Visionline (Net profit)" xfId="2847" xr:uid="{6D224C6F-FEC5-432A-83C7-573A87F7FDB9}"/>
    <cellStyle name="_0602 GV_A 9" xfId="2848" xr:uid="{34C85C6B-D33D-4545-A5AF-478114E34A1E}"/>
    <cellStyle name="_0602 GV_A 9_Gross Inflow (@ageas share)" xfId="2849" xr:uid="{D18EFDE3-6EEA-4FCA-A542-D9F095467F35}"/>
    <cellStyle name="_0602 GV_A 9_Life (EU)" xfId="2850" xr:uid="{F4DE03DB-C5E5-4154-B9D6-D78B813AA33E}"/>
    <cellStyle name="_0602 GV_A 9_Slide_14 (2)" xfId="2851" xr:uid="{6D1EF756-D855-4020-9B26-BF891D14BB3A}"/>
    <cellStyle name="_0602 GV_A 9_Slide_30 (2)" xfId="2852" xr:uid="{1569A79C-BCC5-4BE5-B98C-DC2E96C1E62F}"/>
    <cellStyle name="_0602 GV_A 9_Slide_37 (1)" xfId="2853" xr:uid="{CB04398A-D878-4485-A71B-6570971C41C5}"/>
    <cellStyle name="_0602 GV_A 9_Visionline (Net profit)" xfId="2854" xr:uid="{5B982D20-F62E-4BBC-B399-A797CE5C1DF7}"/>
    <cellStyle name="_0602 GV_A_0902 GV" xfId="2855" xr:uid="{6778AE00-7032-461F-BBBE-FED07E636BBE}"/>
    <cellStyle name="_0602 GV_A_0902 GV 10" xfId="2856" xr:uid="{9BCFA3E9-EAC1-47D6-98EC-0A1FE0E2DB12}"/>
    <cellStyle name="_0602 GV_A_0902 GV 10_Gross Inflow (@ageas share)" xfId="2857" xr:uid="{402B7AA9-2EE8-44F0-A327-67696CFEC14E}"/>
    <cellStyle name="_0602 GV_A_0902 GV 10_Life (EU)" xfId="2858" xr:uid="{9B0EEB66-BB1A-414F-89FB-AAF9FC732EDC}"/>
    <cellStyle name="_0602 GV_A_0902 GV 10_Slide_14 (2)" xfId="2859" xr:uid="{FE8A7555-AAEE-4457-9D66-1042412F1D01}"/>
    <cellStyle name="_0602 GV_A_0902 GV 10_Slide_30 (2)" xfId="2860" xr:uid="{977EC007-DC81-4E0A-A924-62B0709B1C33}"/>
    <cellStyle name="_0602 GV_A_0902 GV 10_Slide_37 (1)" xfId="2861" xr:uid="{825CD674-21DE-4336-97F8-A903F6649713}"/>
    <cellStyle name="_0602 GV_A_0902 GV 10_Visionline (Net profit)" xfId="2862" xr:uid="{4F9A463D-C329-4A95-84DC-EDD26DAF4300}"/>
    <cellStyle name="_0602 GV_A_0902 GV 2" xfId="2863" xr:uid="{79DDD9ED-00B2-4C61-8510-78693DBB224C}"/>
    <cellStyle name="_0602 GV_A_0902 GV 2_Gross Inflow (@ageas share)" xfId="2864" xr:uid="{32214684-082E-467E-ABD1-1C447AC3BBE7}"/>
    <cellStyle name="_0602 GV_A_0902 GV 2_Life (EU)" xfId="2865" xr:uid="{0CD4E9B3-8A35-4856-A3A4-FC265807DF94}"/>
    <cellStyle name="_0602 GV_A_0902 GV 2_Slide_14 (2)" xfId="2866" xr:uid="{8BDE5F8A-D714-40E6-A0B9-F66C460A7FFE}"/>
    <cellStyle name="_0602 GV_A_0902 GV 2_Slide_30 (2)" xfId="2867" xr:uid="{759FC296-A024-4A1C-B355-CC05D213A4BE}"/>
    <cellStyle name="_0602 GV_A_0902 GV 2_Slide_37 (1)" xfId="2868" xr:uid="{F66F5026-4958-4664-A012-E0CAFB1DA779}"/>
    <cellStyle name="_0602 GV_A_0902 GV 2_Visionline (Net profit)" xfId="2869" xr:uid="{D77F549D-8855-40BC-8EF5-EADF09851A8A}"/>
    <cellStyle name="_0602 GV_A_0902 GV 3" xfId="2870" xr:uid="{B38F6C84-AD62-40C2-85B9-12146420BA76}"/>
    <cellStyle name="_0602 GV_A_0902 GV 3_Gross Inflow (@ageas share)" xfId="2871" xr:uid="{624A09B5-41B2-43E3-855D-1766C5FA0867}"/>
    <cellStyle name="_0602 GV_A_0902 GV 3_Life (EU)" xfId="2872" xr:uid="{D2AF8CF1-4784-4C30-B781-C223DFD871BA}"/>
    <cellStyle name="_0602 GV_A_0902 GV 3_Slide_14 (2)" xfId="2873" xr:uid="{C645C662-3223-4863-BCCF-5AD2F7AB09D8}"/>
    <cellStyle name="_0602 GV_A_0902 GV 3_Slide_30 (2)" xfId="2874" xr:uid="{A9B3B9F1-AEBD-4E7D-9356-7505D3C90FEC}"/>
    <cellStyle name="_0602 GV_A_0902 GV 3_Slide_37 (1)" xfId="2875" xr:uid="{78805AC6-909A-41B3-8637-22C617A32F8C}"/>
    <cellStyle name="_0602 GV_A_0902 GV 3_Visionline (Net profit)" xfId="2876" xr:uid="{FCD3DF55-CA47-48A2-969D-0F26262CCE2F}"/>
    <cellStyle name="_0602 GV_A_0902 GV 4" xfId="2877" xr:uid="{45113B79-9D13-4857-876A-AA87CE020B94}"/>
    <cellStyle name="_0602 GV_A_0902 GV 4_Gross Inflow (@ageas share)" xfId="2878" xr:uid="{BEC030C2-6E3B-4A83-AFCA-E3D2A850C3B3}"/>
    <cellStyle name="_0602 GV_A_0902 GV 4_Life (EU)" xfId="2879" xr:uid="{1B56BC24-2A41-443E-8EB2-121736ADB8CD}"/>
    <cellStyle name="_0602 GV_A_0902 GV 4_Slide_14 (2)" xfId="2880" xr:uid="{F84A2C27-5B2D-4936-97BF-3BA098A7C48F}"/>
    <cellStyle name="_0602 GV_A_0902 GV 4_Slide_30 (2)" xfId="2881" xr:uid="{4A69A375-C6D4-4905-80C6-7F94A15F94FD}"/>
    <cellStyle name="_0602 GV_A_0902 GV 4_Slide_37 (1)" xfId="2882" xr:uid="{719250E8-E2F9-4ED3-901A-BC29D2A14014}"/>
    <cellStyle name="_0602 GV_A_0902 GV 4_Visionline (Net profit)" xfId="2883" xr:uid="{55AF7A58-E96C-409E-B251-6B34771F3BFD}"/>
    <cellStyle name="_0602 GV_A_0902 GV 5" xfId="2884" xr:uid="{1BFF5C1D-F578-4A69-9F2F-208194F25679}"/>
    <cellStyle name="_0602 GV_A_0902 GV 5_Gross Inflow (@ageas share)" xfId="2885" xr:uid="{F6F94786-B629-4A72-9C61-2D898298A837}"/>
    <cellStyle name="_0602 GV_A_0902 GV 5_Life (EU)" xfId="2886" xr:uid="{32C55EFA-9C7D-4CFB-B941-B8D596E77E64}"/>
    <cellStyle name="_0602 GV_A_0902 GV 5_Slide_14 (2)" xfId="2887" xr:uid="{0CD88F6A-8322-48EB-B320-F2066C1BE30B}"/>
    <cellStyle name="_0602 GV_A_0902 GV 5_Slide_30 (2)" xfId="2888" xr:uid="{803FEDC5-9139-4ED9-9FE8-036A02ADC313}"/>
    <cellStyle name="_0602 GV_A_0902 GV 5_Slide_37 (1)" xfId="2889" xr:uid="{4042ADAF-98D2-41BD-8593-CFEFF45C429E}"/>
    <cellStyle name="_0602 GV_A_0902 GV 5_Visionline (Net profit)" xfId="2890" xr:uid="{C09B4969-561F-4BDE-A48C-B28E97DED293}"/>
    <cellStyle name="_0602 GV_A_0902 GV 6" xfId="2891" xr:uid="{B37C4F30-CBDE-4563-88D1-9088810BF274}"/>
    <cellStyle name="_0602 GV_A_0902 GV 6_Gross Inflow (@ageas share)" xfId="2892" xr:uid="{1052D7CD-BCF2-416A-A62C-D118B060E8A5}"/>
    <cellStyle name="_0602 GV_A_0902 GV 6_Life (EU)" xfId="2893" xr:uid="{443BA521-1CAB-446F-BBFB-74E955C5AE46}"/>
    <cellStyle name="_0602 GV_A_0902 GV 6_Slide_14 (2)" xfId="2894" xr:uid="{6C435F2A-4976-4271-ABA9-8F7DB0828DA8}"/>
    <cellStyle name="_0602 GV_A_0902 GV 6_Slide_30 (2)" xfId="2895" xr:uid="{DED9E004-A838-4318-A698-9E7E7C826942}"/>
    <cellStyle name="_0602 GV_A_0902 GV 6_Slide_37 (1)" xfId="2896" xr:uid="{E3373724-29BA-4477-B77A-018D403D4729}"/>
    <cellStyle name="_0602 GV_A_0902 GV 6_Visionline (Net profit)" xfId="2897" xr:uid="{35CC1A4C-5BD6-40B5-A295-93760CE4CB0F}"/>
    <cellStyle name="_0602 GV_A_0902 GV 7" xfId="2898" xr:uid="{9F4CFFE2-3CE1-413B-BC54-6CB5B14E8698}"/>
    <cellStyle name="_0602 GV_A_0902 GV 7_Gross Inflow (@ageas share)" xfId="2899" xr:uid="{020DD2DF-8E5B-49BE-A828-838EDF26AF55}"/>
    <cellStyle name="_0602 GV_A_0902 GV 7_Life (EU)" xfId="2900" xr:uid="{7CE69049-D4FA-4E78-86CF-4F37D70CCF8E}"/>
    <cellStyle name="_0602 GV_A_0902 GV 7_Slide_14 (2)" xfId="2901" xr:uid="{F6767826-0FC9-4960-A99F-160701F13CB2}"/>
    <cellStyle name="_0602 GV_A_0902 GV 7_Slide_30 (2)" xfId="2902" xr:uid="{DB96CF7D-4A19-4FA1-8A42-DFFC2DD810D7}"/>
    <cellStyle name="_0602 GV_A_0902 GV 7_Slide_37 (1)" xfId="2903" xr:uid="{DF3D890E-0BFC-4164-B316-D108AF0B00D3}"/>
    <cellStyle name="_0602 GV_A_0902 GV 7_Visionline (Net profit)" xfId="2904" xr:uid="{8D7713F6-B819-4A6A-A298-6F5F8E5F34A7}"/>
    <cellStyle name="_0602 GV_A_0902 GV 8" xfId="2905" xr:uid="{52C48950-6616-44E5-BD21-88D5B4B3ED5C}"/>
    <cellStyle name="_0602 GV_A_0902 GV 8_Gross Inflow (@ageas share)" xfId="2906" xr:uid="{163A2894-81C6-493C-B6C5-B10169E5066F}"/>
    <cellStyle name="_0602 GV_A_0902 GV 8_Life (EU)" xfId="2907" xr:uid="{DAF2107B-5108-4F83-ABC0-D2C4E63D1F7F}"/>
    <cellStyle name="_0602 GV_A_0902 GV 8_Slide_14 (2)" xfId="2908" xr:uid="{EEACC676-19C1-4CD3-A0DB-D066BC5A46AD}"/>
    <cellStyle name="_0602 GV_A_0902 GV 8_Slide_30 (2)" xfId="2909" xr:uid="{A821A40F-187C-4DA5-ADC7-E63BF403CCB6}"/>
    <cellStyle name="_0602 GV_A_0902 GV 8_Slide_37 (1)" xfId="2910" xr:uid="{FFD6EAFD-22AA-4701-81A6-4FA51E912C06}"/>
    <cellStyle name="_0602 GV_A_0902 GV 8_Visionline (Net profit)" xfId="2911" xr:uid="{2F5AB87E-F6D6-433D-B91F-522906D32228}"/>
    <cellStyle name="_0602 GV_A_0902 GV 9" xfId="2912" xr:uid="{8F548472-6204-4A5C-BB8D-14D17913E4BF}"/>
    <cellStyle name="_0602 GV_A_0902 GV 9_Gross Inflow (@ageas share)" xfId="2913" xr:uid="{D8EBD27A-4CDE-4D35-B953-FC3518D2A4E2}"/>
    <cellStyle name="_0602 GV_A_0902 GV 9_Life (EU)" xfId="2914" xr:uid="{27479CBE-56AF-4A65-BBE6-A3066F35DDA4}"/>
    <cellStyle name="_0602 GV_A_0902 GV 9_Slide_14 (2)" xfId="2915" xr:uid="{EE2BA0C1-0B71-4227-AF94-E8879B99FF30}"/>
    <cellStyle name="_0602 GV_A_0902 GV 9_Slide_30 (2)" xfId="2916" xr:uid="{D7AA11B1-BC25-4389-A489-E1330020DD34}"/>
    <cellStyle name="_0602 GV_A_0902 GV 9_Slide_37 (1)" xfId="2917" xr:uid="{3A2D67EA-C25B-4E1C-92E2-D742F9B4BA17}"/>
    <cellStyle name="_0602 GV_A_0902 GV 9_Visionline (Net profit)" xfId="2918" xr:uid="{83DCE88C-4008-44D4-B0F5-CD23782C334F}"/>
    <cellStyle name="_0602 GV_A_0902 GV_Gross Inflow (@ageas share)" xfId="2919" xr:uid="{2DC08474-0B15-4DAC-87AF-5A831CB8E551}"/>
    <cellStyle name="_0602 GV_A_0902 GV_Life (EU)" xfId="2920" xr:uid="{395E81B5-0C10-47D7-9DD8-8C795A444344}"/>
    <cellStyle name="_0602 GV_A_0902 GV_Slide_14 (2)" xfId="2921" xr:uid="{C4F06B21-AEB4-4FBE-B035-DD667FAFBFC3}"/>
    <cellStyle name="_0602 GV_A_0902 GV_Slide_30 (2)" xfId="2922" xr:uid="{0392339C-3649-48C4-86EA-52247F20447E}"/>
    <cellStyle name="_0602 GV_A_0902 GV_Slide_37 (1)" xfId="2923" xr:uid="{1944CB7B-358A-4FF1-819A-0056AF82E842}"/>
    <cellStyle name="_0602 GV_A_0902 GV_Visionline (Net profit)" xfId="2924" xr:uid="{60BDB86B-EF65-4FC2-889F-3CE984D9929D}"/>
    <cellStyle name="_0602 GV_A_Gross Inflow (@ageas share)" xfId="2925" xr:uid="{7230639A-70D6-436E-B2C2-581BF23FCD55}"/>
    <cellStyle name="_0602 GV_A_KOC ALLIANZ HAYAT 31.12.2002 Monthly PL" xfId="2926" xr:uid="{49A71123-0280-402A-8CDE-C7135D181143}"/>
    <cellStyle name="_0602 GV_A_Life (EU)" xfId="2927" xr:uid="{BFA621C6-2336-4EE6-9C41-720A378E365B}"/>
    <cellStyle name="_0602 GV_A_Mali Tablolar(26-03-03) " xfId="2928" xr:uid="{92B5E4EF-A357-4B87-90F4-2EA75010731A}"/>
    <cellStyle name="_0602 GV_A_Mali Tablolar(26-03-03)  10" xfId="2929" xr:uid="{AC5D7CE7-2C84-4723-AE34-D13AD858AF98}"/>
    <cellStyle name="_0602 GV_A_Mali Tablolar(26-03-03)  10_Gross Inflow (@ageas share)" xfId="2930" xr:uid="{6BC29C95-C9FE-414A-90DB-CBD1331A1D10}"/>
    <cellStyle name="_0602 GV_A_Mali Tablolar(26-03-03)  10_Life (EU)" xfId="2931" xr:uid="{A7CB31E5-5C6A-48AA-B3A6-FCB90BDDF5D3}"/>
    <cellStyle name="_0602 GV_A_Mali Tablolar(26-03-03)  10_Slide_14 (2)" xfId="2932" xr:uid="{F722CB80-B956-48F1-9A3D-554DD9A1AB5B}"/>
    <cellStyle name="_0602 GV_A_Mali Tablolar(26-03-03)  10_Slide_30 (2)" xfId="2933" xr:uid="{38CA2120-475E-48D6-B89B-DCFB55248B57}"/>
    <cellStyle name="_0602 GV_A_Mali Tablolar(26-03-03)  10_Slide_37 (1)" xfId="2934" xr:uid="{2E5BA2A9-DA5B-449F-9E08-51EFA198A378}"/>
    <cellStyle name="_0602 GV_A_Mali Tablolar(26-03-03)  10_Visionline (Net profit)" xfId="2935" xr:uid="{5CB3E005-D331-4AD9-8049-CD74508B2B3A}"/>
    <cellStyle name="_0602 GV_A_Mali Tablolar(26-03-03)  2" xfId="2936" xr:uid="{3C149548-8034-412C-84BD-675814EF59F8}"/>
    <cellStyle name="_0602 GV_A_Mali Tablolar(26-03-03)  2_Gross Inflow (@ageas share)" xfId="2937" xr:uid="{8B58FDEF-74AD-426E-AAE8-98FAFDF03C0B}"/>
    <cellStyle name="_0602 GV_A_Mali Tablolar(26-03-03)  2_Life (EU)" xfId="2938" xr:uid="{13B0F54E-80AB-4114-8E64-530D0A0E357F}"/>
    <cellStyle name="_0602 GV_A_Mali Tablolar(26-03-03)  2_Slide_14 (2)" xfId="2939" xr:uid="{7CA02C0B-ABCF-40A3-88C8-1E0044D6B265}"/>
    <cellStyle name="_0602 GV_A_Mali Tablolar(26-03-03)  2_Slide_30 (2)" xfId="2940" xr:uid="{03CD6A73-E4A4-4352-81B0-68086C545F45}"/>
    <cellStyle name="_0602 GV_A_Mali Tablolar(26-03-03)  2_Slide_37 (1)" xfId="2941" xr:uid="{9F1488AE-B841-4D01-AC98-8A87E3AD4A53}"/>
    <cellStyle name="_0602 GV_A_Mali Tablolar(26-03-03)  2_Visionline (Net profit)" xfId="2942" xr:uid="{418CE458-9DF1-4257-9983-C503E929312C}"/>
    <cellStyle name="_0602 GV_A_Mali Tablolar(26-03-03)  3" xfId="2943" xr:uid="{9DEF4B83-E3CC-4F72-8E44-C88B96AB63DD}"/>
    <cellStyle name="_0602 GV_A_Mali Tablolar(26-03-03)  3_Gross Inflow (@ageas share)" xfId="2944" xr:uid="{D227019A-FCE2-46E8-8D3F-22ED84D10E94}"/>
    <cellStyle name="_0602 GV_A_Mali Tablolar(26-03-03)  3_Life (EU)" xfId="2945" xr:uid="{B5B0B9EF-D3BB-498E-BBF5-74787B102D05}"/>
    <cellStyle name="_0602 GV_A_Mali Tablolar(26-03-03)  3_Slide_14 (2)" xfId="2946" xr:uid="{4B949A42-FE2D-4F79-B2A1-7C54014A10AB}"/>
    <cellStyle name="_0602 GV_A_Mali Tablolar(26-03-03)  3_Slide_30 (2)" xfId="2947" xr:uid="{E1022D21-2091-4DFB-BB1E-C8891E6A081C}"/>
    <cellStyle name="_0602 GV_A_Mali Tablolar(26-03-03)  3_Slide_37 (1)" xfId="2948" xr:uid="{8C5B1B58-1629-42CE-AAF9-0A1771BB4159}"/>
    <cellStyle name="_0602 GV_A_Mali Tablolar(26-03-03)  3_Visionline (Net profit)" xfId="2949" xr:uid="{572EAC3E-17CC-4160-A014-E5CE05295C63}"/>
    <cellStyle name="_0602 GV_A_Mali Tablolar(26-03-03)  4" xfId="2950" xr:uid="{46908735-80ED-4B33-854F-0B7257967E5E}"/>
    <cellStyle name="_0602 GV_A_Mali Tablolar(26-03-03)  4_Gross Inflow (@ageas share)" xfId="2951" xr:uid="{0E4F49FC-9A21-4F9C-8841-055EEA75ABF1}"/>
    <cellStyle name="_0602 GV_A_Mali Tablolar(26-03-03)  4_Life (EU)" xfId="2952" xr:uid="{DBF5BF58-3CE7-468C-BDDF-A2013314E730}"/>
    <cellStyle name="_0602 GV_A_Mali Tablolar(26-03-03)  4_Slide_14 (2)" xfId="2953" xr:uid="{DEDD7340-D328-40D5-A343-0EFAD16266AB}"/>
    <cellStyle name="_0602 GV_A_Mali Tablolar(26-03-03)  4_Slide_30 (2)" xfId="2954" xr:uid="{D4D64A76-1725-40F0-BED3-08C96F2A032A}"/>
    <cellStyle name="_0602 GV_A_Mali Tablolar(26-03-03)  4_Slide_37 (1)" xfId="2955" xr:uid="{1236A17F-4465-4B69-A914-E4A5E1312006}"/>
    <cellStyle name="_0602 GV_A_Mali Tablolar(26-03-03)  4_Visionline (Net profit)" xfId="2956" xr:uid="{AC08765B-0AD6-4E1E-9729-652D625E2F69}"/>
    <cellStyle name="_0602 GV_A_Mali Tablolar(26-03-03)  5" xfId="2957" xr:uid="{C79FB97F-8ADE-43D3-B7F4-90E186D66581}"/>
    <cellStyle name="_0602 GV_A_Mali Tablolar(26-03-03)  5_Gross Inflow (@ageas share)" xfId="2958" xr:uid="{42D021C2-F38F-4BE8-8DA7-7DFFF2BB3297}"/>
    <cellStyle name="_0602 GV_A_Mali Tablolar(26-03-03)  5_Life (EU)" xfId="2959" xr:uid="{02EE6FE2-B81C-40F0-ADCE-CAD27106785C}"/>
    <cellStyle name="_0602 GV_A_Mali Tablolar(26-03-03)  5_Slide_14 (2)" xfId="2960" xr:uid="{D32AB25D-1344-474A-B426-314C1D24F462}"/>
    <cellStyle name="_0602 GV_A_Mali Tablolar(26-03-03)  5_Slide_30 (2)" xfId="2961" xr:uid="{48FA9174-E3C4-4D0C-AFDB-DDF00BA5C7B4}"/>
    <cellStyle name="_0602 GV_A_Mali Tablolar(26-03-03)  5_Slide_37 (1)" xfId="2962" xr:uid="{D85EC62A-8208-4E05-BB39-03F9D61A58B8}"/>
    <cellStyle name="_0602 GV_A_Mali Tablolar(26-03-03)  5_Visionline (Net profit)" xfId="2963" xr:uid="{60DF1EEA-5206-4B9C-BFAE-31685AF66022}"/>
    <cellStyle name="_0602 GV_A_Mali Tablolar(26-03-03)  6" xfId="2964" xr:uid="{1154B186-6378-4ED0-BF24-E4C180819CAE}"/>
    <cellStyle name="_0602 GV_A_Mali Tablolar(26-03-03)  6_Gross Inflow (@ageas share)" xfId="2965" xr:uid="{311F0E91-7C30-46E2-8D2A-123F43976F12}"/>
    <cellStyle name="_0602 GV_A_Mali Tablolar(26-03-03)  6_Life (EU)" xfId="2966" xr:uid="{8C522026-9943-4532-9542-07428D93CE48}"/>
    <cellStyle name="_0602 GV_A_Mali Tablolar(26-03-03)  6_Slide_14 (2)" xfId="2967" xr:uid="{70D4CE18-0E98-4719-8852-1E45BC946329}"/>
    <cellStyle name="_0602 GV_A_Mali Tablolar(26-03-03)  6_Slide_30 (2)" xfId="2968" xr:uid="{821DDA92-AC12-4827-AA11-97657ACE04DC}"/>
    <cellStyle name="_0602 GV_A_Mali Tablolar(26-03-03)  6_Slide_37 (1)" xfId="2969" xr:uid="{00BBA712-1B0A-4375-862F-3B28ABB38377}"/>
    <cellStyle name="_0602 GV_A_Mali Tablolar(26-03-03)  6_Visionline (Net profit)" xfId="2970" xr:uid="{5F2722BB-2482-49C6-B1FF-9D090B0CDE54}"/>
    <cellStyle name="_0602 GV_A_Mali Tablolar(26-03-03)  7" xfId="2971" xr:uid="{64001CBA-72A0-4010-AC64-75FCA4C14B66}"/>
    <cellStyle name="_0602 GV_A_Mali Tablolar(26-03-03)  7_Gross Inflow (@ageas share)" xfId="2972" xr:uid="{0F4475B1-BAC7-422A-B6FB-B8180F58EF9C}"/>
    <cellStyle name="_0602 GV_A_Mali Tablolar(26-03-03)  7_Life (EU)" xfId="2973" xr:uid="{0F04AA20-0101-4A60-A8D5-4E7722C1F674}"/>
    <cellStyle name="_0602 GV_A_Mali Tablolar(26-03-03)  7_Slide_14 (2)" xfId="2974" xr:uid="{B409F0C8-EF65-4772-BB5C-BD03FE55B3F3}"/>
    <cellStyle name="_0602 GV_A_Mali Tablolar(26-03-03)  7_Slide_30 (2)" xfId="2975" xr:uid="{C4AD57EF-8CF7-4F09-A9B1-551F103D565D}"/>
    <cellStyle name="_0602 GV_A_Mali Tablolar(26-03-03)  7_Slide_37 (1)" xfId="2976" xr:uid="{04AFC57A-F4CF-4BC7-8C34-BDA2E12A30CC}"/>
    <cellStyle name="_0602 GV_A_Mali Tablolar(26-03-03)  7_Visionline (Net profit)" xfId="2977" xr:uid="{235ACFE0-98FE-4156-A8B3-46A732136391}"/>
    <cellStyle name="_0602 GV_A_Mali Tablolar(26-03-03)  8" xfId="2978" xr:uid="{3F478E0E-8083-490C-9658-EDC01A10BE2E}"/>
    <cellStyle name="_0602 GV_A_Mali Tablolar(26-03-03)  8_Gross Inflow (@ageas share)" xfId="2979" xr:uid="{A5719D25-B028-4B85-831A-4009A734FA84}"/>
    <cellStyle name="_0602 GV_A_Mali Tablolar(26-03-03)  8_Life (EU)" xfId="2980" xr:uid="{3C8ABBC2-C521-4278-B7BA-B616000FA2A3}"/>
    <cellStyle name="_0602 GV_A_Mali Tablolar(26-03-03)  8_Slide_14 (2)" xfId="2981" xr:uid="{F07BBBEB-83F2-4352-952E-98EF82F41970}"/>
    <cellStyle name="_0602 GV_A_Mali Tablolar(26-03-03)  8_Slide_30 (2)" xfId="2982" xr:uid="{CF8B91F9-1798-444F-A83B-01ED9AD007A2}"/>
    <cellStyle name="_0602 GV_A_Mali Tablolar(26-03-03)  8_Slide_37 (1)" xfId="2983" xr:uid="{7C5F485A-FC79-4F5B-8E4D-EEBBCA21102A}"/>
    <cellStyle name="_0602 GV_A_Mali Tablolar(26-03-03)  8_Visionline (Net profit)" xfId="2984" xr:uid="{8B2967E0-F8D2-470D-9E3F-C477D1BD9EE5}"/>
    <cellStyle name="_0602 GV_A_Mali Tablolar(26-03-03)  9" xfId="2985" xr:uid="{A22D1B85-4C1B-4EC3-8330-BFDB75335AD8}"/>
    <cellStyle name="_0602 GV_A_Mali Tablolar(26-03-03)  9_Gross Inflow (@ageas share)" xfId="2986" xr:uid="{020219A0-C880-48F6-A82D-8388A15BE400}"/>
    <cellStyle name="_0602 GV_A_Mali Tablolar(26-03-03)  9_Life (EU)" xfId="2987" xr:uid="{98FBA7EF-0649-4D90-8750-30507C9ED303}"/>
    <cellStyle name="_0602 GV_A_Mali Tablolar(26-03-03)  9_Slide_14 (2)" xfId="2988" xr:uid="{41562AB3-A50B-4074-945C-87E4880F9C2C}"/>
    <cellStyle name="_0602 GV_A_Mali Tablolar(26-03-03)  9_Slide_30 (2)" xfId="2989" xr:uid="{D419716D-70A8-4FB0-A683-95FAC4F5D1C2}"/>
    <cellStyle name="_0602 GV_A_Mali Tablolar(26-03-03)  9_Slide_37 (1)" xfId="2990" xr:uid="{E99178C3-D98B-4071-B1F0-6DC1EBA281AF}"/>
    <cellStyle name="_0602 GV_A_Mali Tablolar(26-03-03)  9_Visionline (Net profit)" xfId="2991" xr:uid="{0F8A2CBD-D308-4C60-A1AB-450EA1CF9845}"/>
    <cellStyle name="_0602 GV_A_Mali Tablolar(26-03-03) _Gross Inflow (@ageas share)" xfId="2992" xr:uid="{0B816B1F-1D3E-4A34-ADCE-6E3EEAD04C00}"/>
    <cellStyle name="_0602 GV_A_Mali Tablolar(26-03-03) _Life (EU)" xfId="2993" xr:uid="{DBCF04DD-30C8-4C5A-B233-307A425A7FE3}"/>
    <cellStyle name="_0602 GV_A_Mali Tablolar(26-03-03) _Slide_14 (2)" xfId="2994" xr:uid="{937EA4F2-53CB-42F7-965F-8064F2D0CB4D}"/>
    <cellStyle name="_0602 GV_A_Mali Tablolar(26-03-03) _Slide_30 (2)" xfId="2995" xr:uid="{3041454E-F5FB-47F3-BBCF-4550C4845046}"/>
    <cellStyle name="_0602 GV_A_Mali Tablolar(26-03-03) _Slide_37 (1)" xfId="2996" xr:uid="{FC52C80E-4B5E-448C-8138-F6A22BF3F8E5}"/>
    <cellStyle name="_0602 GV_A_Mali Tablolar(26-03-03) _Visionline (Net profit)" xfId="2997" xr:uid="{B78EBEC9-6E59-47C5-8AD9-E15746512B1D}"/>
    <cellStyle name="_0602 GV_A_Slide_14 (2)" xfId="2998" xr:uid="{418A5D6C-5283-4C10-9C31-A1769C97A4CE}"/>
    <cellStyle name="_0602 GV_A_Slide_30 (2)" xfId="2999" xr:uid="{B031A58F-DB27-4927-A4F1-AA47F5655935}"/>
    <cellStyle name="_0602 GV_A_Slide_37 (1)" xfId="3000" xr:uid="{6C1E502B-CA88-4FB9-86BB-47802368256E}"/>
    <cellStyle name="_0602 GV_A_Visionline (Net profit)" xfId="3001" xr:uid="{4F7E4EFD-53E5-4C6F-BE21-6B27429372D2}"/>
    <cellStyle name="_0602 GV_B" xfId="3002" xr:uid="{44F4C29B-5D4A-496C-8794-C57DDD302BC3}"/>
    <cellStyle name="_0602 GV_B_0902 GV" xfId="3003" xr:uid="{59340C21-EF51-48DB-B25B-730AF3396546}"/>
    <cellStyle name="_0602 GV_B_KOC ALLIANZ HAYAT 31.12.2002 Monthly PL" xfId="3004" xr:uid="{B1329CCC-BDBC-4F0C-8B98-6B55C8DFCB39}"/>
    <cellStyle name="_0602 GV_B_Mali Tablolar(26-03-03) " xfId="3005" xr:uid="{D991D24B-DEB0-4D14-9527-51D865642ED7}"/>
    <cellStyle name="_0602 GV_C" xfId="3006" xr:uid="{8DEF07C8-6EF4-4BE4-80C9-715A06270FDE}"/>
    <cellStyle name="_0602 GV_C_0902 GV" xfId="3007" xr:uid="{9FDD54E3-9B1B-457C-9F23-8ECC853F8938}"/>
    <cellStyle name="_0602 GV_C_KOC ALLIANZ HAYAT 31.12.2002 Monthly PL" xfId="3008" xr:uid="{7AEBA949-1F88-45A8-9B74-4DACFC0301AA}"/>
    <cellStyle name="_0602 GV_C_KOC ALLIANZ HAYAT 31.12.2002 Monthly PL 10" xfId="3009" xr:uid="{1982BDE4-0DEF-42B6-9041-F5843B7FF585}"/>
    <cellStyle name="_0602 GV_C_KOC ALLIANZ HAYAT 31.12.2002 Monthly PL 2" xfId="3010" xr:uid="{D30675BB-ACE8-4D02-9195-7D928613AAD1}"/>
    <cellStyle name="_0602 GV_C_KOC ALLIANZ HAYAT 31.12.2002 Monthly PL 3" xfId="3011" xr:uid="{A353B193-C9E8-4A34-801E-378B00D261FC}"/>
    <cellStyle name="_0602 GV_C_KOC ALLIANZ HAYAT 31.12.2002 Monthly PL 4" xfId="3012" xr:uid="{8CD86D65-5230-437F-B66A-62B929171315}"/>
    <cellStyle name="_0602 GV_C_KOC ALLIANZ HAYAT 31.12.2002 Monthly PL 5" xfId="3013" xr:uid="{0EC92EE2-3D51-41E0-95AA-E8BF47E74B63}"/>
    <cellStyle name="_0602 GV_C_KOC ALLIANZ HAYAT 31.12.2002 Monthly PL 6" xfId="3014" xr:uid="{8BAE8E79-FC63-4408-8212-38D7E4A4E9E2}"/>
    <cellStyle name="_0602 GV_C_KOC ALLIANZ HAYAT 31.12.2002 Monthly PL 7" xfId="3015" xr:uid="{EF105601-2C35-4C29-9A91-5015BF440F23}"/>
    <cellStyle name="_0602 GV_C_KOC ALLIANZ HAYAT 31.12.2002 Monthly PL 8" xfId="3016" xr:uid="{EDC0F41E-E0DF-4B91-8227-1EC7726D8883}"/>
    <cellStyle name="_0602 GV_C_KOC ALLIANZ HAYAT 31.12.2002 Monthly PL 9" xfId="3017" xr:uid="{78DAC226-309D-4ED3-8398-F923557C66F3}"/>
    <cellStyle name="_0602 GV_C_Mali Tablolar(26-03-03) " xfId="3018" xr:uid="{8BEC827C-535B-4F19-9BCC-FD42FA0CCEFC}"/>
    <cellStyle name="_0602 GV_D" xfId="3019" xr:uid="{78EB4F98-9C2E-422F-80A7-3BBEFB1756F9}"/>
    <cellStyle name="_0602 GV_D 10" xfId="3020" xr:uid="{DE792C74-A9C6-4C3B-9BC0-BC0E4300D230}"/>
    <cellStyle name="_0602 GV_D 2" xfId="3021" xr:uid="{57588DB2-0A46-4B11-BD34-47551D8D21F3}"/>
    <cellStyle name="_0602 GV_D 3" xfId="3022" xr:uid="{E335034D-58FB-4BC3-9303-3C1A3BAA31B6}"/>
    <cellStyle name="_0602 GV_D 4" xfId="3023" xr:uid="{B7C0F6F6-D557-40FF-B9E2-56564EAB7244}"/>
    <cellStyle name="_0602 GV_D 5" xfId="3024" xr:uid="{A63076D7-A6E3-4BB8-89AD-0D75B6450831}"/>
    <cellStyle name="_0602 GV_D 6" xfId="3025" xr:uid="{FF77A88D-2C72-4F00-AE2C-CCA80998F329}"/>
    <cellStyle name="_0602 GV_D 7" xfId="3026" xr:uid="{66393629-CA53-4557-B2F6-970B75F398F6}"/>
    <cellStyle name="_0602 GV_D 8" xfId="3027" xr:uid="{330D03EA-6075-49B8-956B-36BCADD4B1AA}"/>
    <cellStyle name="_0602 GV_D 9" xfId="3028" xr:uid="{3C9393D6-F647-498E-99E5-122408C33586}"/>
    <cellStyle name="_0602 GV_D_0902 GV" xfId="3029" xr:uid="{B19AD668-F641-46FA-8C69-34B4F2759CA3}"/>
    <cellStyle name="_0602 GV_D_0902 GV 10" xfId="3030" xr:uid="{1F867D27-1577-4620-B915-1FFCDF030E25}"/>
    <cellStyle name="_0602 GV_D_0902 GV 2" xfId="3031" xr:uid="{0A559B6F-F04D-41FA-8F1C-A0AB07B5146A}"/>
    <cellStyle name="_0602 GV_D_0902 GV 3" xfId="3032" xr:uid="{32765FFF-393B-431B-BEBE-04A02D6BE3D4}"/>
    <cellStyle name="_0602 GV_D_0902 GV 4" xfId="3033" xr:uid="{E8D627B6-1110-4724-A2E9-24DE438A8D1B}"/>
    <cellStyle name="_0602 GV_D_0902 GV 5" xfId="3034" xr:uid="{8E965DE5-F341-4ED5-901F-FE07A2C5858E}"/>
    <cellStyle name="_0602 GV_D_0902 GV 6" xfId="3035" xr:uid="{06DC545A-DB60-4CBB-B80A-08FC9FB62996}"/>
    <cellStyle name="_0602 GV_D_0902 GV 7" xfId="3036" xr:uid="{76B4C2E4-CE8E-4543-8D02-3E2E8C5D3F9C}"/>
    <cellStyle name="_0602 GV_D_0902 GV 8" xfId="3037" xr:uid="{3ECA6F90-AF03-4CBE-A03C-901510E3F73F}"/>
    <cellStyle name="_0602 GV_D_0902 GV 9" xfId="3038" xr:uid="{EA970310-B3AB-43E3-94C0-F86D46C349C1}"/>
    <cellStyle name="_0602 GV_D_KOC ALLIANZ HAYAT 31.12.2002 Monthly PL" xfId="3039" xr:uid="{2DCD78E1-8FDD-48EA-BBC4-825B579F6A11}"/>
    <cellStyle name="_0602 GV_D_KOC ALLIANZ HAYAT 31.12.2002 Monthly PL 10" xfId="3040" xr:uid="{5A14027B-76D3-42AD-9E38-7455A4B6902F}"/>
    <cellStyle name="_0602 GV_D_KOC ALLIANZ HAYAT 31.12.2002 Monthly PL 2" xfId="3041" xr:uid="{040BB597-29C2-48F5-B319-CF19A1E78CDA}"/>
    <cellStyle name="_0602 GV_D_KOC ALLIANZ HAYAT 31.12.2002 Monthly PL 3" xfId="3042" xr:uid="{0BB63BBA-B270-4311-A02A-9C1D217DDECB}"/>
    <cellStyle name="_0602 GV_D_KOC ALLIANZ HAYAT 31.12.2002 Monthly PL 4" xfId="3043" xr:uid="{D23B8073-75DB-4CD0-AFEF-A4FE45740897}"/>
    <cellStyle name="_0602 GV_D_KOC ALLIANZ HAYAT 31.12.2002 Monthly PL 5" xfId="3044" xr:uid="{A2CE7A73-C3EA-4C9C-8EDA-AF36FF7A1411}"/>
    <cellStyle name="_0602 GV_D_KOC ALLIANZ HAYAT 31.12.2002 Monthly PL 6" xfId="3045" xr:uid="{13427F2F-A6B0-4C1F-A352-D3FBEFD122AF}"/>
    <cellStyle name="_0602 GV_D_KOC ALLIANZ HAYAT 31.12.2002 Monthly PL 7" xfId="3046" xr:uid="{3F1E363E-5D63-429B-9704-8CA8F7607648}"/>
    <cellStyle name="_0602 GV_D_KOC ALLIANZ HAYAT 31.12.2002 Monthly PL 8" xfId="3047" xr:uid="{377DE71C-5C56-411F-946C-C45A65EA86E7}"/>
    <cellStyle name="_0602 GV_D_KOC ALLIANZ HAYAT 31.12.2002 Monthly PL 9" xfId="3048" xr:uid="{E6D0D115-4642-4FCD-923E-1CF30A20CA9D}"/>
    <cellStyle name="_0602 GV_D_Mali Tablolar(26-03-03) " xfId="3049" xr:uid="{23F002BE-BBF4-4961-B791-3C503495C931}"/>
    <cellStyle name="_0602 GV_D_Mali Tablolar(26-03-03)  10" xfId="3050" xr:uid="{356BE6F0-CD06-409F-8058-A310B9D3C0C2}"/>
    <cellStyle name="_0602 GV_D_Mali Tablolar(26-03-03)  2" xfId="3051" xr:uid="{4545C834-634C-4749-9017-84F40FBD3FCA}"/>
    <cellStyle name="_0602 GV_D_Mali Tablolar(26-03-03)  3" xfId="3052" xr:uid="{35F26C52-DA70-40F9-9815-715C4CC0E4CA}"/>
    <cellStyle name="_0602 GV_D_Mali Tablolar(26-03-03)  4" xfId="3053" xr:uid="{5EC93845-1067-4678-B1B2-AFB75FC3C412}"/>
    <cellStyle name="_0602 GV_D_Mali Tablolar(26-03-03)  5" xfId="3054" xr:uid="{C21935EB-22F3-4014-9E8D-20564A092083}"/>
    <cellStyle name="_0602 GV_D_Mali Tablolar(26-03-03)  6" xfId="3055" xr:uid="{66F750A9-E866-465F-B395-23B6D7EDD294}"/>
    <cellStyle name="_0602 GV_D_Mali Tablolar(26-03-03)  7" xfId="3056" xr:uid="{58767F4A-7EB3-4838-ADF7-FDBB3696B901}"/>
    <cellStyle name="_0602 GV_D_Mali Tablolar(26-03-03)  8" xfId="3057" xr:uid="{86CF342A-FA7A-47A6-BA91-7637F6B04969}"/>
    <cellStyle name="_0602 GV_D_Mali Tablolar(26-03-03)  9" xfId="3058" xr:uid="{91B94B9E-C44E-46CD-8192-F2D53C96503B}"/>
    <cellStyle name="_0602 GV_E" xfId="3059" xr:uid="{4884BFF6-5F05-44B9-8EBD-57C5EFFA809A}"/>
    <cellStyle name="_0602 GV_E 10" xfId="3060" xr:uid="{CB396E7A-5C3E-4985-A3F6-13D8D4D46486}"/>
    <cellStyle name="_0602 GV_E 2" xfId="3061" xr:uid="{383D8358-A12E-441E-97FD-842EF9F86C06}"/>
    <cellStyle name="_0602 GV_E 3" xfId="3062" xr:uid="{140164E6-0045-45AB-9673-9918C1B4003D}"/>
    <cellStyle name="_0602 GV_E 4" xfId="3063" xr:uid="{C4CED3C5-6BF7-4ACA-B78D-F18626BF5FCF}"/>
    <cellStyle name="_0602 GV_E 5" xfId="3064" xr:uid="{8D697A5B-B203-470B-8135-8CB091DD70B7}"/>
    <cellStyle name="_0602 GV_E 6" xfId="3065" xr:uid="{4C0B49FF-1D9A-47C0-9ED2-0B0466CC7A89}"/>
    <cellStyle name="_0602 GV_E 7" xfId="3066" xr:uid="{84B5FA15-41BD-490F-8D62-F363206DB370}"/>
    <cellStyle name="_0602 GV_E 8" xfId="3067" xr:uid="{A94C7AFC-7754-4107-B5C5-0E5343957DF3}"/>
    <cellStyle name="_0602 GV_E 9" xfId="3068" xr:uid="{062C3F9B-DFE4-4835-BE3E-D29E77793578}"/>
    <cellStyle name="_0602 GV_E_0902 GV" xfId="3069" xr:uid="{FFF8C497-F7A6-4A76-A1C9-01A1BC7516A8}"/>
    <cellStyle name="_0602 GV_E_0902 GV 10" xfId="3070" xr:uid="{F833CB41-24CB-4C4B-8E05-EBFAEB26C53D}"/>
    <cellStyle name="_0602 GV_E_0902 GV 2" xfId="3071" xr:uid="{9934EA23-7B90-45A4-A444-FBF87249E9FB}"/>
    <cellStyle name="_0602 GV_E_0902 GV 3" xfId="3072" xr:uid="{BD33ABAB-9F6A-42F9-A878-70733E982CAC}"/>
    <cellStyle name="_0602 GV_E_0902 GV 4" xfId="3073" xr:uid="{C11F2CA0-62F6-4277-B73B-67D9E1DCCE70}"/>
    <cellStyle name="_0602 GV_E_0902 GV 5" xfId="3074" xr:uid="{7DA7A239-23E4-4892-9A28-AC4AC8CE4F5A}"/>
    <cellStyle name="_0602 GV_E_0902 GV 6" xfId="3075" xr:uid="{6EDCDD9A-F758-49B7-9AC1-F456B894F28F}"/>
    <cellStyle name="_0602 GV_E_0902 GV 7" xfId="3076" xr:uid="{7AFBAF8F-990A-45A0-B040-561F9CE182A0}"/>
    <cellStyle name="_0602 GV_E_0902 GV 8" xfId="3077" xr:uid="{52629E67-1388-4307-BC54-AB9279024582}"/>
    <cellStyle name="_0602 GV_E_0902 GV 9" xfId="3078" xr:uid="{DB7D2F58-D136-46C1-B4D2-B47201BDFDDB}"/>
    <cellStyle name="_0602 GV_E_KOC ALLIANZ HAYAT 31.12.2002 Monthly PL" xfId="3079" xr:uid="{11277385-520F-4144-8F79-8C17820682D8}"/>
    <cellStyle name="_0602 GV_E_KOC ALLIANZ HAYAT 31.12.2002 Monthly PL 10" xfId="3080" xr:uid="{05E6365D-8908-47A7-AA72-7D2958F67299}"/>
    <cellStyle name="_0602 GV_E_KOC ALLIANZ HAYAT 31.12.2002 Monthly PL 2" xfId="3081" xr:uid="{9D744AE6-5BC1-4D3C-9D64-DBB70B04C09D}"/>
    <cellStyle name="_0602 GV_E_KOC ALLIANZ HAYAT 31.12.2002 Monthly PL 3" xfId="3082" xr:uid="{B36D4ACE-BB9B-42C1-98A9-D2FF850172E8}"/>
    <cellStyle name="_0602 GV_E_KOC ALLIANZ HAYAT 31.12.2002 Monthly PL 4" xfId="3083" xr:uid="{E37CE63E-407A-4AF4-8652-BD24079FE347}"/>
    <cellStyle name="_0602 GV_E_KOC ALLIANZ HAYAT 31.12.2002 Monthly PL 5" xfId="3084" xr:uid="{8C4C72BD-0809-4702-BFEA-C3D65AD09FAF}"/>
    <cellStyle name="_0602 GV_E_KOC ALLIANZ HAYAT 31.12.2002 Monthly PL 6" xfId="3085" xr:uid="{B628976B-1D6E-4F8A-95EF-75844D7257D7}"/>
    <cellStyle name="_0602 GV_E_KOC ALLIANZ HAYAT 31.12.2002 Monthly PL 7" xfId="3086" xr:uid="{66137B02-2D60-41C3-BFF1-B46E530D829C}"/>
    <cellStyle name="_0602 GV_E_KOC ALLIANZ HAYAT 31.12.2002 Monthly PL 8" xfId="3087" xr:uid="{0DE53EF8-70D9-493D-ADE9-C1A8593C7169}"/>
    <cellStyle name="_0602 GV_E_KOC ALLIANZ HAYAT 31.12.2002 Monthly PL 9" xfId="3088" xr:uid="{C0135376-43A5-4362-930A-21728300E2EA}"/>
    <cellStyle name="_0602 GV_E_Mali Tablolar(26-03-03) " xfId="3089" xr:uid="{E98AE9B8-DAD2-4149-A2D3-98B406C49C3A}"/>
    <cellStyle name="_0602 GV_E_Mali Tablolar(26-03-03)  10" xfId="3090" xr:uid="{09F6DBFE-29C4-4439-8D45-99CCCA5B929A}"/>
    <cellStyle name="_0602 GV_E_Mali Tablolar(26-03-03)  2" xfId="3091" xr:uid="{55781680-C1E6-4E83-A542-6DDD9F236772}"/>
    <cellStyle name="_0602 GV_E_Mali Tablolar(26-03-03)  3" xfId="3092" xr:uid="{349BFC38-B3BC-460C-8E46-C52F135A8132}"/>
    <cellStyle name="_0602 GV_E_Mali Tablolar(26-03-03)  4" xfId="3093" xr:uid="{BD25AA05-E16D-4001-8C64-5C6091BDF111}"/>
    <cellStyle name="_0602 GV_E_Mali Tablolar(26-03-03)  5" xfId="3094" xr:uid="{2C195975-EE2E-4F43-995F-6B89AA9ECBED}"/>
    <cellStyle name="_0602 GV_E_Mali Tablolar(26-03-03)  6" xfId="3095" xr:uid="{2FB691C2-BC1F-408A-A0F2-32CEA7ADADC5}"/>
    <cellStyle name="_0602 GV_E_Mali Tablolar(26-03-03)  7" xfId="3096" xr:uid="{ABE203FB-6FDD-47F5-894B-ACABB3E61C79}"/>
    <cellStyle name="_0602 GV_E_Mali Tablolar(26-03-03)  8" xfId="3097" xr:uid="{4146D1F7-29B9-4E67-B22A-1FD22487A30C}"/>
    <cellStyle name="_0602 GV_E_Mali Tablolar(26-03-03)  9" xfId="3098" xr:uid="{0A54DE71-D8D5-41A4-8AD5-7942D1BA64F5}"/>
    <cellStyle name="_0602 GV_F" xfId="3099" xr:uid="{957D550E-2270-4BCB-B5A4-E9F86C287278}"/>
    <cellStyle name="_0602 GV_G" xfId="3100" xr:uid="{ED23339F-4FDD-429D-AC96-3487C31CEBA2}"/>
    <cellStyle name="_0602 GV_G 10" xfId="3101" xr:uid="{99582067-43BF-4A31-8629-E57AB810BBFE}"/>
    <cellStyle name="_0602 GV_G 2" xfId="3102" xr:uid="{D6018567-29AF-4B19-848B-8E14A917D56B}"/>
    <cellStyle name="_0602 GV_G 3" xfId="3103" xr:uid="{D1E0B53E-0C91-477C-8E16-B3E706DCE18C}"/>
    <cellStyle name="_0602 GV_G 4" xfId="3104" xr:uid="{9959D1B8-0AD5-4A9B-AEB3-1D83F76E1EAE}"/>
    <cellStyle name="_0602 GV_G 5" xfId="3105" xr:uid="{5EA3E57E-35BC-44F9-9C32-9416E1D96C8D}"/>
    <cellStyle name="_0602 GV_G 6" xfId="3106" xr:uid="{0AE122E4-7CA1-45F9-BD18-24BD0F5C94CF}"/>
    <cellStyle name="_0602 GV_G 7" xfId="3107" xr:uid="{8680AA2D-5F11-498B-A670-0363489B880B}"/>
    <cellStyle name="_0602 GV_G 8" xfId="3108" xr:uid="{FEB12E28-4C1C-4303-889B-3EA10BF0F560}"/>
    <cellStyle name="_0602 GV_G 9" xfId="3109" xr:uid="{183896AD-D86D-44D4-A589-E751FC29AEF3}"/>
    <cellStyle name="_0602_1" xfId="3110" xr:uid="{C69FC19C-2E16-47E5-A97E-E3F3B875A84D}"/>
    <cellStyle name="_0602_2" xfId="3111" xr:uid="{45871E1D-44B8-40F0-AB89-9F6D3A53BD2B}"/>
    <cellStyle name="_0602_2 2" xfId="3112" xr:uid="{25843DF1-B615-4628-9A05-0988493E667B}"/>
    <cellStyle name="_0602_2 3" xfId="3113" xr:uid="{A842781F-2129-4E48-A5E0-7C5983EAFA6E}"/>
    <cellStyle name="_0602_3" xfId="3114" xr:uid="{63CA03BD-0CF3-4A22-B05C-7F42504776EE}"/>
    <cellStyle name="_0602_3 10" xfId="3115" xr:uid="{722EDA48-900F-4D2E-B8CA-51A366301468}"/>
    <cellStyle name="_0602_3 10_Gross Inflow (@ageas share)" xfId="3116" xr:uid="{31E9BDDD-D6F1-4E14-BBC2-D507EFFD34E1}"/>
    <cellStyle name="_0602_3 10_Life (EU)" xfId="3117" xr:uid="{7A22AB37-D399-4A5F-8F15-E7019716F4F6}"/>
    <cellStyle name="_0602_3 10_Slide_14 (2)" xfId="3118" xr:uid="{74382AB8-C273-4490-A41F-DA8CF344E6EB}"/>
    <cellStyle name="_0602_3 10_Slide_30 (2)" xfId="3119" xr:uid="{51DC0F76-FBFF-42F3-8965-D32D67023778}"/>
    <cellStyle name="_0602_3 10_Slide_37 (1)" xfId="3120" xr:uid="{A2610A4E-CEC5-4F18-A3D6-48E304876523}"/>
    <cellStyle name="_0602_3 10_Visionline (Net profit)" xfId="3121" xr:uid="{90CE30FC-FF81-4181-8B14-AD8C9024EE09}"/>
    <cellStyle name="_0602_3 2" xfId="3122" xr:uid="{C307768A-1889-44CF-A331-A3148B614455}"/>
    <cellStyle name="_0602_3 2_Gross Inflow (@ageas share)" xfId="3123" xr:uid="{9E79CAC8-8C75-4B29-A2A7-2EDB9ACA9FCD}"/>
    <cellStyle name="_0602_3 2_Life (EU)" xfId="3124" xr:uid="{E2C73A93-A24F-4F94-B328-36A0708ED7CB}"/>
    <cellStyle name="_0602_3 2_Slide_14 (2)" xfId="3125" xr:uid="{A5C641D4-C479-45CB-B10D-62C4049E60D8}"/>
    <cellStyle name="_0602_3 2_Slide_30 (2)" xfId="3126" xr:uid="{320FBCD4-0A5D-4B28-834E-DF5E3D3F15F5}"/>
    <cellStyle name="_0602_3 2_Slide_37 (1)" xfId="3127" xr:uid="{ED3D19D1-A3C6-403E-904C-E88438181536}"/>
    <cellStyle name="_0602_3 2_Visionline (Net profit)" xfId="3128" xr:uid="{374491BA-2569-48AC-BF71-77FFC5557E52}"/>
    <cellStyle name="_0602_3 3" xfId="3129" xr:uid="{EBC40A51-1818-463C-92AD-28DE7B72B1E3}"/>
    <cellStyle name="_0602_3 3_Gross Inflow (@ageas share)" xfId="3130" xr:uid="{F9581CA6-2CBD-47B8-834B-14093174A979}"/>
    <cellStyle name="_0602_3 3_Life (EU)" xfId="3131" xr:uid="{C5F92AC3-F480-4493-B29C-34C73AB96195}"/>
    <cellStyle name="_0602_3 3_Slide_14 (2)" xfId="3132" xr:uid="{60ED4B81-870F-4321-B3CB-7D5EEB3020BE}"/>
    <cellStyle name="_0602_3 3_Slide_30 (2)" xfId="3133" xr:uid="{AD65E8D9-B6C0-4F2D-B75B-A5D99015E47F}"/>
    <cellStyle name="_0602_3 3_Slide_37 (1)" xfId="3134" xr:uid="{B93D5587-5DEF-4719-8CB0-D8E3E5AC26D7}"/>
    <cellStyle name="_0602_3 3_Visionline (Net profit)" xfId="3135" xr:uid="{F4017F6D-ADC1-402D-8512-D5D6FFDDA79F}"/>
    <cellStyle name="_0602_3 4" xfId="3136" xr:uid="{19FD72CF-8DD2-4DB9-BAD7-8CE398165BF1}"/>
    <cellStyle name="_0602_3 4_Gross Inflow (@ageas share)" xfId="3137" xr:uid="{A4FB28A1-1B7A-48A1-98D5-8C4A85163AAA}"/>
    <cellStyle name="_0602_3 4_Life (EU)" xfId="3138" xr:uid="{DECE5375-088E-441D-8D06-B7142F3BC896}"/>
    <cellStyle name="_0602_3 4_Slide_14 (2)" xfId="3139" xr:uid="{DF4465A4-257B-4AE6-BF19-675A4FBD7C6B}"/>
    <cellStyle name="_0602_3 4_Slide_30 (2)" xfId="3140" xr:uid="{C81C84E3-2E66-4479-A3C7-0C0C663F459F}"/>
    <cellStyle name="_0602_3 4_Slide_37 (1)" xfId="3141" xr:uid="{FF745302-11A5-457B-AAE3-FC4E8CEDCE9A}"/>
    <cellStyle name="_0602_3 4_Visionline (Net profit)" xfId="3142" xr:uid="{027858B7-1C41-49B6-9521-C0E49334CEB7}"/>
    <cellStyle name="_0602_3 5" xfId="3143" xr:uid="{DDDCD717-E563-4648-94B0-A6F7C07067B3}"/>
    <cellStyle name="_0602_3 5_Gross Inflow (@ageas share)" xfId="3144" xr:uid="{725C2CCB-A7E3-4E7C-BA10-3BB208DAC060}"/>
    <cellStyle name="_0602_3 5_Life (EU)" xfId="3145" xr:uid="{9631EA44-0D90-41FA-9578-0834F07118B4}"/>
    <cellStyle name="_0602_3 5_Slide_14 (2)" xfId="3146" xr:uid="{64D67B8C-D807-41ED-8AD0-9C49C0BC6AC3}"/>
    <cellStyle name="_0602_3 5_Slide_30 (2)" xfId="3147" xr:uid="{705E6ED3-BD70-428A-8564-CE57D57BC37A}"/>
    <cellStyle name="_0602_3 5_Slide_37 (1)" xfId="3148" xr:uid="{8A6DD554-B7E8-491A-ADFD-46FF60EB643C}"/>
    <cellStyle name="_0602_3 5_Visionline (Net profit)" xfId="3149" xr:uid="{4F64EF86-97B4-4694-8033-6979F0B88101}"/>
    <cellStyle name="_0602_3 6" xfId="3150" xr:uid="{F419887D-C101-41CD-958D-A74CA4AB45C5}"/>
    <cellStyle name="_0602_3 6_Gross Inflow (@ageas share)" xfId="3151" xr:uid="{43053FCC-8E42-45AE-930F-18AEB718FF85}"/>
    <cellStyle name="_0602_3 6_Life (EU)" xfId="3152" xr:uid="{DFE439E7-6155-4FCA-B452-7DC22FEA7676}"/>
    <cellStyle name="_0602_3 6_Slide_14 (2)" xfId="3153" xr:uid="{BD5D2D7C-C953-454B-8689-B5C491E31806}"/>
    <cellStyle name="_0602_3 6_Slide_30 (2)" xfId="3154" xr:uid="{5F042710-4464-451B-9287-9F7CA73E6D77}"/>
    <cellStyle name="_0602_3 6_Slide_37 (1)" xfId="3155" xr:uid="{FD726A27-8996-464B-B667-B78945CDDB59}"/>
    <cellStyle name="_0602_3 6_Visionline (Net profit)" xfId="3156" xr:uid="{FA6518A4-D854-401C-A2D7-7304D6384CFC}"/>
    <cellStyle name="_0602_3 7" xfId="3157" xr:uid="{4ABBD267-B929-48B3-BDF5-18CA9C845904}"/>
    <cellStyle name="_0602_3 7_Gross Inflow (@ageas share)" xfId="3158" xr:uid="{D09F01FD-AC15-45DA-87B3-8AF1434D644D}"/>
    <cellStyle name="_0602_3 7_Life (EU)" xfId="3159" xr:uid="{644C0CDF-40F0-46A7-B060-8613B4BAFB0B}"/>
    <cellStyle name="_0602_3 7_Slide_14 (2)" xfId="3160" xr:uid="{811AD87D-9BC8-4CEF-8594-51E66E8D7FD3}"/>
    <cellStyle name="_0602_3 7_Slide_30 (2)" xfId="3161" xr:uid="{09387BB5-C3CD-4D9E-A643-298AEC8A0A56}"/>
    <cellStyle name="_0602_3 7_Slide_37 (1)" xfId="3162" xr:uid="{AFFA86B7-33C4-4AB0-A495-BDC3EFA6E67A}"/>
    <cellStyle name="_0602_3 7_Visionline (Net profit)" xfId="3163" xr:uid="{87804B50-4C13-4477-A1A1-5A195DAB7522}"/>
    <cellStyle name="_0602_3 8" xfId="3164" xr:uid="{AED1837C-FDF6-4352-96C7-50828DC47AAE}"/>
    <cellStyle name="_0602_3 8_Gross Inflow (@ageas share)" xfId="3165" xr:uid="{74AC185C-CEE0-4941-B1E4-C5D018FAE390}"/>
    <cellStyle name="_0602_3 8_Life (EU)" xfId="3166" xr:uid="{A5A0BF81-911A-4076-A40D-CD8DAC0E7C6B}"/>
    <cellStyle name="_0602_3 8_Slide_14 (2)" xfId="3167" xr:uid="{9DB22947-D138-4185-9F15-C3BD4C6324F1}"/>
    <cellStyle name="_0602_3 8_Slide_30 (2)" xfId="3168" xr:uid="{9B5035BF-AEEC-4F6F-8585-386BE69325B5}"/>
    <cellStyle name="_0602_3 8_Slide_37 (1)" xfId="3169" xr:uid="{420D5298-12DB-4BBF-9D28-6A3C617632BA}"/>
    <cellStyle name="_0602_3 8_Visionline (Net profit)" xfId="3170" xr:uid="{CF7195A3-3C90-4AF0-9870-B600E4D5658E}"/>
    <cellStyle name="_0602_3 9" xfId="3171" xr:uid="{E69D083A-5E07-41D4-B94B-FA92E4B03E22}"/>
    <cellStyle name="_0602_3 9_Gross Inflow (@ageas share)" xfId="3172" xr:uid="{8761CF74-DA6F-4BE8-9338-9ACA70AB27FE}"/>
    <cellStyle name="_0602_3 9_Life (EU)" xfId="3173" xr:uid="{56F4CAF3-6CF5-4AE3-97EE-C56960F5743B}"/>
    <cellStyle name="_0602_3 9_Slide_14 (2)" xfId="3174" xr:uid="{A2B1C478-03A1-4F24-A84C-C71D6A5E3B60}"/>
    <cellStyle name="_0602_3 9_Slide_30 (2)" xfId="3175" xr:uid="{0263B35B-0F29-4822-BC89-63E6DFB3AED6}"/>
    <cellStyle name="_0602_3 9_Slide_37 (1)" xfId="3176" xr:uid="{D9566496-D2FB-4572-8C78-8EE1B32B61D7}"/>
    <cellStyle name="_0602_3 9_Visionline (Net profit)" xfId="3177" xr:uid="{954335D6-FD49-4731-8D16-230B2BFF899C}"/>
    <cellStyle name="_0602_3_Gross Inflow (@ageas share)" xfId="3178" xr:uid="{57CD0E09-3685-45AA-BC24-D39474D35499}"/>
    <cellStyle name="_0602_3_Life (EU)" xfId="3179" xr:uid="{658A0BD3-11D6-45B4-96B1-818916596202}"/>
    <cellStyle name="_0602_3_Slide_14 (2)" xfId="3180" xr:uid="{FA966DB1-4EAB-462D-8A3C-E73057F3AB20}"/>
    <cellStyle name="_0602_3_Slide_30 (2)" xfId="3181" xr:uid="{BCC42F7E-40B8-41A6-9F3D-2321A0119900}"/>
    <cellStyle name="_0602_3_Slide_37 (1)" xfId="3182" xr:uid="{B3F4C24A-F368-47DD-B9FC-DFB5E1282582}"/>
    <cellStyle name="_0602_3_Visionline (Net profit)" xfId="3183" xr:uid="{1FA7A8AD-3333-4182-AE52-81F6DBD6CC8B}"/>
    <cellStyle name="_0602_4" xfId="3184" xr:uid="{78488223-2C82-4E64-AB65-61B36A049995}"/>
    <cellStyle name="_0602_4 10" xfId="3185" xr:uid="{2D8A0360-94CD-4806-8968-71344CA18F96}"/>
    <cellStyle name="_0602_4 10_Gross Inflow (@ageas share)" xfId="3186" xr:uid="{B483A28A-A225-47AB-8F19-287F33B2F620}"/>
    <cellStyle name="_0602_4 10_Life (EU)" xfId="3187" xr:uid="{547E1B37-62E9-47F6-8627-C913FC9FF5BE}"/>
    <cellStyle name="_0602_4 10_Slide_14 (2)" xfId="3188" xr:uid="{9AADE5F1-FA33-4FF9-8A47-90BEA078BC23}"/>
    <cellStyle name="_0602_4 10_Slide_30 (2)" xfId="3189" xr:uid="{7B76A4CB-4651-48B4-B102-D00E18ABD61C}"/>
    <cellStyle name="_0602_4 10_Slide_37 (1)" xfId="3190" xr:uid="{E96E18A9-66BB-4FE1-B04B-5FF50641FD82}"/>
    <cellStyle name="_0602_4 10_Visionline (Net profit)" xfId="3191" xr:uid="{6F12B271-0FC7-49A3-AF79-D4DAC1CF4F5E}"/>
    <cellStyle name="_0602_4 2" xfId="3192" xr:uid="{03CD4A0E-2176-484B-87F2-4B3D705DF132}"/>
    <cellStyle name="_0602_4 2_Gross Inflow (@ageas share)" xfId="3193" xr:uid="{D8D29651-95F3-48CB-A809-7FAA0D64DBF9}"/>
    <cellStyle name="_0602_4 2_Life (EU)" xfId="3194" xr:uid="{D5525FC7-4ADC-46A1-8112-822A40B663D1}"/>
    <cellStyle name="_0602_4 2_Slide_14 (2)" xfId="3195" xr:uid="{6A6A31BC-4484-4A02-8B7B-07FE59B21913}"/>
    <cellStyle name="_0602_4 2_Slide_30 (2)" xfId="3196" xr:uid="{AFD26A15-4AE7-45A8-B6F5-3D1374B9012D}"/>
    <cellStyle name="_0602_4 2_Slide_37 (1)" xfId="3197" xr:uid="{A6C7C0D0-3854-43F1-9FCC-56D2070122D4}"/>
    <cellStyle name="_0602_4 2_Visionline (Net profit)" xfId="3198" xr:uid="{5F7B6CFD-D316-4A2E-BDD7-76EBFB1B8C70}"/>
    <cellStyle name="_0602_4 3" xfId="3199" xr:uid="{FBD02C48-59EA-4A7D-B3BF-A02950CA5CA7}"/>
    <cellStyle name="_0602_4 3_Gross Inflow (@ageas share)" xfId="3200" xr:uid="{5955DC39-D1AC-4BE6-9664-3C9F951599C1}"/>
    <cellStyle name="_0602_4 3_Life (EU)" xfId="3201" xr:uid="{39C922BC-2BC5-4B32-AEB0-1EC56FBE51D1}"/>
    <cellStyle name="_0602_4 3_Slide_14 (2)" xfId="3202" xr:uid="{2ECF0C00-BF58-439C-998C-9365A42CDA20}"/>
    <cellStyle name="_0602_4 3_Slide_30 (2)" xfId="3203" xr:uid="{0F7EA976-F75C-4833-937C-B83EB94F687A}"/>
    <cellStyle name="_0602_4 3_Slide_37 (1)" xfId="3204" xr:uid="{95CD77A0-7EB4-4C49-A322-37671B46800A}"/>
    <cellStyle name="_0602_4 3_Visionline (Net profit)" xfId="3205" xr:uid="{FB4DDC77-518F-4B09-BE70-C49DD4C408CE}"/>
    <cellStyle name="_0602_4 4" xfId="3206" xr:uid="{84894F51-9C22-47FF-B007-98561C314AE3}"/>
    <cellStyle name="_0602_4 4_Gross Inflow (@ageas share)" xfId="3207" xr:uid="{A75A28D0-4E6A-4037-8B12-2D2DDBAA6690}"/>
    <cellStyle name="_0602_4 4_Life (EU)" xfId="3208" xr:uid="{77E06A9F-C5E1-4E9B-96C4-9786A9E7C4BF}"/>
    <cellStyle name="_0602_4 4_Slide_14 (2)" xfId="3209" xr:uid="{6BCF6D32-B27D-43C7-80C5-F95826D473D1}"/>
    <cellStyle name="_0602_4 4_Slide_30 (2)" xfId="3210" xr:uid="{987F427A-98AA-449F-B3DA-5F4405210A67}"/>
    <cellStyle name="_0602_4 4_Slide_37 (1)" xfId="3211" xr:uid="{C8AE6CBB-645E-4A27-B0D6-6C6803F652A8}"/>
    <cellStyle name="_0602_4 4_Visionline (Net profit)" xfId="3212" xr:uid="{6D0AD5DF-FD29-4BB1-A1A1-5359145F301F}"/>
    <cellStyle name="_0602_4 5" xfId="3213" xr:uid="{68068896-64C7-4F65-94DA-26408E507CF7}"/>
    <cellStyle name="_0602_4 5_Gross Inflow (@ageas share)" xfId="3214" xr:uid="{455D9D6D-F75B-4E42-A5C9-EF5B0EF28BDB}"/>
    <cellStyle name="_0602_4 5_Life (EU)" xfId="3215" xr:uid="{EEACAB42-E33C-49FE-B20E-738CD1D89497}"/>
    <cellStyle name="_0602_4 5_Slide_14 (2)" xfId="3216" xr:uid="{EEC2AA51-44F0-4236-B8E8-8EBEEF84C330}"/>
    <cellStyle name="_0602_4 5_Slide_30 (2)" xfId="3217" xr:uid="{EBD5D495-B86C-49EB-91EB-B304A624FA27}"/>
    <cellStyle name="_0602_4 5_Slide_37 (1)" xfId="3218" xr:uid="{7FA76419-1B4C-41A2-949A-6A0270132CEB}"/>
    <cellStyle name="_0602_4 5_Visionline (Net profit)" xfId="3219" xr:uid="{D82EFF77-0A39-4D2E-B789-A6027BC0EBC0}"/>
    <cellStyle name="_0602_4 6" xfId="3220" xr:uid="{B0633A5C-BE14-4F7B-84C1-9AF8D663100E}"/>
    <cellStyle name="_0602_4 6_Gross Inflow (@ageas share)" xfId="3221" xr:uid="{8D89732F-C7D8-44D6-9E32-043A3676EBE7}"/>
    <cellStyle name="_0602_4 6_Life (EU)" xfId="3222" xr:uid="{621CAD35-447C-4D71-96C5-0DE3EE1FC66D}"/>
    <cellStyle name="_0602_4 6_Slide_14 (2)" xfId="3223" xr:uid="{48C415CB-B688-4FB3-AB8C-23145BC26808}"/>
    <cellStyle name="_0602_4 6_Slide_30 (2)" xfId="3224" xr:uid="{8D6131CF-95C9-4406-A745-B3B687AA83F7}"/>
    <cellStyle name="_0602_4 6_Slide_37 (1)" xfId="3225" xr:uid="{161F7332-B626-4B45-88FC-7FCCFEDA624F}"/>
    <cellStyle name="_0602_4 6_Visionline (Net profit)" xfId="3226" xr:uid="{E3494EDF-2EF0-4D7D-951C-D0B39E6306CF}"/>
    <cellStyle name="_0602_4 7" xfId="3227" xr:uid="{1AD33732-D139-4E7B-9347-49082183D456}"/>
    <cellStyle name="_0602_4 7_Gross Inflow (@ageas share)" xfId="3228" xr:uid="{AC1E6969-B148-4665-B327-8782B21BE839}"/>
    <cellStyle name="_0602_4 7_Life (EU)" xfId="3229" xr:uid="{985C4F9F-F02A-43BD-9C2C-1A4C3FF8F138}"/>
    <cellStyle name="_0602_4 7_Slide_14 (2)" xfId="3230" xr:uid="{C39808A6-0800-4C0D-AEAD-A45A27BF60F7}"/>
    <cellStyle name="_0602_4 7_Slide_30 (2)" xfId="3231" xr:uid="{C716C78B-A33D-468E-BDD7-8E8FA5DB5465}"/>
    <cellStyle name="_0602_4 7_Slide_37 (1)" xfId="3232" xr:uid="{DBBD245B-EF02-476B-BC3C-B4E9FE6B4451}"/>
    <cellStyle name="_0602_4 7_Visionline (Net profit)" xfId="3233" xr:uid="{66AEABE4-886A-4F82-9493-98205A14955F}"/>
    <cellStyle name="_0602_4 8" xfId="3234" xr:uid="{37A0338C-B3B5-4901-8317-0027B9B1481E}"/>
    <cellStyle name="_0602_4 8_Gross Inflow (@ageas share)" xfId="3235" xr:uid="{3DFC5C32-4B20-4AB8-AF99-FFDF544E29DD}"/>
    <cellStyle name="_0602_4 8_Life (EU)" xfId="3236" xr:uid="{C1303469-4A8D-4880-8FD0-7D27A09ADCE8}"/>
    <cellStyle name="_0602_4 8_Slide_14 (2)" xfId="3237" xr:uid="{B7738271-45DA-4335-9304-0019120B8B5D}"/>
    <cellStyle name="_0602_4 8_Slide_30 (2)" xfId="3238" xr:uid="{7268231E-EB0E-42C7-8CCE-66DD330BB17A}"/>
    <cellStyle name="_0602_4 8_Slide_37 (1)" xfId="3239" xr:uid="{DA38D9CD-7383-4463-8E21-B62DD316E11A}"/>
    <cellStyle name="_0602_4 8_Visionline (Net profit)" xfId="3240" xr:uid="{BC57BE01-6DD0-49BD-AB2D-AD79B5C92145}"/>
    <cellStyle name="_0602_4 9" xfId="3241" xr:uid="{23DD8CD1-3615-4B37-8E4B-8C78FED67C88}"/>
    <cellStyle name="_0602_4 9_Gross Inflow (@ageas share)" xfId="3242" xr:uid="{9F8ACE02-BD43-4EEF-A1D4-F39F6A63F8B1}"/>
    <cellStyle name="_0602_4 9_Life (EU)" xfId="3243" xr:uid="{F371A4FC-B9B3-4172-B014-72841F848FEB}"/>
    <cellStyle name="_0602_4 9_Slide_14 (2)" xfId="3244" xr:uid="{7D676EFD-5683-4BFC-B0FD-2E4051CE85F7}"/>
    <cellStyle name="_0602_4 9_Slide_30 (2)" xfId="3245" xr:uid="{ACF9278D-0C23-4119-80DB-4309BDDEE953}"/>
    <cellStyle name="_0602_4 9_Slide_37 (1)" xfId="3246" xr:uid="{443F0B5A-2098-4A82-BCF0-25A186E155E4}"/>
    <cellStyle name="_0602_4 9_Visionline (Net profit)" xfId="3247" xr:uid="{5FAA80C4-559D-47BE-83C4-9339CF108993}"/>
    <cellStyle name="_0602_4_Gross Inflow (@ageas share)" xfId="3248" xr:uid="{8AB5E64A-5886-4875-B5B0-594E6032B71F}"/>
    <cellStyle name="_0602_4_Life (EU)" xfId="3249" xr:uid="{C0FD5B4A-F219-44B3-999B-7A6317CF7BE6}"/>
    <cellStyle name="_0602_4_Slide_14 (2)" xfId="3250" xr:uid="{07641DD5-E36C-4894-ADB6-F6BBBAB172A3}"/>
    <cellStyle name="_0602_4_Slide_30 (2)" xfId="3251" xr:uid="{95C53828-AE9E-49A2-827F-F620D6D7F1C0}"/>
    <cellStyle name="_0602_4_Slide_37 (1)" xfId="3252" xr:uid="{2220442A-A410-41E0-8236-516296020918}"/>
    <cellStyle name="_0602_4_Visionline (Net profit)" xfId="3253" xr:uid="{7A6F63BE-C8FB-4310-A086-5134F9588CEA}"/>
    <cellStyle name="_0602_5" xfId="3254" xr:uid="{B1AADCAB-4EE0-4B31-ADAC-AD3275811D62}"/>
    <cellStyle name="_0602_5 10" xfId="3255" xr:uid="{1BC3A835-85EB-45D0-86FE-87B35BADA4D8}"/>
    <cellStyle name="_0602_5 2" xfId="3256" xr:uid="{47DB86D9-7B83-4505-AC9A-189E504A7DEE}"/>
    <cellStyle name="_0602_5 3" xfId="3257" xr:uid="{426878DD-271C-4F79-B913-9C4904CA9042}"/>
    <cellStyle name="_0602_5 4" xfId="3258" xr:uid="{A7E02847-5E1F-45DA-9201-6755B5DC3B51}"/>
    <cellStyle name="_0602_5 5" xfId="3259" xr:uid="{DF643228-CDDF-4C45-A806-6239D9FCDA72}"/>
    <cellStyle name="_0602_5 6" xfId="3260" xr:uid="{2217D1FF-CBBC-44EA-8EEE-F34DC2E96FBB}"/>
    <cellStyle name="_0602_5 7" xfId="3261" xr:uid="{73B1FE72-9848-4101-8839-8DE215F09AAA}"/>
    <cellStyle name="_0602_5 8" xfId="3262" xr:uid="{10316137-DB2F-4BE7-B85D-CB383D2AA7F4}"/>
    <cellStyle name="_0602_5 9" xfId="3263" xr:uid="{F043A398-2102-4799-BC72-CB0DA85AC9F7}"/>
    <cellStyle name="_0602_6" xfId="3264" xr:uid="{6642A1AD-B894-4063-BF62-664A61923F65}"/>
    <cellStyle name="_0602_6 10" xfId="3265" xr:uid="{1F893DB3-372A-48D3-B271-9036F9B32DFC}"/>
    <cellStyle name="_0602_6 2" xfId="3266" xr:uid="{06FAC33C-B717-4A28-830E-495834F87C0D}"/>
    <cellStyle name="_0602_6 3" xfId="3267" xr:uid="{19DCF778-AE52-4305-A9CE-D7DB4EB3222F}"/>
    <cellStyle name="_0602_6 4" xfId="3268" xr:uid="{12F7208A-D208-4B12-BA04-6D035E594361}"/>
    <cellStyle name="_0602_6 5" xfId="3269" xr:uid="{F300ECE3-7C41-4678-B37B-FA97A5AFB6B8}"/>
    <cellStyle name="_0602_6 6" xfId="3270" xr:uid="{374C4413-FEE6-4F07-A182-265F165C1A50}"/>
    <cellStyle name="_0602_6 7" xfId="3271" xr:uid="{E2BDE6C6-8211-465E-B06A-2C9D8CE5E1D7}"/>
    <cellStyle name="_0602_6 8" xfId="3272" xr:uid="{90383A79-8B7B-4D77-96F4-B3393418963C}"/>
    <cellStyle name="_0602_6 9" xfId="3273" xr:uid="{BB2FF487-5EFB-4636-AE62-58F991B5CC6F}"/>
    <cellStyle name="_0602_7" xfId="3274" xr:uid="{F9D8895E-4DC1-434C-BA1D-6F6CBCA7C781}"/>
    <cellStyle name="_0602_7 2" xfId="3275" xr:uid="{9A6608F2-B072-46BD-A9F2-4CC6D1B0133D}"/>
    <cellStyle name="_0602_7 3" xfId="3276" xr:uid="{F268A4B4-68C4-41FD-AE59-6BCFA41D2DBD}"/>
    <cellStyle name="_0602_8" xfId="3277" xr:uid="{FC642AFB-AFB4-4F31-A92B-DE149814277C}"/>
    <cellStyle name="_0602_8 10" xfId="3278" xr:uid="{B8DE356F-E624-463D-9EB8-15C932B3F3EE}"/>
    <cellStyle name="_0602_8 2" xfId="3279" xr:uid="{374C1248-BE10-48B2-8A63-FD04ECD551D1}"/>
    <cellStyle name="_0602_8 3" xfId="3280" xr:uid="{1A13AD5D-4FCC-4D8A-BCD1-91166DBC6962}"/>
    <cellStyle name="_0602_8 4" xfId="3281" xr:uid="{5E216938-CAF4-4AE6-B11F-2E31E1B7DB4C}"/>
    <cellStyle name="_0602_8 5" xfId="3282" xr:uid="{CCB0B998-5F2C-4B2E-A05F-F2D4B54CE1CF}"/>
    <cellStyle name="_0602_8 6" xfId="3283" xr:uid="{A810E034-0822-47E4-84B6-F1241704F859}"/>
    <cellStyle name="_0602_8 7" xfId="3284" xr:uid="{DDB9EDE3-DF2B-44AF-9428-BC5186892EF4}"/>
    <cellStyle name="_0602_8 8" xfId="3285" xr:uid="{6DC0402E-3192-49CB-8FAA-1F5B2F2CA8BA}"/>
    <cellStyle name="_0602_8 9" xfId="3286" xr:uid="{9A025C4D-EBE4-4827-A7DD-DACAED476283}"/>
    <cellStyle name="_0602_9" xfId="3287" xr:uid="{A654F7BB-595E-430B-ADD8-030CDC6A2E7F}"/>
    <cellStyle name="_0602_9 10" xfId="3288" xr:uid="{81A0C4B4-F33F-4E16-9A2D-D4909D0934D4}"/>
    <cellStyle name="_0602_9 2" xfId="3289" xr:uid="{68F19F0F-095F-4333-9988-4ED4709C6C88}"/>
    <cellStyle name="_0602_9 3" xfId="3290" xr:uid="{1E9E4210-2719-43A4-9932-6C20CB75ACFC}"/>
    <cellStyle name="_0602_9 4" xfId="3291" xr:uid="{2D7180F7-5B6D-4D4F-8F95-4C46ABAAE3B3}"/>
    <cellStyle name="_0602_9 5" xfId="3292" xr:uid="{F9851833-734F-4566-9B0F-52EAEFC0C1BF}"/>
    <cellStyle name="_0602_9 6" xfId="3293" xr:uid="{122F66F3-4BF0-4CA3-8782-3BF5137903E8}"/>
    <cellStyle name="_0602_9 7" xfId="3294" xr:uid="{EC8982DF-E440-42A4-B9DA-1256D74911B9}"/>
    <cellStyle name="_0602_9 8" xfId="3295" xr:uid="{262EE54F-05A5-491C-A6D8-1AD5EC807F74}"/>
    <cellStyle name="_0602_9 9" xfId="3296" xr:uid="{D9464D7A-C2B9-4C61-A81E-721AA98EE3E1}"/>
    <cellStyle name="_0602_A" xfId="3297" xr:uid="{3CDC0FB2-AFA9-438D-9072-8B2D6B3BA806}"/>
    <cellStyle name="_0602_B" xfId="3298" xr:uid="{42B2FCCD-5E76-4DB3-8FC6-866A6E13E201}"/>
    <cellStyle name="_0602_C" xfId="3299" xr:uid="{2720730F-63A9-4226-9183-BE45F7759E12}"/>
    <cellStyle name="_0602_D" xfId="3300" xr:uid="{548AA353-47BC-4387-926D-2A6016AE0660}"/>
    <cellStyle name="_0602_E" xfId="3301" xr:uid="{CFEED6D6-2997-441C-8C46-340599E66A29}"/>
    <cellStyle name="_0602_F" xfId="3302" xr:uid="{2679B9F5-D230-448E-A010-72D7571FF62F}"/>
    <cellStyle name="_0602_F 10" xfId="3303" xr:uid="{912DC9C3-FB43-415F-8DFE-9BCADFD4F643}"/>
    <cellStyle name="_0602_F 2" xfId="3304" xr:uid="{A25255F1-A8EF-439C-AEBB-17AD4EF7E0CF}"/>
    <cellStyle name="_0602_F 3" xfId="3305" xr:uid="{0C95FD66-8C2C-4D55-AFBD-6FEB667FA49B}"/>
    <cellStyle name="_0602_F 4" xfId="3306" xr:uid="{E02FE2DC-EBB7-43A1-8D06-72293090B2C9}"/>
    <cellStyle name="_0602_F 5" xfId="3307" xr:uid="{9118E959-2983-403E-85B4-105FD278748B}"/>
    <cellStyle name="_0602_F 6" xfId="3308" xr:uid="{5E9CDA1D-4786-4543-83FA-3843ED8AD1EA}"/>
    <cellStyle name="_0602_F 7" xfId="3309" xr:uid="{0D16425E-9E84-4B66-B6AB-630E98B43FE4}"/>
    <cellStyle name="_0602_F 8" xfId="3310" xr:uid="{70E38B9C-7231-49F2-B828-72ACB5371CB1}"/>
    <cellStyle name="_0602_F 9" xfId="3311" xr:uid="{B5B65F08-7C02-4BEC-A4B1-56CBB81F3270}"/>
    <cellStyle name="_0702" xfId="3312" xr:uid="{A2E20BF8-F379-42CD-B3EE-BD4D33638F8F}"/>
    <cellStyle name="_0702_1" xfId="3313" xr:uid="{FBBBBC09-41F5-42D0-BC4C-D53904B649AF}"/>
    <cellStyle name="_0702_1 10" xfId="3314" xr:uid="{F7531A3B-780F-464B-BC0D-F9C9BA76F217}"/>
    <cellStyle name="_0702_1 2" xfId="3315" xr:uid="{7D4EEBEE-0EB8-4E91-AB8B-4BB9B79796A9}"/>
    <cellStyle name="_0702_1 3" xfId="3316" xr:uid="{B34BDCA5-7048-486A-ADCD-EF7F4678EFB1}"/>
    <cellStyle name="_0702_1 4" xfId="3317" xr:uid="{A4C730F6-3B20-46CE-A5D8-5D4D0FD41666}"/>
    <cellStyle name="_0702_1 5" xfId="3318" xr:uid="{409E7F19-BBC5-4F6C-88B8-BB68E0CD3163}"/>
    <cellStyle name="_0702_1 6" xfId="3319" xr:uid="{6D5C8A97-972C-447B-A50C-5CCC28F258C6}"/>
    <cellStyle name="_0702_1 7" xfId="3320" xr:uid="{0D577FEB-6746-4CCC-90AA-9DF69A04DBEB}"/>
    <cellStyle name="_0702_1 8" xfId="3321" xr:uid="{4DE03F29-D853-4751-B898-692B17C9018A}"/>
    <cellStyle name="_0702_1 9" xfId="3322" xr:uid="{BE6E2484-495D-4A47-AC2E-ADAEFD674D3C}"/>
    <cellStyle name="_0702_2" xfId="3323" xr:uid="{52602883-8C9B-4135-A93A-14EB79779C1E}"/>
    <cellStyle name="_0702_2 10" xfId="3324" xr:uid="{3A178258-7E63-4EC5-81E6-A3C8B54352B6}"/>
    <cellStyle name="_0702_2 2" xfId="3325" xr:uid="{0408193C-AE67-4EE5-A695-5B470DC6F7BE}"/>
    <cellStyle name="_0702_2 3" xfId="3326" xr:uid="{2939A3B1-1E38-41B0-A6E9-1A98AC7E480C}"/>
    <cellStyle name="_0702_2 4" xfId="3327" xr:uid="{8DB05DB0-2593-4929-AED0-DAF8A018F8CE}"/>
    <cellStyle name="_0702_2 5" xfId="3328" xr:uid="{E31649D8-8D9A-42F4-86EB-897999517039}"/>
    <cellStyle name="_0702_2 6" xfId="3329" xr:uid="{57D040FB-9DE0-4F39-B89D-FABC80B7F8F4}"/>
    <cellStyle name="_0702_2 7" xfId="3330" xr:uid="{FD9B149B-49B9-4245-9574-0600B0C9DB3B}"/>
    <cellStyle name="_0702_2 8" xfId="3331" xr:uid="{36B1CD38-D274-4724-BA30-158726C284FF}"/>
    <cellStyle name="_0702_2 9" xfId="3332" xr:uid="{A641BE75-AAA3-4F9C-874A-29EA26AF6EF9}"/>
    <cellStyle name="_0702_3" xfId="3333" xr:uid="{1C621EEB-21A3-424D-87D6-795A5E0CCD08}"/>
    <cellStyle name="_0702_3 10" xfId="3334" xr:uid="{ECE0DA58-E332-40ED-A08B-63625E26F6B0}"/>
    <cellStyle name="_0702_3 2" xfId="3335" xr:uid="{5A4D1069-5A1A-4F98-BA34-E65654DF7AC7}"/>
    <cellStyle name="_0702_3 3" xfId="3336" xr:uid="{2E019FA4-10E8-4577-94F2-540085DBC174}"/>
    <cellStyle name="_0702_3 4" xfId="3337" xr:uid="{0A4E830B-9246-49EC-B4C6-FC4492F1F4D9}"/>
    <cellStyle name="_0702_3 5" xfId="3338" xr:uid="{ED1503AB-519C-4C32-80ED-FC1129DEC06F}"/>
    <cellStyle name="_0702_3 6" xfId="3339" xr:uid="{38C4902B-9282-4831-9EF5-88F4E9EA24BC}"/>
    <cellStyle name="_0702_3 7" xfId="3340" xr:uid="{9DA54460-935E-450A-ABB4-F8612D881A3C}"/>
    <cellStyle name="_0702_3 8" xfId="3341" xr:uid="{3DF4EB45-FA37-4E3E-B7BA-348643820B58}"/>
    <cellStyle name="_0702_3 9" xfId="3342" xr:uid="{90D54CA5-9AD2-43C6-9DEA-7B99FE68A8FC}"/>
    <cellStyle name="_0702_4" xfId="3343" xr:uid="{C1F01CF2-618E-4867-9EAB-0A4480527A3E}"/>
    <cellStyle name="_0702_4 2" xfId="3344" xr:uid="{E7480CE9-D528-4BED-AD4C-5C3C5B59F0D2}"/>
    <cellStyle name="_0702_4 3" xfId="3345" xr:uid="{7AE4E0CE-F9C3-4E96-A549-4224EAF12906}"/>
    <cellStyle name="_0702_5" xfId="3346" xr:uid="{A4E25A00-EAE0-4042-A185-7F0A5B5B1A36}"/>
    <cellStyle name="_0702_5 10" xfId="3347" xr:uid="{8E9B12F4-0C73-4EA3-BDEC-E252606D2617}"/>
    <cellStyle name="_0702_5 10_Gross Inflow (@ageas share)" xfId="3348" xr:uid="{610B3C40-9E45-46A6-838B-08C494605A18}"/>
    <cellStyle name="_0702_5 10_Life (EU)" xfId="3349" xr:uid="{51DCF686-153E-4ECA-AE08-2BA312512984}"/>
    <cellStyle name="_0702_5 10_Slide_14 (2)" xfId="3350" xr:uid="{3BC1048C-E2B5-4FAE-A227-78E67BCC20DB}"/>
    <cellStyle name="_0702_5 10_Slide_30 (2)" xfId="3351" xr:uid="{B22B72FA-25FE-4D67-BF9C-4AACD075DBF3}"/>
    <cellStyle name="_0702_5 10_Slide_37 (1)" xfId="3352" xr:uid="{DDCDE6A4-ADB7-4E11-85B2-97B768506DF8}"/>
    <cellStyle name="_0702_5 10_Visionline (Net profit)" xfId="3353" xr:uid="{4EA549AF-B5BA-41C5-9BA3-B8018809C3FA}"/>
    <cellStyle name="_0702_5 2" xfId="3354" xr:uid="{31C474CE-21D9-46EF-AFB9-0569B97A03A6}"/>
    <cellStyle name="_0702_5 2_Gross Inflow (@ageas share)" xfId="3355" xr:uid="{BA509C2E-9905-4274-9889-EACC78BA9D72}"/>
    <cellStyle name="_0702_5 2_Life (EU)" xfId="3356" xr:uid="{AE06C488-E667-4E9B-BF9D-0A6558102DD5}"/>
    <cellStyle name="_0702_5 2_Slide_14 (2)" xfId="3357" xr:uid="{5567060F-BC2D-420B-93DF-01D0B1F5A627}"/>
    <cellStyle name="_0702_5 2_Slide_30 (2)" xfId="3358" xr:uid="{2ABF8430-121C-46A9-8A82-11A770261092}"/>
    <cellStyle name="_0702_5 2_Slide_37 (1)" xfId="3359" xr:uid="{09CC5863-FEB6-4B7F-B3ED-6E634EC738EB}"/>
    <cellStyle name="_0702_5 2_Visionline (Net profit)" xfId="3360" xr:uid="{F01458B1-36CE-4C8B-83D1-A1C23B8F3DEB}"/>
    <cellStyle name="_0702_5 3" xfId="3361" xr:uid="{62C38CE8-6AAF-467B-B086-7CC50466F513}"/>
    <cellStyle name="_0702_5 3_Gross Inflow (@ageas share)" xfId="3362" xr:uid="{D8F88E59-F69B-4336-B1DF-6A7BFF9D8437}"/>
    <cellStyle name="_0702_5 3_Life (EU)" xfId="3363" xr:uid="{D86C95BD-CD57-4EA3-87D0-02FF05D8AF8D}"/>
    <cellStyle name="_0702_5 3_Slide_14 (2)" xfId="3364" xr:uid="{3F87F82B-EBE3-4CFC-A3AA-A43D2A260A29}"/>
    <cellStyle name="_0702_5 3_Slide_30 (2)" xfId="3365" xr:uid="{F37C298A-928C-4118-9FBA-FD933AE8A416}"/>
    <cellStyle name="_0702_5 3_Slide_37 (1)" xfId="3366" xr:uid="{26BBF77A-FF51-4A76-882E-1AB10D4B8FB5}"/>
    <cellStyle name="_0702_5 3_Visionline (Net profit)" xfId="3367" xr:uid="{F7671C71-84D6-4E4D-BFDA-9161A1056AB8}"/>
    <cellStyle name="_0702_5 4" xfId="3368" xr:uid="{FE6F3EA4-A254-45CD-9587-02866492EB3A}"/>
    <cellStyle name="_0702_5 4_Gross Inflow (@ageas share)" xfId="3369" xr:uid="{EEE6E678-7228-496C-9E04-67C710065AC6}"/>
    <cellStyle name="_0702_5 4_Life (EU)" xfId="3370" xr:uid="{75CA970E-253F-49D6-8A67-B59E4777D1E0}"/>
    <cellStyle name="_0702_5 4_Slide_14 (2)" xfId="3371" xr:uid="{F4047F02-7FEA-4DE6-9914-40DE49765DDF}"/>
    <cellStyle name="_0702_5 4_Slide_30 (2)" xfId="3372" xr:uid="{76D2E2A8-3FCD-446C-87CB-672CBFCEDD5D}"/>
    <cellStyle name="_0702_5 4_Slide_37 (1)" xfId="3373" xr:uid="{7A9BEC67-E911-44D3-A792-EC1CB35077B2}"/>
    <cellStyle name="_0702_5 4_Visionline (Net profit)" xfId="3374" xr:uid="{728B9422-300E-4031-82DF-75BA65A79D81}"/>
    <cellStyle name="_0702_5 5" xfId="3375" xr:uid="{D89FE8FE-CDAE-4745-A172-1A4087A5F8AF}"/>
    <cellStyle name="_0702_5 5_Gross Inflow (@ageas share)" xfId="3376" xr:uid="{F7EE9544-71EE-44F9-B796-1E914887F147}"/>
    <cellStyle name="_0702_5 5_Life (EU)" xfId="3377" xr:uid="{25C91015-7C35-4EE0-BB90-D607742CC101}"/>
    <cellStyle name="_0702_5 5_Slide_14 (2)" xfId="3378" xr:uid="{3DDD333C-4380-473E-9A49-5B876F0A9BC2}"/>
    <cellStyle name="_0702_5 5_Slide_30 (2)" xfId="3379" xr:uid="{B655A1B3-521A-478A-A348-7192DCDC8DE2}"/>
    <cellStyle name="_0702_5 5_Slide_37 (1)" xfId="3380" xr:uid="{71C2DBB3-FDBC-4E6C-B1E0-83D0AF20A549}"/>
    <cellStyle name="_0702_5 5_Visionline (Net profit)" xfId="3381" xr:uid="{A147D948-2A6E-4B18-90F9-06CD98D61A54}"/>
    <cellStyle name="_0702_5 6" xfId="3382" xr:uid="{1EEE8D5D-404D-4AA4-AE9B-D0967DA83E29}"/>
    <cellStyle name="_0702_5 6_Gross Inflow (@ageas share)" xfId="3383" xr:uid="{27B81CD6-02D1-4E06-A4D7-2A1F9F49FB14}"/>
    <cellStyle name="_0702_5 6_Life (EU)" xfId="3384" xr:uid="{E2769C86-CBDE-4608-817F-35F6C4C40457}"/>
    <cellStyle name="_0702_5 6_Slide_14 (2)" xfId="3385" xr:uid="{D9C12897-9EA6-43BC-998C-9250AD272013}"/>
    <cellStyle name="_0702_5 6_Slide_30 (2)" xfId="3386" xr:uid="{7D4A06E5-948E-4CEC-BCE8-4F53530282DC}"/>
    <cellStyle name="_0702_5 6_Slide_37 (1)" xfId="3387" xr:uid="{881B2C92-D017-42FD-8302-39446BD3D6BC}"/>
    <cellStyle name="_0702_5 6_Visionline (Net profit)" xfId="3388" xr:uid="{A1D7F306-0CC6-4C34-A136-80AB163074AC}"/>
    <cellStyle name="_0702_5 7" xfId="3389" xr:uid="{3FE5D20C-C732-4095-B2BF-EE53D3834FEB}"/>
    <cellStyle name="_0702_5 7_Gross Inflow (@ageas share)" xfId="3390" xr:uid="{944C391A-5A4E-4E2F-ABDE-E71A4794A4F2}"/>
    <cellStyle name="_0702_5 7_Life (EU)" xfId="3391" xr:uid="{215E6043-9F13-43C0-92CD-6D57E277B96A}"/>
    <cellStyle name="_0702_5 7_Slide_14 (2)" xfId="3392" xr:uid="{591B0870-1A51-4639-AC33-0FD7FC7E206C}"/>
    <cellStyle name="_0702_5 7_Slide_30 (2)" xfId="3393" xr:uid="{34974335-F951-4ED1-BE4E-65CEA38938F2}"/>
    <cellStyle name="_0702_5 7_Slide_37 (1)" xfId="3394" xr:uid="{618CF388-73DD-4215-BFD5-3441F21685A9}"/>
    <cellStyle name="_0702_5 7_Visionline (Net profit)" xfId="3395" xr:uid="{0F72A7CF-10FD-4610-ADFC-9D8F7EBD6256}"/>
    <cellStyle name="_0702_5 8" xfId="3396" xr:uid="{DCBE1252-C1C0-426C-B3BC-87B766F64EBA}"/>
    <cellStyle name="_0702_5 8_Gross Inflow (@ageas share)" xfId="3397" xr:uid="{D6ADC196-0530-4D58-B005-D57F0C5E4340}"/>
    <cellStyle name="_0702_5 8_Life (EU)" xfId="3398" xr:uid="{F44807B1-33FE-40D2-843F-6770339B197C}"/>
    <cellStyle name="_0702_5 8_Slide_14 (2)" xfId="3399" xr:uid="{C5463DE5-66B9-4C22-B81D-4449AA11BCDB}"/>
    <cellStyle name="_0702_5 8_Slide_30 (2)" xfId="3400" xr:uid="{C20ACF99-14E0-49F0-AF1F-F1A5211989D3}"/>
    <cellStyle name="_0702_5 8_Slide_37 (1)" xfId="3401" xr:uid="{CEB0174E-6158-4BE3-B344-6ECCE8B3F409}"/>
    <cellStyle name="_0702_5 8_Visionline (Net profit)" xfId="3402" xr:uid="{59828911-49BB-4302-9046-9CC8C0D3D75E}"/>
    <cellStyle name="_0702_5 9" xfId="3403" xr:uid="{1D2816C5-D5B9-4C6E-BF77-3F266789F35E}"/>
    <cellStyle name="_0702_5 9_Gross Inflow (@ageas share)" xfId="3404" xr:uid="{64976FB1-D4D8-4385-A984-3FBAD0C6DC4A}"/>
    <cellStyle name="_0702_5 9_Life (EU)" xfId="3405" xr:uid="{753D6E69-FE9A-4EC5-867E-91DDCB0EC85F}"/>
    <cellStyle name="_0702_5 9_Slide_14 (2)" xfId="3406" xr:uid="{6902B5C8-F50B-4C4E-9AB8-9DCFC5F688B7}"/>
    <cellStyle name="_0702_5 9_Slide_30 (2)" xfId="3407" xr:uid="{1F3D982C-36F4-48E1-A70F-55BAB1BF28BA}"/>
    <cellStyle name="_0702_5 9_Slide_37 (1)" xfId="3408" xr:uid="{1F4D4335-B647-437C-93E7-CA5EEAFDFA15}"/>
    <cellStyle name="_0702_5 9_Visionline (Net profit)" xfId="3409" xr:uid="{1AB90539-8FFB-483C-8B9F-12CA03610C8B}"/>
    <cellStyle name="_0702_5_Gross Inflow (@ageas share)" xfId="3410" xr:uid="{14CAB508-9FD5-41BD-9E49-83B0E039F2A9}"/>
    <cellStyle name="_0702_5_Life (EU)" xfId="3411" xr:uid="{3EDFB5B9-39A6-4D18-B175-7B294208315A}"/>
    <cellStyle name="_0702_5_Slide_14 (2)" xfId="3412" xr:uid="{19856CAC-947E-4CA5-93CF-59EC1D96742F}"/>
    <cellStyle name="_0702_5_Slide_30 (2)" xfId="3413" xr:uid="{DB05FE94-E2CE-4C0F-A903-027D9BABDE5E}"/>
    <cellStyle name="_0702_5_Slide_37 (1)" xfId="3414" xr:uid="{9F70196E-A2B0-4032-86B5-5D829EEAD91E}"/>
    <cellStyle name="_0702_5_Visionline (Net profit)" xfId="3415" xr:uid="{28672BC2-C682-493C-BF50-F57458CFAA5F}"/>
    <cellStyle name="_0702_6" xfId="3416" xr:uid="{AE12D2ED-1413-4055-B108-5950ECF2B152}"/>
    <cellStyle name="_0702_7" xfId="3417" xr:uid="{906EBBD0-5423-4766-A241-EA4496B1DE56}"/>
    <cellStyle name="_0702_7 10" xfId="3418" xr:uid="{2268191F-B1C6-4190-87DB-3FB7E201DE3A}"/>
    <cellStyle name="_0702_7 2" xfId="3419" xr:uid="{93288C1A-B16D-4888-826C-07FC8BD82B51}"/>
    <cellStyle name="_0702_7 3" xfId="3420" xr:uid="{044A9087-3A14-461A-8AC3-C661A02ECB17}"/>
    <cellStyle name="_0702_7 4" xfId="3421" xr:uid="{502C8DF1-8511-4955-819B-303F8E85EA75}"/>
    <cellStyle name="_0702_7 5" xfId="3422" xr:uid="{E1005F7C-359C-4079-91B5-F1A3F6A95F16}"/>
    <cellStyle name="_0702_7 6" xfId="3423" xr:uid="{79525977-87E2-4DCC-BBED-147F3F6A5F9A}"/>
    <cellStyle name="_0702_7 7" xfId="3424" xr:uid="{271F973D-09CD-4FB5-A3DC-168557952DB3}"/>
    <cellStyle name="_0702_7 8" xfId="3425" xr:uid="{0C3D9990-B92F-4AA3-8FC4-0E5485B316F1}"/>
    <cellStyle name="_0702_7 9" xfId="3426" xr:uid="{625EAD28-0EFD-4022-B128-1E8DFE127CDA}"/>
    <cellStyle name="_0702_8" xfId="3427" xr:uid="{5129C15B-C8EF-4A77-A35B-7FF39FB33751}"/>
    <cellStyle name="_0702_8 10" xfId="3428" xr:uid="{F92BC4E0-CCB0-4346-8847-3195BCED341F}"/>
    <cellStyle name="_0702_8 2" xfId="3429" xr:uid="{3CA83D40-11A8-4527-8149-E277C40A633F}"/>
    <cellStyle name="_0702_8 3" xfId="3430" xr:uid="{994ABD68-01AA-4B12-910F-31BC8D421A59}"/>
    <cellStyle name="_0702_8 4" xfId="3431" xr:uid="{7EA730A2-1F97-4BE4-B7C2-E04A8DCC6DFA}"/>
    <cellStyle name="_0702_8 5" xfId="3432" xr:uid="{BFDDDDCE-7C99-4A28-8B9C-67F899BBA4B7}"/>
    <cellStyle name="_0702_8 6" xfId="3433" xr:uid="{2370EB63-EE09-4BEB-A5AA-DA202D2FCDE6}"/>
    <cellStyle name="_0702_8 7" xfId="3434" xr:uid="{311086A5-67C8-4E8E-8E94-6B3F93AE5D1A}"/>
    <cellStyle name="_0702_8 8" xfId="3435" xr:uid="{0C9E96F7-7376-4096-9627-185887F3E709}"/>
    <cellStyle name="_0702_8 9" xfId="3436" xr:uid="{85896448-92FE-4019-9523-19595ECAB597}"/>
    <cellStyle name="_0702_9" xfId="3437" xr:uid="{EC91DCEF-DD16-4056-8ECE-64A0FA1939D3}"/>
    <cellStyle name="_0702_A" xfId="3438" xr:uid="{257651A0-2A0A-42B4-9ADF-94EEE1C9F4E8}"/>
    <cellStyle name="_0702_A 2" xfId="3439" xr:uid="{279FC195-F5A4-4866-8CA9-86E127F5E98C}"/>
    <cellStyle name="_0702_A 3" xfId="3440" xr:uid="{670A287B-169B-4E9C-A075-6ED55A596C9C}"/>
    <cellStyle name="_0702_B" xfId="3441" xr:uid="{72E49B62-1B5D-49EA-99AF-D6998AD4DD8A}"/>
    <cellStyle name="_0702_C" xfId="3442" xr:uid="{7B09DF8E-CEB4-4348-9577-BFF4E6FA7331}"/>
    <cellStyle name="_0702_C 10" xfId="3443" xr:uid="{1A8EA413-CEE0-4FDC-B527-E859B9A2E72E}"/>
    <cellStyle name="_0702_C 2" xfId="3444" xr:uid="{DA7679D7-3D6F-4D4B-967B-711876E3C86B}"/>
    <cellStyle name="_0702_C 3" xfId="3445" xr:uid="{6EEC63EB-1D0E-4EC2-A905-2527D39D0C07}"/>
    <cellStyle name="_0702_C 4" xfId="3446" xr:uid="{0CA7963C-0E2F-4D79-8E41-E2DE10B05A92}"/>
    <cellStyle name="_0702_C 5" xfId="3447" xr:uid="{5052985C-6206-4246-8EA2-A080A7308E87}"/>
    <cellStyle name="_0702_C 6" xfId="3448" xr:uid="{E1501F3B-12C8-4913-8D14-34A1FED249B7}"/>
    <cellStyle name="_0702_C 7" xfId="3449" xr:uid="{BC8051D9-6B76-4D89-A886-43ACC23CCD73}"/>
    <cellStyle name="_0702_C 8" xfId="3450" xr:uid="{EA54A284-7ADE-44B2-B2F0-F4D73006DAC1}"/>
    <cellStyle name="_0702_C 9" xfId="3451" xr:uid="{B2DD04F7-3204-48AE-92D2-38DABDB37939}"/>
    <cellStyle name="_0702_D" xfId="3452" xr:uid="{83B5436C-72AE-478E-B214-893E37C51C69}"/>
    <cellStyle name="_0702_D 10" xfId="3453" xr:uid="{1BDBDEF1-2682-4804-A8CB-CA2355F19417}"/>
    <cellStyle name="_0702_D 2" xfId="3454" xr:uid="{940310DB-74C7-40A9-BC24-619407E49596}"/>
    <cellStyle name="_0702_D 3" xfId="3455" xr:uid="{286F703B-D774-4B93-930B-01495136E019}"/>
    <cellStyle name="_0702_D 4" xfId="3456" xr:uid="{59B81A71-4BB9-421C-BA7D-5464523CCD56}"/>
    <cellStyle name="_0702_D 5" xfId="3457" xr:uid="{9FA56F8D-5DF5-4289-B0FE-D84D135797C0}"/>
    <cellStyle name="_0702_D 6" xfId="3458" xr:uid="{AF7ABFC7-BD8C-44F6-8C43-649CC16DF311}"/>
    <cellStyle name="_0702_D 7" xfId="3459" xr:uid="{111A90B5-1943-4DF4-998A-A2A8391A159B}"/>
    <cellStyle name="_0702_D 8" xfId="3460" xr:uid="{A1A131BD-B040-4323-A6A4-8E040720B1A5}"/>
    <cellStyle name="_0702_D 9" xfId="3461" xr:uid="{6FE67363-0854-4FE3-978E-B1D5E04BA5F6}"/>
    <cellStyle name="_0702_E" xfId="3462" xr:uid="{5B8CB801-13AF-446F-B3EB-AE443A8191AC}"/>
    <cellStyle name="_0702_E 10" xfId="3463" xr:uid="{C51DDC67-6B6A-4D54-B2A3-A6A1FC7CA065}"/>
    <cellStyle name="_0702_E 10_Gross Inflow (@ageas share)" xfId="3464" xr:uid="{8F437485-9AB6-412D-ABFE-CF4C358B519D}"/>
    <cellStyle name="_0702_E 10_Life (EU)" xfId="3465" xr:uid="{BCA4CC4A-41D1-41F0-81E1-9E0CA89828E3}"/>
    <cellStyle name="_0702_E 10_Slide_14 (2)" xfId="3466" xr:uid="{23164D19-369B-4D65-ADC5-A467BDD645C5}"/>
    <cellStyle name="_0702_E 10_Slide_30 (2)" xfId="3467" xr:uid="{6E4EE715-A724-4324-8683-3F6857ADADA7}"/>
    <cellStyle name="_0702_E 10_Slide_37 (1)" xfId="3468" xr:uid="{D9D92D4B-5BDE-41A8-AAB7-7A6641C8ED4C}"/>
    <cellStyle name="_0702_E 10_Visionline (Net profit)" xfId="3469" xr:uid="{45F4CE14-A872-4518-9895-4325DFC617E8}"/>
    <cellStyle name="_0702_E 2" xfId="3470" xr:uid="{6305BFB4-C477-495F-9BBC-7ABEE247C408}"/>
    <cellStyle name="_0702_E 2_Gross Inflow (@ageas share)" xfId="3471" xr:uid="{671E41DD-B12E-449C-830E-56448CAA84BC}"/>
    <cellStyle name="_0702_E 2_Life (EU)" xfId="3472" xr:uid="{FB56D7EF-839F-4D50-B28A-10F01CED5E2B}"/>
    <cellStyle name="_0702_E 2_Slide_14 (2)" xfId="3473" xr:uid="{B2F685B3-7666-47BF-9FAC-4DD4F2351CC6}"/>
    <cellStyle name="_0702_E 2_Slide_30 (2)" xfId="3474" xr:uid="{8F5DE209-8B4E-4534-A8A6-C58DDC2AEF57}"/>
    <cellStyle name="_0702_E 2_Slide_37 (1)" xfId="3475" xr:uid="{2FB15E6D-19B7-4F2D-8753-64E7E7AFC824}"/>
    <cellStyle name="_0702_E 2_Visionline (Net profit)" xfId="3476" xr:uid="{3C11920C-FFFC-4CFC-9A3E-5D248277C287}"/>
    <cellStyle name="_0702_E 3" xfId="3477" xr:uid="{6744621C-812C-40C1-A203-3F24F9347EE2}"/>
    <cellStyle name="_0702_E 3_Gross Inflow (@ageas share)" xfId="3478" xr:uid="{DA076222-060D-4AEE-9CED-6645C07FFED0}"/>
    <cellStyle name="_0702_E 3_Life (EU)" xfId="3479" xr:uid="{85CB2BA6-4E67-438B-BCDE-B6C97953ED4D}"/>
    <cellStyle name="_0702_E 3_Slide_14 (2)" xfId="3480" xr:uid="{A35EBFE9-8800-41DE-9BAB-688763A621F9}"/>
    <cellStyle name="_0702_E 3_Slide_30 (2)" xfId="3481" xr:uid="{52C360E3-5B31-402A-B631-F8C523ADE715}"/>
    <cellStyle name="_0702_E 3_Slide_37 (1)" xfId="3482" xr:uid="{4A044108-8676-403F-B2F6-2E6EE0DA47ED}"/>
    <cellStyle name="_0702_E 3_Visionline (Net profit)" xfId="3483" xr:uid="{A75F6EF6-B0DB-4A23-8909-D41B0B900412}"/>
    <cellStyle name="_0702_E 4" xfId="3484" xr:uid="{373AB3CF-E330-46E3-AFD5-CFC58B315417}"/>
    <cellStyle name="_0702_E 4_Gross Inflow (@ageas share)" xfId="3485" xr:uid="{0B06A3B2-861D-46E2-889C-C90087C7CF2A}"/>
    <cellStyle name="_0702_E 4_Life (EU)" xfId="3486" xr:uid="{B053B2CA-421C-402B-8A3A-9B111E7155D6}"/>
    <cellStyle name="_0702_E 4_Slide_14 (2)" xfId="3487" xr:uid="{807C2D1B-BA29-40F3-AEDE-79CD9132655E}"/>
    <cellStyle name="_0702_E 4_Slide_30 (2)" xfId="3488" xr:uid="{6ABABB12-B34D-4C9F-B505-31D30E5E77EF}"/>
    <cellStyle name="_0702_E 4_Slide_37 (1)" xfId="3489" xr:uid="{5800D625-5AEA-4845-B4EF-004DE8D0AC87}"/>
    <cellStyle name="_0702_E 4_Visionline (Net profit)" xfId="3490" xr:uid="{F910ECDF-D47A-4B58-AC9B-6FFA8B976E2C}"/>
    <cellStyle name="_0702_E 5" xfId="3491" xr:uid="{78F19511-AB81-4DC3-8CC1-1445F7D8208F}"/>
    <cellStyle name="_0702_E 5_Gross Inflow (@ageas share)" xfId="3492" xr:uid="{7B33F9F5-48EF-465D-8648-571138BD0B13}"/>
    <cellStyle name="_0702_E 5_Life (EU)" xfId="3493" xr:uid="{4CCDA4EE-8C67-4C4B-A0B5-E588387EF26B}"/>
    <cellStyle name="_0702_E 5_Slide_14 (2)" xfId="3494" xr:uid="{B10BEC35-52A2-4D75-A30F-E2DFEEF814E0}"/>
    <cellStyle name="_0702_E 5_Slide_30 (2)" xfId="3495" xr:uid="{61D22C76-7400-49DE-B37C-1566E6EF9EF1}"/>
    <cellStyle name="_0702_E 5_Slide_37 (1)" xfId="3496" xr:uid="{74BF4A56-F477-4B05-96F1-AD1F8D9F1086}"/>
    <cellStyle name="_0702_E 5_Visionline (Net profit)" xfId="3497" xr:uid="{EE8DFA9C-8F06-4A88-A215-F801E6AB843D}"/>
    <cellStyle name="_0702_E 6" xfId="3498" xr:uid="{1C63960D-16C6-4DB3-B5C3-837093D61F69}"/>
    <cellStyle name="_0702_E 6_Gross Inflow (@ageas share)" xfId="3499" xr:uid="{ED80D8D5-B8EA-4CB8-97BC-9C07C663FDF5}"/>
    <cellStyle name="_0702_E 6_Life (EU)" xfId="3500" xr:uid="{BE9B6769-5342-4600-A884-3E19078CE497}"/>
    <cellStyle name="_0702_E 6_Slide_14 (2)" xfId="3501" xr:uid="{DAA448DD-7E4C-4B18-AD04-52DEF315C9B1}"/>
    <cellStyle name="_0702_E 6_Slide_30 (2)" xfId="3502" xr:uid="{6917BDC2-C588-4325-8821-6D938347EDAE}"/>
    <cellStyle name="_0702_E 6_Slide_37 (1)" xfId="3503" xr:uid="{462005DF-F954-46B9-B515-5F220F51F293}"/>
    <cellStyle name="_0702_E 6_Visionline (Net profit)" xfId="3504" xr:uid="{3490BED2-C426-4302-A302-1C7FE67AB4A7}"/>
    <cellStyle name="_0702_E 7" xfId="3505" xr:uid="{15C5C2BE-BD6B-44EA-AC3B-F19E75132B87}"/>
    <cellStyle name="_0702_E 7_Gross Inflow (@ageas share)" xfId="3506" xr:uid="{C420C746-147E-46CF-9965-23A7CEC7C6B4}"/>
    <cellStyle name="_0702_E 7_Life (EU)" xfId="3507" xr:uid="{1EB97329-F2CC-49C8-8C5C-613382A8BDF9}"/>
    <cellStyle name="_0702_E 7_Slide_14 (2)" xfId="3508" xr:uid="{0B747F9B-B783-431B-B96F-2374804F2E38}"/>
    <cellStyle name="_0702_E 7_Slide_30 (2)" xfId="3509" xr:uid="{9B46B6C3-9833-446E-AC42-D3F1A8EFD1F0}"/>
    <cellStyle name="_0702_E 7_Slide_37 (1)" xfId="3510" xr:uid="{139CD112-996F-4132-8485-E5823D95F73E}"/>
    <cellStyle name="_0702_E 7_Visionline (Net profit)" xfId="3511" xr:uid="{7823C187-86A9-4213-90C2-EA264C326397}"/>
    <cellStyle name="_0702_E 8" xfId="3512" xr:uid="{B9AE9ABF-491B-4066-A57B-B29495B8A883}"/>
    <cellStyle name="_0702_E 8_Gross Inflow (@ageas share)" xfId="3513" xr:uid="{6FE79B93-5558-4847-B8DE-E752F223070F}"/>
    <cellStyle name="_0702_E 8_Life (EU)" xfId="3514" xr:uid="{48AE02F9-6818-43CB-9D1A-3CDCD5A4A26E}"/>
    <cellStyle name="_0702_E 8_Slide_14 (2)" xfId="3515" xr:uid="{A21C8FC6-9BBB-419D-A7FD-1DC8CF0BC448}"/>
    <cellStyle name="_0702_E 8_Slide_30 (2)" xfId="3516" xr:uid="{A0F8A22B-BD49-4B34-943E-6EC01B07DD86}"/>
    <cellStyle name="_0702_E 8_Slide_37 (1)" xfId="3517" xr:uid="{27CEA6BC-C181-4312-82B3-82FCE48AA8E6}"/>
    <cellStyle name="_0702_E 8_Visionline (Net profit)" xfId="3518" xr:uid="{D7496345-CE29-49DB-A694-781870E3E72C}"/>
    <cellStyle name="_0702_E 9" xfId="3519" xr:uid="{71E6DAA4-9DD1-4667-955D-4D58528B2F1A}"/>
    <cellStyle name="_0702_E 9_Gross Inflow (@ageas share)" xfId="3520" xr:uid="{8F9BE83C-BABF-4083-96D7-D1FD2CC980D6}"/>
    <cellStyle name="_0702_E 9_Life (EU)" xfId="3521" xr:uid="{D11DFD75-359A-48A3-BF3A-BD9002FE7F57}"/>
    <cellStyle name="_0702_E 9_Slide_14 (2)" xfId="3522" xr:uid="{2BB2DD5A-5F99-4C22-83E2-98BE9057CF76}"/>
    <cellStyle name="_0702_E 9_Slide_30 (2)" xfId="3523" xr:uid="{4E1AEC98-9B62-4222-9B6C-9F9B42DCC13E}"/>
    <cellStyle name="_0702_E 9_Slide_37 (1)" xfId="3524" xr:uid="{4D6D2367-5188-45C7-9BEE-6D768F941F06}"/>
    <cellStyle name="_0702_E 9_Visionline (Net profit)" xfId="3525" xr:uid="{F00319AE-B3F5-4198-8FFE-86272BDC25C4}"/>
    <cellStyle name="_0702_E_Gross Inflow (@ageas share)" xfId="3526" xr:uid="{88CC0B3D-A827-41CC-9D80-D3C488C53896}"/>
    <cellStyle name="_0702_E_Life (EU)" xfId="3527" xr:uid="{FC36EC0F-F877-4612-A3C5-2971B896BE6D}"/>
    <cellStyle name="_0702_E_Slide_14 (2)" xfId="3528" xr:uid="{99996F6E-92A6-4233-B28F-9A896C8BFD7F}"/>
    <cellStyle name="_0702_E_Slide_30 (2)" xfId="3529" xr:uid="{5B4E85CE-ED9C-4A35-895A-CF8BF6BF499B}"/>
    <cellStyle name="_0702_E_Slide_37 (1)" xfId="3530" xr:uid="{F6A04378-019A-4795-B040-23845107EAB4}"/>
    <cellStyle name="_0702_E_Visionline (Net profit)" xfId="3531" xr:uid="{14F83E28-F653-4A01-A2B8-42C0A328F418}"/>
    <cellStyle name="_0702_F" xfId="3532" xr:uid="{760F37CD-4A18-41FB-AA92-898DB546AFB0}"/>
    <cellStyle name="_0802" xfId="3533" xr:uid="{0802D76B-4DB8-411C-B41F-407022D0CADE}"/>
    <cellStyle name="_0802 10" xfId="3534" xr:uid="{C5303997-9FDF-4160-BE2B-5A9F468F6A51}"/>
    <cellStyle name="_0802 2" xfId="3535" xr:uid="{B3554E72-1888-40C8-9BD8-AE3A9D7366ED}"/>
    <cellStyle name="_0802 3" xfId="3536" xr:uid="{EDDA3935-55F7-4182-9475-D6092329AE70}"/>
    <cellStyle name="_0802 4" xfId="3537" xr:uid="{07DE4E9E-C61D-4261-8429-77D9F93AD2BD}"/>
    <cellStyle name="_0802 5" xfId="3538" xr:uid="{C6E4D640-D5C7-4B18-9530-B752277E3823}"/>
    <cellStyle name="_0802 6" xfId="3539" xr:uid="{7FF7180C-5BC3-4A5B-B70E-1AA7D57E2B6C}"/>
    <cellStyle name="_0802 7" xfId="3540" xr:uid="{9A3C5EF2-867B-4D84-91FA-65FF1C213AD8}"/>
    <cellStyle name="_0802 8" xfId="3541" xr:uid="{7D044690-300B-4E2E-BB61-2628A029087B}"/>
    <cellStyle name="_0802 9" xfId="3542" xr:uid="{7413575C-06C7-453E-9D5D-30F1F16FE353}"/>
    <cellStyle name="_0802_1" xfId="3543" xr:uid="{234D03DE-4D6A-45FB-8983-C64853FB3517}"/>
    <cellStyle name="_0802_1 2" xfId="3544" xr:uid="{53DEBC64-E269-40DE-AFB9-AF0681745073}"/>
    <cellStyle name="_0802_1 3" xfId="3545" xr:uid="{729C865A-7919-4641-87D7-3E8FF2BB003C}"/>
    <cellStyle name="_0802_2" xfId="3546" xr:uid="{ABAD2822-FC56-40FF-8B19-5024C1922918}"/>
    <cellStyle name="_0802_2 10" xfId="3547" xr:uid="{BD6EAF58-9FC4-4464-B4EC-67F90958869C}"/>
    <cellStyle name="_0802_2 2" xfId="3548" xr:uid="{6790C8CD-8A8C-4BFE-9A91-A87A2EFD0544}"/>
    <cellStyle name="_0802_2 3" xfId="3549" xr:uid="{46DA2B91-2EBE-43D0-B04A-CBE2B55490E5}"/>
    <cellStyle name="_0802_2 4" xfId="3550" xr:uid="{1B5C4FC0-2853-4A17-A5AD-C5A74173389B}"/>
    <cellStyle name="_0802_2 5" xfId="3551" xr:uid="{E8952489-6AAE-40AF-B96F-9A262D6827F7}"/>
    <cellStyle name="_0802_2 6" xfId="3552" xr:uid="{7341EFAB-2D45-4CF5-A81F-C8593C34848A}"/>
    <cellStyle name="_0802_2 7" xfId="3553" xr:uid="{39837B1B-3D4E-4B74-8FE6-84ADD3334925}"/>
    <cellStyle name="_0802_2 8" xfId="3554" xr:uid="{818BC8B2-2F28-4BFD-B957-0DD9025B2561}"/>
    <cellStyle name="_0802_2 9" xfId="3555" xr:uid="{FE527920-9BE0-45CA-A28E-794DFECBE1CF}"/>
    <cellStyle name="_0802_3" xfId="3556" xr:uid="{6F8DE168-DA37-444B-8A61-0DBCC1665455}"/>
    <cellStyle name="_0802_3 10" xfId="3557" xr:uid="{F6093444-DE37-46AA-A82E-BC9E50D77355}"/>
    <cellStyle name="_0802_3 2" xfId="3558" xr:uid="{606AA309-1EBF-4B03-9368-2D1DCCF5C468}"/>
    <cellStyle name="_0802_3 3" xfId="3559" xr:uid="{9E07FF24-C8E1-4D68-8146-3980D6D7C8EC}"/>
    <cellStyle name="_0802_3 4" xfId="3560" xr:uid="{DB74088A-C776-4F51-8916-341E9829A7D0}"/>
    <cellStyle name="_0802_3 5" xfId="3561" xr:uid="{E8E2091F-A4A7-4299-B24B-8BB508AA62EB}"/>
    <cellStyle name="_0802_3 6" xfId="3562" xr:uid="{FD19A685-13B7-4EC4-8785-3A019759F21F}"/>
    <cellStyle name="_0802_3 7" xfId="3563" xr:uid="{A25675BC-B948-4DD4-8190-5EDECF24A9F7}"/>
    <cellStyle name="_0802_3 8" xfId="3564" xr:uid="{AADEA6AC-E7B4-4F8A-8326-9DA8A5D75151}"/>
    <cellStyle name="_0802_3 9" xfId="3565" xr:uid="{7A4F1E86-3582-459D-A588-130F9969FE83}"/>
    <cellStyle name="_0802_4" xfId="3566" xr:uid="{46530E5E-54EC-48FC-A45A-5D52727E98D1}"/>
    <cellStyle name="_0802_4 10" xfId="3567" xr:uid="{0C89188F-CBB0-4AEB-9142-BCDC71F22B31}"/>
    <cellStyle name="_0802_4 2" xfId="3568" xr:uid="{98E7A607-708B-4677-9042-2C86D90E4C12}"/>
    <cellStyle name="_0802_4 3" xfId="3569" xr:uid="{A3DC957E-8EFF-4107-8E55-7A475014A1ED}"/>
    <cellStyle name="_0802_4 4" xfId="3570" xr:uid="{9B21CC5A-A5D0-4910-AFC1-EB7E6053238D}"/>
    <cellStyle name="_0802_4 5" xfId="3571" xr:uid="{664E1BDA-D59B-432F-81C9-EDACCC761A5E}"/>
    <cellStyle name="_0802_4 6" xfId="3572" xr:uid="{9CDF1AF9-AE2C-44AB-9222-60D984A08F7E}"/>
    <cellStyle name="_0802_4 7" xfId="3573" xr:uid="{3018418E-EF19-479A-AFBE-38F76A36217A}"/>
    <cellStyle name="_0802_4 8" xfId="3574" xr:uid="{8AD60968-6745-4BA6-B82B-33F4E0624ED1}"/>
    <cellStyle name="_0802_4 9" xfId="3575" xr:uid="{3558E039-4E99-44BA-AD59-58197782DA34}"/>
    <cellStyle name="_0802_5" xfId="3576" xr:uid="{A1BFE3CF-144E-4714-8EE3-F55EF3518D73}"/>
    <cellStyle name="_0802_6" xfId="3577" xr:uid="{27C99FFC-0B91-4E0D-8445-110582A4EA22}"/>
    <cellStyle name="_0802_6 10" xfId="3578" xr:uid="{DC39E9C0-9C65-4CF7-A541-116F75A43B0E}"/>
    <cellStyle name="_0802_6 2" xfId="3579" xr:uid="{42CD73AD-D35C-4ADE-B440-49AFB979E5A5}"/>
    <cellStyle name="_0802_6 3" xfId="3580" xr:uid="{A0CD0256-1C2F-4707-879C-9B1F4E7BFD4C}"/>
    <cellStyle name="_0802_6 4" xfId="3581" xr:uid="{90F6EB9E-937C-46BA-B04E-F050E2D9A62F}"/>
    <cellStyle name="_0802_6 5" xfId="3582" xr:uid="{BBFE2239-BE1A-44FA-9BB9-21F4B606B726}"/>
    <cellStyle name="_0802_6 6" xfId="3583" xr:uid="{F2991A5D-EDAC-4075-9E22-75B17461D456}"/>
    <cellStyle name="_0802_6 7" xfId="3584" xr:uid="{CEAB2D15-3217-41FA-AA88-50C22C4F6F15}"/>
    <cellStyle name="_0802_6 8" xfId="3585" xr:uid="{A34B41DA-E071-4198-8FD0-2C8EE7C4EA46}"/>
    <cellStyle name="_0802_6 9" xfId="3586" xr:uid="{C1AC2F04-007D-45A2-BC3F-5FCA3539945E}"/>
    <cellStyle name="_0802_7" xfId="3587" xr:uid="{1AD62347-C99B-4C48-80D2-E8B921B95176}"/>
    <cellStyle name="_0802_7 2" xfId="3588" xr:uid="{07A3C7EA-8AA4-479E-9F6B-AC0DC68E86AA}"/>
    <cellStyle name="_0802_7 3" xfId="3589" xr:uid="{36B83281-B133-4D07-B52A-790289DF59DE}"/>
    <cellStyle name="_0802_8" xfId="3590" xr:uid="{53FF1DA7-5ACC-40A1-AFE0-5ACCA984F6F9}"/>
    <cellStyle name="_0802_9" xfId="3591" xr:uid="{6F4C908D-707D-4FC6-9795-0851A5FD26D8}"/>
    <cellStyle name="_0802_9 10" xfId="3592" xr:uid="{492CDD84-D7EC-4DB5-9B44-EE8F6973E715}"/>
    <cellStyle name="_0802_9 10_Gross Inflow (@ageas share)" xfId="3593" xr:uid="{10132237-C449-4693-82E1-EE613D39670F}"/>
    <cellStyle name="_0802_9 10_Life (EU)" xfId="3594" xr:uid="{DBC86763-E490-43F6-B4EF-B2B75C00348D}"/>
    <cellStyle name="_0802_9 10_Slide_14 (2)" xfId="3595" xr:uid="{6A75E042-07EB-40FD-98EF-8D3AF69944E3}"/>
    <cellStyle name="_0802_9 10_Slide_30 (2)" xfId="3596" xr:uid="{6E9EB03D-FF6A-456F-9C5B-9931AD81687E}"/>
    <cellStyle name="_0802_9 10_Slide_37 (1)" xfId="3597" xr:uid="{3F2E7A16-7713-4DDC-9920-13D9C9283570}"/>
    <cellStyle name="_0802_9 10_Visionline (Net profit)" xfId="3598" xr:uid="{698907E3-CAFB-4088-B102-65F332ECBEC2}"/>
    <cellStyle name="_0802_9 2" xfId="3599" xr:uid="{9B99FDE6-726E-42C3-AED9-23BEFF4ED9B8}"/>
    <cellStyle name="_0802_9 2_Gross Inflow (@ageas share)" xfId="3600" xr:uid="{6AB4A77A-87CA-4E9F-A3C9-9DA0FDFD13E5}"/>
    <cellStyle name="_0802_9 2_Life (EU)" xfId="3601" xr:uid="{D6352999-D959-47E3-8428-1066B6DE77B3}"/>
    <cellStyle name="_0802_9 2_Slide_14 (2)" xfId="3602" xr:uid="{2F40C682-6422-4A2C-AAFE-2D5E24FE99F1}"/>
    <cellStyle name="_0802_9 2_Slide_30 (2)" xfId="3603" xr:uid="{87D13205-A84F-4701-8997-132084106AA7}"/>
    <cellStyle name="_0802_9 2_Slide_37 (1)" xfId="3604" xr:uid="{12F84949-6CC3-472E-8CDD-AF6300FEF0DE}"/>
    <cellStyle name="_0802_9 2_Visionline (Net profit)" xfId="3605" xr:uid="{114C4939-3E25-4913-9D15-C3EAB2D43FC6}"/>
    <cellStyle name="_0802_9 3" xfId="3606" xr:uid="{4AB5D638-AF97-4F8C-AAFE-CB21F5F90225}"/>
    <cellStyle name="_0802_9 3_Gross Inflow (@ageas share)" xfId="3607" xr:uid="{46244030-9F1C-4DD6-85C0-2C9543CD9A3B}"/>
    <cellStyle name="_0802_9 3_Life (EU)" xfId="3608" xr:uid="{4264CE09-83BC-4EC7-9C0A-17DA30CE2F6D}"/>
    <cellStyle name="_0802_9 3_Slide_14 (2)" xfId="3609" xr:uid="{D361033A-23B8-45BD-8C24-3BDED72D47FB}"/>
    <cellStyle name="_0802_9 3_Slide_30 (2)" xfId="3610" xr:uid="{40D19A44-FBB4-4463-9E93-B8F9683200A7}"/>
    <cellStyle name="_0802_9 3_Slide_37 (1)" xfId="3611" xr:uid="{8C40780B-E3A8-40E8-9E55-17AACC0FDB5D}"/>
    <cellStyle name="_0802_9 3_Visionline (Net profit)" xfId="3612" xr:uid="{E8FB18A4-F62E-409F-8903-4A894C4629B4}"/>
    <cellStyle name="_0802_9 4" xfId="3613" xr:uid="{E2FE1087-D6AA-4449-877A-626050900110}"/>
    <cellStyle name="_0802_9 4_Gross Inflow (@ageas share)" xfId="3614" xr:uid="{6D58BFD3-1476-412F-841C-3B3D680F6617}"/>
    <cellStyle name="_0802_9 4_Life (EU)" xfId="3615" xr:uid="{DCDE1373-FE97-45FA-B2F5-279F4BDB6823}"/>
    <cellStyle name="_0802_9 4_Slide_14 (2)" xfId="3616" xr:uid="{E227AFE1-E8BD-421F-8EEC-DB2263C083CD}"/>
    <cellStyle name="_0802_9 4_Slide_30 (2)" xfId="3617" xr:uid="{DE5BDA38-3548-4E90-ABE1-45231051C6C9}"/>
    <cellStyle name="_0802_9 4_Slide_37 (1)" xfId="3618" xr:uid="{01B3A687-8BB8-46E4-8DC1-C2E34E7D20A1}"/>
    <cellStyle name="_0802_9 4_Visionline (Net profit)" xfId="3619" xr:uid="{3649A42E-8F1A-43D6-BF99-0D720065BCBC}"/>
    <cellStyle name="_0802_9 5" xfId="3620" xr:uid="{08452F7D-6B78-44D7-8F99-B256B1F507AE}"/>
    <cellStyle name="_0802_9 5_Gross Inflow (@ageas share)" xfId="3621" xr:uid="{953DACB3-6CD3-423C-8FDE-ADD0EAB13DE3}"/>
    <cellStyle name="_0802_9 5_Life (EU)" xfId="3622" xr:uid="{EB05C04A-203B-4A0E-89A8-DC5F9F6CDF92}"/>
    <cellStyle name="_0802_9 5_Slide_14 (2)" xfId="3623" xr:uid="{030B7A18-B4DA-473A-979F-6ABFC9F931CC}"/>
    <cellStyle name="_0802_9 5_Slide_30 (2)" xfId="3624" xr:uid="{4476DD82-7D6C-43E1-86E6-DFE2729A30A1}"/>
    <cellStyle name="_0802_9 5_Slide_37 (1)" xfId="3625" xr:uid="{9D696141-6343-473C-8D40-447ED9A4D8EF}"/>
    <cellStyle name="_0802_9 5_Visionline (Net profit)" xfId="3626" xr:uid="{12B796D8-765F-4EAF-87DA-99AB1F35067B}"/>
    <cellStyle name="_0802_9 6" xfId="3627" xr:uid="{C55C70AC-9860-4D13-A1D5-724C0F878511}"/>
    <cellStyle name="_0802_9 6_Gross Inflow (@ageas share)" xfId="3628" xr:uid="{6B9A6ABE-A06A-4256-BA17-4221746CA2B2}"/>
    <cellStyle name="_0802_9 6_Life (EU)" xfId="3629" xr:uid="{A2356489-E96B-418F-95C1-4BD2F6605E8C}"/>
    <cellStyle name="_0802_9 6_Slide_14 (2)" xfId="3630" xr:uid="{13FBA1DC-F8EB-40BE-AD3D-DE2732CFC333}"/>
    <cellStyle name="_0802_9 6_Slide_30 (2)" xfId="3631" xr:uid="{8CDF7A4B-21EF-4633-B89C-8A4400B1F0FC}"/>
    <cellStyle name="_0802_9 6_Slide_37 (1)" xfId="3632" xr:uid="{1E525204-67E6-48D4-9319-55830EE29BF0}"/>
    <cellStyle name="_0802_9 6_Visionline (Net profit)" xfId="3633" xr:uid="{22D38A2D-341F-4E66-B5E0-336D19FA5983}"/>
    <cellStyle name="_0802_9 7" xfId="3634" xr:uid="{EF9C4E10-B92D-44BE-85AD-0249C5CEE739}"/>
    <cellStyle name="_0802_9 7_Gross Inflow (@ageas share)" xfId="3635" xr:uid="{B876CCFF-9E9F-4116-B0D3-0ED59407825F}"/>
    <cellStyle name="_0802_9 7_Life (EU)" xfId="3636" xr:uid="{70CBC232-3B16-47EA-8370-00FE7623AD70}"/>
    <cellStyle name="_0802_9 7_Slide_14 (2)" xfId="3637" xr:uid="{3E5B3160-32B0-4D79-A2F9-6F125B33CD87}"/>
    <cellStyle name="_0802_9 7_Slide_30 (2)" xfId="3638" xr:uid="{2A0A473B-617E-4752-A06D-9904C6B203A1}"/>
    <cellStyle name="_0802_9 7_Slide_37 (1)" xfId="3639" xr:uid="{3A2C44A5-A0B2-435C-8ED8-1F4973EC8F95}"/>
    <cellStyle name="_0802_9 7_Visionline (Net profit)" xfId="3640" xr:uid="{88C592C3-9C68-4123-8084-9B818AF7BBD9}"/>
    <cellStyle name="_0802_9 8" xfId="3641" xr:uid="{91021AB3-31FE-47FA-8CA2-86AF17EB08B4}"/>
    <cellStyle name="_0802_9 8_Gross Inflow (@ageas share)" xfId="3642" xr:uid="{E83C7147-00EB-403C-BD87-037B6D2018FC}"/>
    <cellStyle name="_0802_9 8_Life (EU)" xfId="3643" xr:uid="{275DB277-570C-4E9B-99E5-E99DF5B19884}"/>
    <cellStyle name="_0802_9 8_Slide_14 (2)" xfId="3644" xr:uid="{A7659FE1-E4E3-4DA5-A0AD-D816AB81022C}"/>
    <cellStyle name="_0802_9 8_Slide_30 (2)" xfId="3645" xr:uid="{BECC2D3B-9AA1-46D1-86D3-EF441BA268C7}"/>
    <cellStyle name="_0802_9 8_Slide_37 (1)" xfId="3646" xr:uid="{AC93CA91-8456-49F9-B784-DA8C381BDBAD}"/>
    <cellStyle name="_0802_9 8_Visionline (Net profit)" xfId="3647" xr:uid="{4D22A91C-9792-484E-BF78-99C1E08D79A1}"/>
    <cellStyle name="_0802_9 9" xfId="3648" xr:uid="{D54C22F4-F5FE-4FEE-ACED-344E2A45846F}"/>
    <cellStyle name="_0802_9 9_Gross Inflow (@ageas share)" xfId="3649" xr:uid="{13FD2915-C97D-48A9-9690-87EEDB230D13}"/>
    <cellStyle name="_0802_9 9_Life (EU)" xfId="3650" xr:uid="{95A62337-125E-435D-AE33-5B1D2C0A64E2}"/>
    <cellStyle name="_0802_9 9_Slide_14 (2)" xfId="3651" xr:uid="{7AA7241F-D3F1-4F7F-B5FD-F17B1B57ACFB}"/>
    <cellStyle name="_0802_9 9_Slide_30 (2)" xfId="3652" xr:uid="{2735D8DA-336D-4E96-8BFB-1A7569AFE382}"/>
    <cellStyle name="_0802_9 9_Slide_37 (1)" xfId="3653" xr:uid="{42C189AF-844E-45A8-932E-3228AC7079C4}"/>
    <cellStyle name="_0802_9 9_Visionline (Net profit)" xfId="3654" xr:uid="{D250875B-AF60-46DE-9327-BC5B46E02405}"/>
    <cellStyle name="_0802_9_Gross Inflow (@ageas share)" xfId="3655" xr:uid="{97E1E8BE-7B94-46DB-9ACC-9A825193469E}"/>
    <cellStyle name="_0802_9_Life (EU)" xfId="3656" xr:uid="{BC2E1005-D79E-4B13-B819-BD22EB263304}"/>
    <cellStyle name="_0802_9_Slide_14 (2)" xfId="3657" xr:uid="{58A97A8F-CFCF-4317-94F2-1D28C9742848}"/>
    <cellStyle name="_0802_9_Slide_30 (2)" xfId="3658" xr:uid="{680F6467-4A25-4647-B326-FCCC21BB1665}"/>
    <cellStyle name="_0802_9_Slide_37 (1)" xfId="3659" xr:uid="{75B83BB1-E7F8-4185-BA97-545ED0C964A0}"/>
    <cellStyle name="_0802_9_Visionline (Net profit)" xfId="3660" xr:uid="{A5EA21AE-3A3D-46A4-B510-22221547E209}"/>
    <cellStyle name="_0802_A" xfId="3661" xr:uid="{819CE3C4-3C87-4A73-A306-798B2F283B13}"/>
    <cellStyle name="_0802_A 10" xfId="3662" xr:uid="{41C292FD-222C-4F2B-B6FD-B2407A4360FC}"/>
    <cellStyle name="_0802_A 2" xfId="3663" xr:uid="{B016C267-30A1-4DDA-9728-0C726F95A6FA}"/>
    <cellStyle name="_0802_A 3" xfId="3664" xr:uid="{406C61A2-2218-4D57-9B4C-5A76D84A9B09}"/>
    <cellStyle name="_0802_A 4" xfId="3665" xr:uid="{B5A76080-588C-42F4-B8AD-5FC16B733EF0}"/>
    <cellStyle name="_0802_A 5" xfId="3666" xr:uid="{28D2DAAA-69DA-47FA-9FCD-BDC1D0B4C88A}"/>
    <cellStyle name="_0802_A 6" xfId="3667" xr:uid="{E28B7F3B-4081-448B-9D68-BE6D11D0EFB7}"/>
    <cellStyle name="_0802_A 7" xfId="3668" xr:uid="{072429E6-FBE8-4467-9241-A71A93EAFF0A}"/>
    <cellStyle name="_0802_A 8" xfId="3669" xr:uid="{71EEFD5A-FA58-4325-B415-7ECBCA353228}"/>
    <cellStyle name="_0802_A 9" xfId="3670" xr:uid="{88272183-DCA3-4375-A39B-93321035CFE5}"/>
    <cellStyle name="_0802_B" xfId="3671" xr:uid="{6172597B-D13C-4FD9-9D3C-3649BC6DCA93}"/>
    <cellStyle name="_0802_C" xfId="3672" xr:uid="{E5979FA6-563A-4135-AB55-7844DFA1A8D5}"/>
    <cellStyle name="_0802_D" xfId="3673" xr:uid="{17BA52A4-9F4F-4002-80E1-B8D0F98A2C85}"/>
    <cellStyle name="_0802_E" xfId="3674" xr:uid="{47F6CD34-B032-4DFE-A36E-DA553D12B228}"/>
    <cellStyle name="_0802_E 10" xfId="3675" xr:uid="{E176595A-1FA5-4E00-AC10-4E60ADC6AA0F}"/>
    <cellStyle name="_0802_E 10_Gross Inflow (@ageas share)" xfId="3676" xr:uid="{52A29D5D-8E33-43DE-8CBA-E9A61FC21E8B}"/>
    <cellStyle name="_0802_E 10_Life (EU)" xfId="3677" xr:uid="{4080B7CD-ABC4-44FC-87AC-3391FB2E4980}"/>
    <cellStyle name="_0802_E 10_Slide_14 (2)" xfId="3678" xr:uid="{323B2041-8114-44FB-8DAD-8196F8708048}"/>
    <cellStyle name="_0802_E 10_Slide_30 (2)" xfId="3679" xr:uid="{B54D3584-B7E0-46FA-9F42-E84FAAB7EB62}"/>
    <cellStyle name="_0802_E 10_Slide_37 (1)" xfId="3680" xr:uid="{CC601DE5-19D2-4074-B670-B290007EEDCE}"/>
    <cellStyle name="_0802_E 10_Visionline (Net profit)" xfId="3681" xr:uid="{B6D4C5B6-ACA8-4238-B80C-F7128A74DA5B}"/>
    <cellStyle name="_0802_E 2" xfId="3682" xr:uid="{CB7C2AAB-D982-4D40-9CC6-3BCFA35CE77B}"/>
    <cellStyle name="_0802_E 2_Gross Inflow (@ageas share)" xfId="3683" xr:uid="{288BD2E9-BAAC-4D7D-9A18-810D5EDD2AAC}"/>
    <cellStyle name="_0802_E 2_Life (EU)" xfId="3684" xr:uid="{8D1B5490-62CF-43F7-9033-EB6A780831F5}"/>
    <cellStyle name="_0802_E 2_Slide_14 (2)" xfId="3685" xr:uid="{3F316E9E-81B3-462A-A2BA-7CA2ABC1FAD4}"/>
    <cellStyle name="_0802_E 2_Slide_30 (2)" xfId="3686" xr:uid="{5CC6C45F-11BA-4983-B5B6-A1F847B03C69}"/>
    <cellStyle name="_0802_E 2_Slide_37 (1)" xfId="3687" xr:uid="{B952C547-5B3E-4FD7-B43B-C1E2DA57160D}"/>
    <cellStyle name="_0802_E 2_Visionline (Net profit)" xfId="3688" xr:uid="{3CA20374-FA62-4E44-A063-9352017624F4}"/>
    <cellStyle name="_0802_E 3" xfId="3689" xr:uid="{6A44234E-40A9-49B7-BCBF-180A82C8870F}"/>
    <cellStyle name="_0802_E 3_Gross Inflow (@ageas share)" xfId="3690" xr:uid="{7074D324-B1C2-4F60-8DF1-A9F9DE2100E6}"/>
    <cellStyle name="_0802_E 3_Life (EU)" xfId="3691" xr:uid="{8F140B1C-FD18-4C75-B359-FA63BDA67E31}"/>
    <cellStyle name="_0802_E 3_Slide_14 (2)" xfId="3692" xr:uid="{99D2BDD9-D93A-4517-8812-9AC1E73421CE}"/>
    <cellStyle name="_0802_E 3_Slide_30 (2)" xfId="3693" xr:uid="{902E81C2-7049-4130-96C3-48BBB799AC41}"/>
    <cellStyle name="_0802_E 3_Slide_37 (1)" xfId="3694" xr:uid="{D9BD233F-A146-41A5-AF5E-1AB001396F13}"/>
    <cellStyle name="_0802_E 3_Visionline (Net profit)" xfId="3695" xr:uid="{CDE39019-B369-4961-836B-346BCFA74E3E}"/>
    <cellStyle name="_0802_E 4" xfId="3696" xr:uid="{D99D834F-7694-49B9-B02F-FA49F9B32C8E}"/>
    <cellStyle name="_0802_E 4_Gross Inflow (@ageas share)" xfId="3697" xr:uid="{711A1783-B841-4902-AF87-9BE79115B131}"/>
    <cellStyle name="_0802_E 4_Life (EU)" xfId="3698" xr:uid="{56373D43-7932-47FC-9DCB-C9EA9CD49BC1}"/>
    <cellStyle name="_0802_E 4_Slide_14 (2)" xfId="3699" xr:uid="{EFC2A12D-1307-4054-ADD5-A0037CAB1837}"/>
    <cellStyle name="_0802_E 4_Slide_30 (2)" xfId="3700" xr:uid="{0F1AB48C-D54F-47AF-AFD3-2B7EBC00425E}"/>
    <cellStyle name="_0802_E 4_Slide_37 (1)" xfId="3701" xr:uid="{B8DC76A8-52F2-40EA-9CBE-A678C9FA180B}"/>
    <cellStyle name="_0802_E 4_Visionline (Net profit)" xfId="3702" xr:uid="{8229F1E0-567B-4FAF-A59A-08EDE7ACDD12}"/>
    <cellStyle name="_0802_E 5" xfId="3703" xr:uid="{00C6352D-AEB8-4940-8A23-37A535E6E31D}"/>
    <cellStyle name="_0802_E 5_Gross Inflow (@ageas share)" xfId="3704" xr:uid="{9257253D-EEF1-4510-8AF6-6D968DE8E4B3}"/>
    <cellStyle name="_0802_E 5_Life (EU)" xfId="3705" xr:uid="{BF99FFC7-A20F-4660-8A2B-47E1559A320F}"/>
    <cellStyle name="_0802_E 5_Slide_14 (2)" xfId="3706" xr:uid="{C3447380-0827-4BA1-AEDF-2D0A6BE44BAD}"/>
    <cellStyle name="_0802_E 5_Slide_30 (2)" xfId="3707" xr:uid="{44035C99-6D8E-4771-AA78-A161F559DDFE}"/>
    <cellStyle name="_0802_E 5_Slide_37 (1)" xfId="3708" xr:uid="{ECB68645-BFC4-4105-98BE-44CF1CB64EA4}"/>
    <cellStyle name="_0802_E 5_Visionline (Net profit)" xfId="3709" xr:uid="{DA584D01-613D-419C-81B5-EA852733F2ED}"/>
    <cellStyle name="_0802_E 6" xfId="3710" xr:uid="{1404274F-42CC-4492-A936-049CCF831D98}"/>
    <cellStyle name="_0802_E 6_Gross Inflow (@ageas share)" xfId="3711" xr:uid="{EC2846C2-A67A-4398-93E1-4E068BA2737A}"/>
    <cellStyle name="_0802_E 6_Life (EU)" xfId="3712" xr:uid="{0BA9FD6A-5A5D-479E-BB89-D4171B958783}"/>
    <cellStyle name="_0802_E 6_Slide_14 (2)" xfId="3713" xr:uid="{44485B41-B6DA-40F4-91F8-10D17DCB9998}"/>
    <cellStyle name="_0802_E 6_Slide_30 (2)" xfId="3714" xr:uid="{5BCAEA0E-9278-4BC5-8D36-5D9430E3B0C9}"/>
    <cellStyle name="_0802_E 6_Slide_37 (1)" xfId="3715" xr:uid="{D52AB5A5-1647-4123-B802-B63BFA928010}"/>
    <cellStyle name="_0802_E 6_Visionline (Net profit)" xfId="3716" xr:uid="{16E06EF0-200A-4044-8FDE-7D5E55DDC3EB}"/>
    <cellStyle name="_0802_E 7" xfId="3717" xr:uid="{52950AA6-E80D-437B-8A57-FC37DB2D4971}"/>
    <cellStyle name="_0802_E 7_Gross Inflow (@ageas share)" xfId="3718" xr:uid="{C38145C5-0A96-4AF8-980F-6ACCC0F36B64}"/>
    <cellStyle name="_0802_E 7_Life (EU)" xfId="3719" xr:uid="{242C0CFE-6DBC-4337-9F46-BAEBB2679698}"/>
    <cellStyle name="_0802_E 7_Slide_14 (2)" xfId="3720" xr:uid="{AA68F278-3CAD-4E38-BA91-D5A32AA1B67C}"/>
    <cellStyle name="_0802_E 7_Slide_30 (2)" xfId="3721" xr:uid="{80741627-ED12-4E62-938D-0B241BE9942B}"/>
    <cellStyle name="_0802_E 7_Slide_37 (1)" xfId="3722" xr:uid="{0DE18CFF-1DE3-4A38-BFEB-67D3DAE5E11A}"/>
    <cellStyle name="_0802_E 7_Visionline (Net profit)" xfId="3723" xr:uid="{D58F15D8-367A-4A5B-A3D6-D66B1C893C44}"/>
    <cellStyle name="_0802_E 8" xfId="3724" xr:uid="{CE2FE2DB-81CE-4E6D-9DBA-15E730D5DB62}"/>
    <cellStyle name="_0802_E 8_Gross Inflow (@ageas share)" xfId="3725" xr:uid="{8B115A8A-5C1D-4B24-A455-CE0B2C4A4D77}"/>
    <cellStyle name="_0802_E 8_Life (EU)" xfId="3726" xr:uid="{9D5FC28D-0942-48E7-A7D3-9767F7B28598}"/>
    <cellStyle name="_0802_E 8_Slide_14 (2)" xfId="3727" xr:uid="{8B64B9D0-81A7-4288-A788-BBC62EFA1E72}"/>
    <cellStyle name="_0802_E 8_Slide_30 (2)" xfId="3728" xr:uid="{9D236887-F022-4309-B08E-0FECFA1B38EF}"/>
    <cellStyle name="_0802_E 8_Slide_37 (1)" xfId="3729" xr:uid="{489124F7-AC0A-4B93-AA0B-2DD8620E95B1}"/>
    <cellStyle name="_0802_E 8_Visionline (Net profit)" xfId="3730" xr:uid="{416FE077-09BB-481B-B360-4774A73E5FD3}"/>
    <cellStyle name="_0802_E 9" xfId="3731" xr:uid="{CF5F4428-A062-4048-87B1-332F329F2586}"/>
    <cellStyle name="_0802_E 9_Gross Inflow (@ageas share)" xfId="3732" xr:uid="{DB353597-9B9B-483B-90C1-230F4999AE22}"/>
    <cellStyle name="_0802_E 9_Life (EU)" xfId="3733" xr:uid="{51A52DCA-2592-4A04-945E-FEA1EDA9A06F}"/>
    <cellStyle name="_0802_E 9_Slide_14 (2)" xfId="3734" xr:uid="{B4751F90-6483-4D9D-BCDD-89EF501C091C}"/>
    <cellStyle name="_0802_E 9_Slide_30 (2)" xfId="3735" xr:uid="{327BF03C-88C8-4443-89D4-28277FACA4DD}"/>
    <cellStyle name="_0802_E 9_Slide_37 (1)" xfId="3736" xr:uid="{FE002878-3EB8-4C96-B89C-32BC1D847E99}"/>
    <cellStyle name="_0802_E 9_Visionline (Net profit)" xfId="3737" xr:uid="{336EBD49-F257-43B0-B843-1EE47C45E5E8}"/>
    <cellStyle name="_0802_E_Gross Inflow (@ageas share)" xfId="3738" xr:uid="{64F37BBE-43C0-4D47-84ED-0D4108A070C4}"/>
    <cellStyle name="_0802_E_Life (EU)" xfId="3739" xr:uid="{408EACB3-9F69-4077-9EFA-C0CFF4E6E877}"/>
    <cellStyle name="_0802_E_Slide_14 (2)" xfId="3740" xr:uid="{4D9BA5DC-8F38-4C26-8242-8F216F287582}"/>
    <cellStyle name="_0802_E_Slide_30 (2)" xfId="3741" xr:uid="{172EB1DB-509F-42A8-8D2F-CF4964F73540}"/>
    <cellStyle name="_0802_E_Slide_37 (1)" xfId="3742" xr:uid="{E1611F75-46D5-4DE1-8D85-3C7CDB1FA91C}"/>
    <cellStyle name="_0802_E_Visionline (Net profit)" xfId="3743" xr:uid="{85FD42ED-0C78-4045-BAEB-6FB2FE4E6222}"/>
    <cellStyle name="_0802_F" xfId="3744" xr:uid="{F2DEE368-2066-481F-94EA-AB2A3D46E339}"/>
    <cellStyle name="_0902 GV" xfId="3745" xr:uid="{9CD0F61F-AA2A-48DE-8DF0-F304E45E2867}"/>
    <cellStyle name="_0902 GV 10" xfId="3746" xr:uid="{D3F1F85D-9ED4-4786-A252-593F8A39D123}"/>
    <cellStyle name="_0902 GV 10_Gross Inflow (@ageas share)" xfId="3747" xr:uid="{830A6758-18B8-4746-A918-170F22EDF3C0}"/>
    <cellStyle name="_0902 GV 10_Life (EU)" xfId="3748" xr:uid="{7F0B8DDC-7BD7-4F48-BB2F-E4AE27950A02}"/>
    <cellStyle name="_0902 GV 10_Slide_14 (2)" xfId="3749" xr:uid="{E089827A-C35B-4F03-90D7-A1F4A8724038}"/>
    <cellStyle name="_0902 GV 10_Slide_30 (2)" xfId="3750" xr:uid="{5ECDC9C1-8425-4BEF-A123-10C91B7FCAE7}"/>
    <cellStyle name="_0902 GV 10_Slide_37 (1)" xfId="3751" xr:uid="{5EE337EE-BBCA-4D6F-A9F3-F5CA50F54DC5}"/>
    <cellStyle name="_0902 GV 10_Visionline (Net profit)" xfId="3752" xr:uid="{FED4DD7B-5755-4148-9F17-95052527FB48}"/>
    <cellStyle name="_0902 GV 2" xfId="3753" xr:uid="{DAFB5582-B3E1-43BA-A861-3249D156BE49}"/>
    <cellStyle name="_0902 GV 2_Gross Inflow (@ageas share)" xfId="3754" xr:uid="{37149D32-EA52-4244-ACB6-E7A3438BACA6}"/>
    <cellStyle name="_0902 GV 2_Life (EU)" xfId="3755" xr:uid="{09587226-1F25-4A52-8845-7D7AE47BF0F6}"/>
    <cellStyle name="_0902 GV 2_Slide_14 (2)" xfId="3756" xr:uid="{0990CE73-91CC-47B2-9E6C-ECDCA4D78B27}"/>
    <cellStyle name="_0902 GV 2_Slide_30 (2)" xfId="3757" xr:uid="{9C656355-3529-4C12-A6BB-02D361472CFD}"/>
    <cellStyle name="_0902 GV 2_Slide_37 (1)" xfId="3758" xr:uid="{8C7C98C1-3E12-4175-8CCF-31A5FDB0514A}"/>
    <cellStyle name="_0902 GV 2_Visionline (Net profit)" xfId="3759" xr:uid="{871628C3-51EC-4254-8860-206F52F1BCB6}"/>
    <cellStyle name="_0902 GV 3" xfId="3760" xr:uid="{78C279FF-FF02-4BD7-81AD-1992BF42F4C3}"/>
    <cellStyle name="_0902 GV 3_Gross Inflow (@ageas share)" xfId="3761" xr:uid="{5911C2C9-8680-4BE0-8A01-06EC63B00956}"/>
    <cellStyle name="_0902 GV 3_Life (EU)" xfId="3762" xr:uid="{41AD3A5B-DF6B-441A-A1FD-6E1BA2139C0A}"/>
    <cellStyle name="_0902 GV 3_Slide_14 (2)" xfId="3763" xr:uid="{CD6F3961-986E-46AF-873D-C5EBE6BCB37E}"/>
    <cellStyle name="_0902 GV 3_Slide_30 (2)" xfId="3764" xr:uid="{9DD05E4D-389B-4B1B-BFB8-55AF5CCAB618}"/>
    <cellStyle name="_0902 GV 3_Slide_37 (1)" xfId="3765" xr:uid="{FA44424C-CB12-4507-8839-B61A225BF55D}"/>
    <cellStyle name="_0902 GV 3_Visionline (Net profit)" xfId="3766" xr:uid="{6056786B-5220-47F5-8978-F395D418C2E6}"/>
    <cellStyle name="_0902 GV 4" xfId="3767" xr:uid="{07BDC540-1DDF-421F-A592-5C6B47318D60}"/>
    <cellStyle name="_0902 GV 4_Gross Inflow (@ageas share)" xfId="3768" xr:uid="{E13E7DE5-FEFB-48CB-B017-4914A0AE101C}"/>
    <cellStyle name="_0902 GV 4_Life (EU)" xfId="3769" xr:uid="{7BC0EB58-7B45-45B5-8390-2971155CF579}"/>
    <cellStyle name="_0902 GV 4_Slide_14 (2)" xfId="3770" xr:uid="{CEA34D9C-699F-456E-8A95-E596907E961C}"/>
    <cellStyle name="_0902 GV 4_Slide_30 (2)" xfId="3771" xr:uid="{132A84CF-CEC5-41C4-BF87-66A789C58DFA}"/>
    <cellStyle name="_0902 GV 4_Slide_37 (1)" xfId="3772" xr:uid="{0534C26D-B4D5-40CA-99F4-440BC89336AC}"/>
    <cellStyle name="_0902 GV 4_Visionline (Net profit)" xfId="3773" xr:uid="{C35A294E-4839-4F8D-BB08-CE1EB3EF50AE}"/>
    <cellStyle name="_0902 GV 5" xfId="3774" xr:uid="{19B3B65F-B43F-457D-8083-4F7373B10076}"/>
    <cellStyle name="_0902 GV 5_Gross Inflow (@ageas share)" xfId="3775" xr:uid="{731A3D4C-BA55-4854-A561-EF7D6B2C6B30}"/>
    <cellStyle name="_0902 GV 5_Life (EU)" xfId="3776" xr:uid="{EBF191A8-1040-41E7-BF11-8F73FDE447AC}"/>
    <cellStyle name="_0902 GV 5_Slide_14 (2)" xfId="3777" xr:uid="{2207612F-CBF8-46C4-A0AA-FEE4E337D15B}"/>
    <cellStyle name="_0902 GV 5_Slide_30 (2)" xfId="3778" xr:uid="{E929BABA-AD6F-46E6-90DC-DEA34A8F2651}"/>
    <cellStyle name="_0902 GV 5_Slide_37 (1)" xfId="3779" xr:uid="{0C58B4B1-CB56-41B7-ABB2-2F806FA2D502}"/>
    <cellStyle name="_0902 GV 5_Visionline (Net profit)" xfId="3780" xr:uid="{9726BABA-9C8B-4082-B0C9-AADDD9650622}"/>
    <cellStyle name="_0902 GV 6" xfId="3781" xr:uid="{BCB2EE85-40A3-428E-A19B-5FFC78084462}"/>
    <cellStyle name="_0902 GV 6_Gross Inflow (@ageas share)" xfId="3782" xr:uid="{3EF9ED41-3007-4E7D-B411-8FF94FF94493}"/>
    <cellStyle name="_0902 GV 6_Life (EU)" xfId="3783" xr:uid="{67E0C2AF-9AF6-4C6D-A69B-896392D0400F}"/>
    <cellStyle name="_0902 GV 6_Slide_14 (2)" xfId="3784" xr:uid="{753C73FB-4D73-457D-9025-895DAF49AFA2}"/>
    <cellStyle name="_0902 GV 6_Slide_30 (2)" xfId="3785" xr:uid="{4F28B712-9E48-4C01-865A-79F0F908A663}"/>
    <cellStyle name="_0902 GV 6_Slide_37 (1)" xfId="3786" xr:uid="{FC67112C-8A6C-42E0-B286-54EC5D8ACBB4}"/>
    <cellStyle name="_0902 GV 6_Visionline (Net profit)" xfId="3787" xr:uid="{8611E9B0-3136-4FBE-93DE-0CCAF2EE40AE}"/>
    <cellStyle name="_0902 GV 7" xfId="3788" xr:uid="{42245D36-2A55-442B-9751-89AA9D32DBFD}"/>
    <cellStyle name="_0902 GV 7_Gross Inflow (@ageas share)" xfId="3789" xr:uid="{FCFBA620-84B4-4668-91D1-29E9712BE083}"/>
    <cellStyle name="_0902 GV 7_Life (EU)" xfId="3790" xr:uid="{0E4C6808-6713-4564-95F6-617E51F5EB96}"/>
    <cellStyle name="_0902 GV 7_Slide_14 (2)" xfId="3791" xr:uid="{7BCE9EEA-EF39-4083-A562-C5E0888201D0}"/>
    <cellStyle name="_0902 GV 7_Slide_30 (2)" xfId="3792" xr:uid="{717C7301-D11C-4CD6-8A5F-A81D9A326A8F}"/>
    <cellStyle name="_0902 GV 7_Slide_37 (1)" xfId="3793" xr:uid="{C0759A14-CEAC-4EED-AA01-BC3C97542B1D}"/>
    <cellStyle name="_0902 GV 7_Visionline (Net profit)" xfId="3794" xr:uid="{D367B253-AA27-4296-8748-3361394B8F7C}"/>
    <cellStyle name="_0902 GV 8" xfId="3795" xr:uid="{43CC1D65-227B-40FD-A2D2-168E9C637BBF}"/>
    <cellStyle name="_0902 GV 8_Gross Inflow (@ageas share)" xfId="3796" xr:uid="{8B899CC4-5773-4C3B-8351-57DCBCE4DBDF}"/>
    <cellStyle name="_0902 GV 8_Life (EU)" xfId="3797" xr:uid="{3F6A5098-41D1-4531-962C-B59ED34B187A}"/>
    <cellStyle name="_0902 GV 8_Slide_14 (2)" xfId="3798" xr:uid="{85CB027D-43AC-4E31-A2D4-99E1F8571FCD}"/>
    <cellStyle name="_0902 GV 8_Slide_30 (2)" xfId="3799" xr:uid="{B59CCE74-47F9-47DF-A744-B72705B25520}"/>
    <cellStyle name="_0902 GV 8_Slide_37 (1)" xfId="3800" xr:uid="{420F3083-DEF1-40B0-B1AA-0AFBEF892B20}"/>
    <cellStyle name="_0902 GV 8_Visionline (Net profit)" xfId="3801" xr:uid="{3221038E-2541-44A3-9830-802A90968D38}"/>
    <cellStyle name="_0902 GV 9" xfId="3802" xr:uid="{C23BBD14-B3E6-4257-A105-E1789FEADDC6}"/>
    <cellStyle name="_0902 GV 9_Gross Inflow (@ageas share)" xfId="3803" xr:uid="{D5576F0F-CE37-46A2-A062-0635146AB1F7}"/>
    <cellStyle name="_0902 GV 9_Life (EU)" xfId="3804" xr:uid="{358DCB12-59A0-413B-8C06-86CFC70161BF}"/>
    <cellStyle name="_0902 GV 9_Slide_14 (2)" xfId="3805" xr:uid="{ED055AC7-58D0-4DF4-8D8B-F787866F99F2}"/>
    <cellStyle name="_0902 GV 9_Slide_30 (2)" xfId="3806" xr:uid="{69384ADF-5D22-432F-9DDA-57E7BDEC00AD}"/>
    <cellStyle name="_0902 GV 9_Slide_37 (1)" xfId="3807" xr:uid="{41E56144-4AFC-4200-BF91-5EE3ABAD9BBC}"/>
    <cellStyle name="_0902 GV 9_Visionline (Net profit)" xfId="3808" xr:uid="{68FDE2CC-EB00-48E1-B546-ABEC910686AA}"/>
    <cellStyle name="_0902 GV_1" xfId="3809" xr:uid="{39B0082F-216D-4E24-A44A-16A6A3B84B90}"/>
    <cellStyle name="_0902 GV_1 10" xfId="3810" xr:uid="{46CC4977-2C41-4B81-A532-6434CC2728B9}"/>
    <cellStyle name="_0902 GV_1 2" xfId="3811" xr:uid="{94830B85-C574-4AC3-9666-6E2FD036EB96}"/>
    <cellStyle name="_0902 GV_1 3" xfId="3812" xr:uid="{9F117EDA-3831-4687-8846-7A424712CEDF}"/>
    <cellStyle name="_0902 GV_1 4" xfId="3813" xr:uid="{A64CA0D1-B9A1-4EFE-AAC8-013806E9106C}"/>
    <cellStyle name="_0902 GV_1 5" xfId="3814" xr:uid="{42C24A5E-0024-43F6-B1FA-AF5CF3295C62}"/>
    <cellStyle name="_0902 GV_1 6" xfId="3815" xr:uid="{2B315BF3-E6E4-439F-BD95-C0A96DA7C315}"/>
    <cellStyle name="_0902 GV_1 7" xfId="3816" xr:uid="{0377E72C-2A73-4D76-92D0-0A4AA1748EE5}"/>
    <cellStyle name="_0902 GV_1 8" xfId="3817" xr:uid="{C6A33D77-6D80-4038-9F38-F06779CF1285}"/>
    <cellStyle name="_0902 GV_1 9" xfId="3818" xr:uid="{59356479-A068-4EFF-A5AC-2E6D6D013375}"/>
    <cellStyle name="_0902 GV_1_KOC ALLIANZ HAYAT 31.12.2002 Monthly PL" xfId="3819" xr:uid="{AAB0C4D6-3BDD-484E-B02F-53AC5794B2DA}"/>
    <cellStyle name="_0902 GV_1_Mali Tablolar(26-03-03) " xfId="3820" xr:uid="{CDCAA783-45D2-46F4-BDA1-59E46635F190}"/>
    <cellStyle name="_0902 GV_1_Mali Tablolar(26-03-03)  10" xfId="3821" xr:uid="{78735503-C359-4374-B6E0-D5F2AEF6650D}"/>
    <cellStyle name="_0902 GV_1_Mali Tablolar(26-03-03)  2" xfId="3822" xr:uid="{BD186C44-97AD-4611-8ECE-33BFB9CB3D89}"/>
    <cellStyle name="_0902 GV_1_Mali Tablolar(26-03-03)  3" xfId="3823" xr:uid="{40DFAEA8-EAAC-47F2-8397-11099219F107}"/>
    <cellStyle name="_0902 GV_1_Mali Tablolar(26-03-03)  4" xfId="3824" xr:uid="{AFA62A89-BF2A-4DFA-9E42-C597B6D52365}"/>
    <cellStyle name="_0902 GV_1_Mali Tablolar(26-03-03)  5" xfId="3825" xr:uid="{E0CF4F3C-E458-43F8-8E40-31C607A8D7ED}"/>
    <cellStyle name="_0902 GV_1_Mali Tablolar(26-03-03)  6" xfId="3826" xr:uid="{8DC9B22D-0879-41B5-9FE4-4A0805613ED6}"/>
    <cellStyle name="_0902 GV_1_Mali Tablolar(26-03-03)  7" xfId="3827" xr:uid="{012AF266-49B8-4DA5-AF71-0D758F27C111}"/>
    <cellStyle name="_0902 GV_1_Mali Tablolar(26-03-03)  8" xfId="3828" xr:uid="{9B937546-3398-4AF6-8EA7-E22270DC1AAC}"/>
    <cellStyle name="_0902 GV_1_Mali Tablolar(26-03-03)  9" xfId="3829" xr:uid="{4FB982AD-0612-4B5A-81C9-42F84D225027}"/>
    <cellStyle name="_0902 GV_2" xfId="3830" xr:uid="{5B388469-4C3A-49EB-9748-4626E3DB259E}"/>
    <cellStyle name="_0902 GV_2 10" xfId="3831" xr:uid="{DBD65F4F-5D2D-4B6F-8837-9FD97C41E1BE}"/>
    <cellStyle name="_0902 GV_2 2" xfId="3832" xr:uid="{6C5A021B-5C73-4050-B3F4-DAC37794E955}"/>
    <cellStyle name="_0902 GV_2 3" xfId="3833" xr:uid="{021CB2F5-C8B2-420E-8960-C82F467263CB}"/>
    <cellStyle name="_0902 GV_2 4" xfId="3834" xr:uid="{3613ABB8-9901-46FB-9912-DB630DAE5E93}"/>
    <cellStyle name="_0902 GV_2 5" xfId="3835" xr:uid="{704DD39F-E3F5-44C8-9C31-1513B658BD1F}"/>
    <cellStyle name="_0902 GV_2 6" xfId="3836" xr:uid="{D58D7C45-C329-46EE-A43A-E809A0867AD2}"/>
    <cellStyle name="_0902 GV_2 7" xfId="3837" xr:uid="{64248108-2DCE-4299-9627-D05029471281}"/>
    <cellStyle name="_0902 GV_2 8" xfId="3838" xr:uid="{707A491D-5D7E-4EBA-91D6-8B2874AD0BB4}"/>
    <cellStyle name="_0902 GV_2 9" xfId="3839" xr:uid="{40954AD7-4D0F-4D1C-964D-FFA10935C844}"/>
    <cellStyle name="_0902 GV_2_KOC ALLIANZ HAYAT 31.12.2002 Monthly PL" xfId="3840" xr:uid="{AD6D2A49-0AC2-4E8C-B724-DDBDE805C7E5}"/>
    <cellStyle name="_0902 GV_2_KOC ALLIANZ HAYAT 31.12.2002 Monthly PL 10" xfId="3841" xr:uid="{ED3B6687-9D77-42E7-9D08-FA33913F83C4}"/>
    <cellStyle name="_0902 GV_2_KOC ALLIANZ HAYAT 31.12.2002 Monthly PL 2" xfId="3842" xr:uid="{7EAA37BF-9720-4A4E-A5B1-A0BD445B2954}"/>
    <cellStyle name="_0902 GV_2_KOC ALLIANZ HAYAT 31.12.2002 Monthly PL 3" xfId="3843" xr:uid="{BB42FCAF-BB8B-458D-B696-98F31997FC5B}"/>
    <cellStyle name="_0902 GV_2_KOC ALLIANZ HAYAT 31.12.2002 Monthly PL 4" xfId="3844" xr:uid="{3E0D6271-ABEA-4B09-859C-97500322B1B6}"/>
    <cellStyle name="_0902 GV_2_KOC ALLIANZ HAYAT 31.12.2002 Monthly PL 5" xfId="3845" xr:uid="{561F5594-40DC-44AE-8B18-F8CA8AB13ABE}"/>
    <cellStyle name="_0902 GV_2_KOC ALLIANZ HAYAT 31.12.2002 Monthly PL 6" xfId="3846" xr:uid="{2A691D04-39A9-4135-B517-FAB703D90B47}"/>
    <cellStyle name="_0902 GV_2_KOC ALLIANZ HAYAT 31.12.2002 Monthly PL 7" xfId="3847" xr:uid="{A2855712-BBB0-4ABD-AEBB-288A72A9F7F8}"/>
    <cellStyle name="_0902 GV_2_KOC ALLIANZ HAYAT 31.12.2002 Monthly PL 8" xfId="3848" xr:uid="{76B19641-0674-4799-93F3-2C8DA9065F55}"/>
    <cellStyle name="_0902 GV_2_KOC ALLIANZ HAYAT 31.12.2002 Monthly PL 9" xfId="3849" xr:uid="{B9530F24-0BFF-447A-B535-556EEBF641DF}"/>
    <cellStyle name="_0902 GV_2_Mali Tablolar(26-03-03) " xfId="3850" xr:uid="{6662FA66-51C5-4110-AF6F-067F7DCF0282}"/>
    <cellStyle name="_0902 GV_2_Mali Tablolar(26-03-03)  10" xfId="3851" xr:uid="{F196072A-0A7D-437A-BAE4-3F3B8F2F2922}"/>
    <cellStyle name="_0902 GV_2_Mali Tablolar(26-03-03)  2" xfId="3852" xr:uid="{788CA379-AA2E-4C89-953F-5014C7EDEEDB}"/>
    <cellStyle name="_0902 GV_2_Mali Tablolar(26-03-03)  3" xfId="3853" xr:uid="{CAB2D760-9412-4794-A95E-B68D32773882}"/>
    <cellStyle name="_0902 GV_2_Mali Tablolar(26-03-03)  4" xfId="3854" xr:uid="{86A6B138-1AB9-4404-AB50-F93427944153}"/>
    <cellStyle name="_0902 GV_2_Mali Tablolar(26-03-03)  5" xfId="3855" xr:uid="{777A1D70-E53D-4EAB-B8C6-4CABE83B7656}"/>
    <cellStyle name="_0902 GV_2_Mali Tablolar(26-03-03)  6" xfId="3856" xr:uid="{C32E178F-26A6-4C17-AB40-AC706323966B}"/>
    <cellStyle name="_0902 GV_2_Mali Tablolar(26-03-03)  7" xfId="3857" xr:uid="{F0E5A4DB-4A9A-4DCD-B2FA-F253E5A104E7}"/>
    <cellStyle name="_0902 GV_2_Mali Tablolar(26-03-03)  8" xfId="3858" xr:uid="{FF4253CA-60F8-478B-B621-16372C53AD09}"/>
    <cellStyle name="_0902 GV_2_Mali Tablolar(26-03-03)  9" xfId="3859" xr:uid="{1DF5F49D-4D1D-4434-AA63-F273BDA72695}"/>
    <cellStyle name="_0902 GV_3" xfId="3860" xr:uid="{47E489AD-A45F-4FA0-9C73-607B07252B41}"/>
    <cellStyle name="_0902 GV_3_KOC ALLIANZ HAYAT 31.12.2002 Monthly PL" xfId="3861" xr:uid="{A7226B3F-D986-4675-886A-F9B1C37C6741}"/>
    <cellStyle name="_0902 GV_3_Mali Tablolar(26-03-03) " xfId="3862" xr:uid="{C0A65CC0-4BF3-4A33-A376-CA0AAA3CA422}"/>
    <cellStyle name="_0902 GV_4" xfId="3863" xr:uid="{8C4392A3-CE99-4DF9-A2A4-96245AF77993}"/>
    <cellStyle name="_0902 GV_4_KOC ALLIANZ HAYAT 31.12.2002 Monthly PL" xfId="3864" xr:uid="{49E2793A-A2E2-4E23-BDB8-400D7EE01E9E}"/>
    <cellStyle name="_0902 GV_4_KOC ALLIANZ HAYAT 31.12.2002 Monthly PL 10" xfId="3865" xr:uid="{E10982D5-6542-464D-B941-0D9B206FCA38}"/>
    <cellStyle name="_0902 GV_4_KOC ALLIANZ HAYAT 31.12.2002 Monthly PL 10_Gross Inflow (@ageas share)" xfId="3866" xr:uid="{7AA00789-2DB1-43A3-A625-A7B968F24D64}"/>
    <cellStyle name="_0902 GV_4_KOC ALLIANZ HAYAT 31.12.2002 Monthly PL 10_Life (EU)" xfId="3867" xr:uid="{C860D658-7946-48F7-AD55-B478947ED49D}"/>
    <cellStyle name="_0902 GV_4_KOC ALLIANZ HAYAT 31.12.2002 Monthly PL 10_Slide_14 (2)" xfId="3868" xr:uid="{92CA055D-7FDB-4A6C-B0EA-722D88DE39B8}"/>
    <cellStyle name="_0902 GV_4_KOC ALLIANZ HAYAT 31.12.2002 Monthly PL 10_Slide_30 (2)" xfId="3869" xr:uid="{E9222147-9ED6-4DFF-AC45-C1D850562EE8}"/>
    <cellStyle name="_0902 GV_4_KOC ALLIANZ HAYAT 31.12.2002 Monthly PL 10_Slide_37 (1)" xfId="3870" xr:uid="{45E4005C-C73D-4160-ACB4-BD4A33D27708}"/>
    <cellStyle name="_0902 GV_4_KOC ALLIANZ HAYAT 31.12.2002 Monthly PL 10_Visionline (Net profit)" xfId="3871" xr:uid="{404C1F67-2852-4255-8B40-7C3DC84BBC0C}"/>
    <cellStyle name="_0902 GV_4_KOC ALLIANZ HAYAT 31.12.2002 Monthly PL 2" xfId="3872" xr:uid="{EC4979B7-6E35-4D3B-97FF-1DC0E2CB520D}"/>
    <cellStyle name="_0902 GV_4_KOC ALLIANZ HAYAT 31.12.2002 Monthly PL 2_Gross Inflow (@ageas share)" xfId="3873" xr:uid="{5502CDBF-D71E-48B1-B57D-75F393FAFE8F}"/>
    <cellStyle name="_0902 GV_4_KOC ALLIANZ HAYAT 31.12.2002 Monthly PL 2_Life (EU)" xfId="3874" xr:uid="{2CCF4818-C111-453A-827C-9E44885542FD}"/>
    <cellStyle name="_0902 GV_4_KOC ALLIANZ HAYAT 31.12.2002 Monthly PL 2_Slide_14 (2)" xfId="3875" xr:uid="{274F6A62-2E8C-4C38-877C-D0B9FEFE7F3C}"/>
    <cellStyle name="_0902 GV_4_KOC ALLIANZ HAYAT 31.12.2002 Monthly PL 2_Slide_30 (2)" xfId="3876" xr:uid="{C1054E25-F892-4BE1-93B4-A0B67083B362}"/>
    <cellStyle name="_0902 GV_4_KOC ALLIANZ HAYAT 31.12.2002 Monthly PL 2_Slide_37 (1)" xfId="3877" xr:uid="{A23EA69E-5B1C-4D5F-B9AF-D1A985F2D9F7}"/>
    <cellStyle name="_0902 GV_4_KOC ALLIANZ HAYAT 31.12.2002 Monthly PL 2_Visionline (Net profit)" xfId="3878" xr:uid="{2F960AE5-231B-4598-826B-69D4163F01EA}"/>
    <cellStyle name="_0902 GV_4_KOC ALLIANZ HAYAT 31.12.2002 Monthly PL 3" xfId="3879" xr:uid="{0DC9C71E-C6C7-4CA4-AE6C-958D1935AC22}"/>
    <cellStyle name="_0902 GV_4_KOC ALLIANZ HAYAT 31.12.2002 Monthly PL 3_Gross Inflow (@ageas share)" xfId="3880" xr:uid="{610C81B1-B869-4EF4-A3B8-D1B249195CAA}"/>
    <cellStyle name="_0902 GV_4_KOC ALLIANZ HAYAT 31.12.2002 Monthly PL 3_Life (EU)" xfId="3881" xr:uid="{BC81A206-090F-4F13-A000-587545208688}"/>
    <cellStyle name="_0902 GV_4_KOC ALLIANZ HAYAT 31.12.2002 Monthly PL 3_Slide_14 (2)" xfId="3882" xr:uid="{0497B928-835D-47EF-930C-217E9B3C0566}"/>
    <cellStyle name="_0902 GV_4_KOC ALLIANZ HAYAT 31.12.2002 Monthly PL 3_Slide_30 (2)" xfId="3883" xr:uid="{5C5743F5-BE81-45FB-BB45-5C5D92E02BB4}"/>
    <cellStyle name="_0902 GV_4_KOC ALLIANZ HAYAT 31.12.2002 Monthly PL 3_Slide_37 (1)" xfId="3884" xr:uid="{75491E42-53BD-4500-B24A-933E04A818E8}"/>
    <cellStyle name="_0902 GV_4_KOC ALLIANZ HAYAT 31.12.2002 Monthly PL 3_Visionline (Net profit)" xfId="3885" xr:uid="{A7B97E17-62A8-4257-BFA9-0CB61A2ACB79}"/>
    <cellStyle name="_0902 GV_4_KOC ALLIANZ HAYAT 31.12.2002 Monthly PL 4" xfId="3886" xr:uid="{580BC158-3C0A-471F-A837-E5009AEAF226}"/>
    <cellStyle name="_0902 GV_4_KOC ALLIANZ HAYAT 31.12.2002 Monthly PL 4_Gross Inflow (@ageas share)" xfId="3887" xr:uid="{6D38F872-2C4D-4BA4-A4F9-900233854979}"/>
    <cellStyle name="_0902 GV_4_KOC ALLIANZ HAYAT 31.12.2002 Monthly PL 4_Life (EU)" xfId="3888" xr:uid="{D9728402-2E2B-4B3C-A1C8-BBACFC1BDEC9}"/>
    <cellStyle name="_0902 GV_4_KOC ALLIANZ HAYAT 31.12.2002 Monthly PL 4_Slide_14 (2)" xfId="3889" xr:uid="{1C8C54C5-2E42-4F60-8FED-ED0541FECC44}"/>
    <cellStyle name="_0902 GV_4_KOC ALLIANZ HAYAT 31.12.2002 Monthly PL 4_Slide_30 (2)" xfId="3890" xr:uid="{AADE170C-0CC7-4FA0-A3DF-A80A7E6B642F}"/>
    <cellStyle name="_0902 GV_4_KOC ALLIANZ HAYAT 31.12.2002 Monthly PL 4_Slide_37 (1)" xfId="3891" xr:uid="{9556A52D-40C3-440B-B73E-D80531845D59}"/>
    <cellStyle name="_0902 GV_4_KOC ALLIANZ HAYAT 31.12.2002 Monthly PL 4_Visionline (Net profit)" xfId="3892" xr:uid="{49325783-5195-47CB-B053-4ECBA600D843}"/>
    <cellStyle name="_0902 GV_4_KOC ALLIANZ HAYAT 31.12.2002 Monthly PL 5" xfId="3893" xr:uid="{2B0D3536-1201-422E-B245-3A151560630E}"/>
    <cellStyle name="_0902 GV_4_KOC ALLIANZ HAYAT 31.12.2002 Monthly PL 5_Gross Inflow (@ageas share)" xfId="3894" xr:uid="{CE95161D-E6D0-435F-A726-E0B1BD61FC89}"/>
    <cellStyle name="_0902 GV_4_KOC ALLIANZ HAYAT 31.12.2002 Monthly PL 5_Life (EU)" xfId="3895" xr:uid="{9AD26046-C0C6-4030-8096-C07217AC3979}"/>
    <cellStyle name="_0902 GV_4_KOC ALLIANZ HAYAT 31.12.2002 Monthly PL 5_Slide_14 (2)" xfId="3896" xr:uid="{65180805-CC62-486E-90A4-71B500B488EE}"/>
    <cellStyle name="_0902 GV_4_KOC ALLIANZ HAYAT 31.12.2002 Monthly PL 5_Slide_30 (2)" xfId="3897" xr:uid="{83768DD2-433A-4F35-8D62-B4316B2ACBF8}"/>
    <cellStyle name="_0902 GV_4_KOC ALLIANZ HAYAT 31.12.2002 Monthly PL 5_Slide_37 (1)" xfId="3898" xr:uid="{416A747D-BD32-431B-B9E3-188225549039}"/>
    <cellStyle name="_0902 GV_4_KOC ALLIANZ HAYAT 31.12.2002 Monthly PL 5_Visionline (Net profit)" xfId="3899" xr:uid="{E7C3883B-9AC1-4FAC-B574-778F5EEB007E}"/>
    <cellStyle name="_0902 GV_4_KOC ALLIANZ HAYAT 31.12.2002 Monthly PL 6" xfId="3900" xr:uid="{0443CA55-F151-4546-BF43-2943D005DAC2}"/>
    <cellStyle name="_0902 GV_4_KOC ALLIANZ HAYAT 31.12.2002 Monthly PL 6_Gross Inflow (@ageas share)" xfId="3901" xr:uid="{1CB673B2-5A3B-4A60-AE09-867CCF8A5361}"/>
    <cellStyle name="_0902 GV_4_KOC ALLIANZ HAYAT 31.12.2002 Monthly PL 6_Life (EU)" xfId="3902" xr:uid="{E5195ED4-FE78-4C60-A979-5DB62C025A83}"/>
    <cellStyle name="_0902 GV_4_KOC ALLIANZ HAYAT 31.12.2002 Monthly PL 6_Slide_14 (2)" xfId="3903" xr:uid="{BD6A29AE-7A53-4429-B5E3-1C356AEE0401}"/>
    <cellStyle name="_0902 GV_4_KOC ALLIANZ HAYAT 31.12.2002 Monthly PL 6_Slide_30 (2)" xfId="3904" xr:uid="{629A6674-36F0-40AD-9229-BC7C491FE708}"/>
    <cellStyle name="_0902 GV_4_KOC ALLIANZ HAYAT 31.12.2002 Monthly PL 6_Slide_37 (1)" xfId="3905" xr:uid="{DF98ACC9-1A21-43B7-A620-38A1785B4866}"/>
    <cellStyle name="_0902 GV_4_KOC ALLIANZ HAYAT 31.12.2002 Monthly PL 6_Visionline (Net profit)" xfId="3906" xr:uid="{0F2327AD-3A30-447E-9D27-3EDF9CC07ACB}"/>
    <cellStyle name="_0902 GV_4_KOC ALLIANZ HAYAT 31.12.2002 Monthly PL 7" xfId="3907" xr:uid="{71159D45-76FC-4B6D-892C-D5DAA78A0D58}"/>
    <cellStyle name="_0902 GV_4_KOC ALLIANZ HAYAT 31.12.2002 Monthly PL 7_Gross Inflow (@ageas share)" xfId="3908" xr:uid="{67F42CB0-07FA-4EC6-9998-3681A8B599E2}"/>
    <cellStyle name="_0902 GV_4_KOC ALLIANZ HAYAT 31.12.2002 Monthly PL 7_Life (EU)" xfId="3909" xr:uid="{A9BE430D-4E5E-452B-A3F1-40CCEDAA95C4}"/>
    <cellStyle name="_0902 GV_4_KOC ALLIANZ HAYAT 31.12.2002 Monthly PL 7_Slide_14 (2)" xfId="3910" xr:uid="{17ED5799-9213-418E-9638-9EECDB018DE8}"/>
    <cellStyle name="_0902 GV_4_KOC ALLIANZ HAYAT 31.12.2002 Monthly PL 7_Slide_30 (2)" xfId="3911" xr:uid="{F47B48A3-292D-4385-BA89-833FBC86C470}"/>
    <cellStyle name="_0902 GV_4_KOC ALLIANZ HAYAT 31.12.2002 Monthly PL 7_Slide_37 (1)" xfId="3912" xr:uid="{40D13D0A-3682-48A9-B18C-583F5D4F34AF}"/>
    <cellStyle name="_0902 GV_4_KOC ALLIANZ HAYAT 31.12.2002 Monthly PL 7_Visionline (Net profit)" xfId="3913" xr:uid="{0E7934E8-8B8A-446D-847A-1D48FE937612}"/>
    <cellStyle name="_0902 GV_4_KOC ALLIANZ HAYAT 31.12.2002 Monthly PL 8" xfId="3914" xr:uid="{E1F7F91E-049D-4B57-94F3-37F8B237F714}"/>
    <cellStyle name="_0902 GV_4_KOC ALLIANZ HAYAT 31.12.2002 Monthly PL 8_Gross Inflow (@ageas share)" xfId="3915" xr:uid="{02276FFE-6E06-493E-B74C-B5EF7D214002}"/>
    <cellStyle name="_0902 GV_4_KOC ALLIANZ HAYAT 31.12.2002 Monthly PL 8_Life (EU)" xfId="3916" xr:uid="{4DF4CCAA-9B81-4CFA-B994-4057F2C90EAD}"/>
    <cellStyle name="_0902 GV_4_KOC ALLIANZ HAYAT 31.12.2002 Monthly PL 8_Slide_14 (2)" xfId="3917" xr:uid="{1CCF14CA-CC92-46FE-95C6-BBCF2972B96E}"/>
    <cellStyle name="_0902 GV_4_KOC ALLIANZ HAYAT 31.12.2002 Monthly PL 8_Slide_30 (2)" xfId="3918" xr:uid="{7EC1BCAB-4D4E-4967-BC65-8039EC31C3CB}"/>
    <cellStyle name="_0902 GV_4_KOC ALLIANZ HAYAT 31.12.2002 Monthly PL 8_Slide_37 (1)" xfId="3919" xr:uid="{7A82B450-F513-421E-8B31-B8EBCC5917AD}"/>
    <cellStyle name="_0902 GV_4_KOC ALLIANZ HAYAT 31.12.2002 Monthly PL 8_Visionline (Net profit)" xfId="3920" xr:uid="{A28D140F-7FE3-41CD-820E-566D4A568F3F}"/>
    <cellStyle name="_0902 GV_4_KOC ALLIANZ HAYAT 31.12.2002 Monthly PL 9" xfId="3921" xr:uid="{BFB7564D-81BF-49D0-AD98-03F59CC1AA69}"/>
    <cellStyle name="_0902 GV_4_KOC ALLIANZ HAYAT 31.12.2002 Monthly PL 9_Gross Inflow (@ageas share)" xfId="3922" xr:uid="{E4AAD713-EB06-4C38-ABB3-76CEF8F84CF9}"/>
    <cellStyle name="_0902 GV_4_KOC ALLIANZ HAYAT 31.12.2002 Monthly PL 9_Life (EU)" xfId="3923" xr:uid="{A18A470F-09B3-4C88-836C-C1D7F803B99E}"/>
    <cellStyle name="_0902 GV_4_KOC ALLIANZ HAYAT 31.12.2002 Monthly PL 9_Slide_14 (2)" xfId="3924" xr:uid="{64B361C4-8226-41FE-B3D9-8F0CA44BA240}"/>
    <cellStyle name="_0902 GV_4_KOC ALLIANZ HAYAT 31.12.2002 Monthly PL 9_Slide_30 (2)" xfId="3925" xr:uid="{894FE084-5ABD-4EFF-85A4-3C6F735C3C23}"/>
    <cellStyle name="_0902 GV_4_KOC ALLIANZ HAYAT 31.12.2002 Monthly PL 9_Slide_37 (1)" xfId="3926" xr:uid="{A1AEAC57-237D-47EE-B770-9F4FA5A2D67D}"/>
    <cellStyle name="_0902 GV_4_KOC ALLIANZ HAYAT 31.12.2002 Monthly PL 9_Visionline (Net profit)" xfId="3927" xr:uid="{C4C69883-D1B7-43B1-8E5B-9A4432A26FC0}"/>
    <cellStyle name="_0902 GV_4_KOC ALLIANZ HAYAT 31.12.2002 Monthly PL_Gross Inflow (@ageas share)" xfId="3928" xr:uid="{64D1DCD7-0C83-472B-80C3-4384D256A335}"/>
    <cellStyle name="_0902 GV_4_KOC ALLIANZ HAYAT 31.12.2002 Monthly PL_Life (EU)" xfId="3929" xr:uid="{6D4C98E8-34BB-443B-9052-7947FDFB5B07}"/>
    <cellStyle name="_0902 GV_4_KOC ALLIANZ HAYAT 31.12.2002 Monthly PL_Slide_14 (2)" xfId="3930" xr:uid="{D7305390-0760-4479-ACAA-CE4E138F0B90}"/>
    <cellStyle name="_0902 GV_4_KOC ALLIANZ HAYAT 31.12.2002 Monthly PL_Slide_30 (2)" xfId="3931" xr:uid="{10A4D772-D46B-441B-9C67-74BAB5999A2D}"/>
    <cellStyle name="_0902 GV_4_KOC ALLIANZ HAYAT 31.12.2002 Monthly PL_Slide_37 (1)" xfId="3932" xr:uid="{7728A688-C033-4935-A8AC-C8410F02AEE8}"/>
    <cellStyle name="_0902 GV_4_KOC ALLIANZ HAYAT 31.12.2002 Monthly PL_Visionline (Net profit)" xfId="3933" xr:uid="{14CFCC50-24FC-4465-842E-61196929461F}"/>
    <cellStyle name="_0902 GV_4_Mali Tablolar(26-03-03) " xfId="3934" xr:uid="{BC18A739-CAA7-4651-A870-5592597CABB6}"/>
    <cellStyle name="_0902 GV_5" xfId="3935" xr:uid="{C7D78F6F-E83C-4D05-8BD2-EC0ED1F16EC7}"/>
    <cellStyle name="_0902 GV_5_KOC ALLIANZ HAYAT 31.12.2002 Monthly PL" xfId="3936" xr:uid="{8E0C66EC-4C48-48A6-B53C-EB806E1FA1E9}"/>
    <cellStyle name="_0902 GV_5_Mali Tablolar(26-03-03) " xfId="3937" xr:uid="{E0915889-5D0B-4E7B-AFA5-B15EA4B58B77}"/>
    <cellStyle name="_0902 GV_6" xfId="3938" xr:uid="{8FF1A8F4-87F4-4DE7-9FC6-97E1E85E24E4}"/>
    <cellStyle name="_0902 GV_6 10" xfId="3939" xr:uid="{CA7BC6B1-5B71-4714-8857-A1BB5ED0ADDC}"/>
    <cellStyle name="_0902 GV_6 2" xfId="3940" xr:uid="{8094AAA9-07C2-4A60-88CC-D30644F314C7}"/>
    <cellStyle name="_0902 GV_6 3" xfId="3941" xr:uid="{7C5B3DBC-2101-4458-9567-FE3809A48BE4}"/>
    <cellStyle name="_0902 GV_6 4" xfId="3942" xr:uid="{A5A43331-58DE-49F4-9072-460DDFD6C063}"/>
    <cellStyle name="_0902 GV_6 5" xfId="3943" xr:uid="{D6ECFC73-3EB4-40A1-A69D-3CDA2B2A50BB}"/>
    <cellStyle name="_0902 GV_6 6" xfId="3944" xr:uid="{5A3D6418-20E5-4AE5-AC50-6A7D2D54813B}"/>
    <cellStyle name="_0902 GV_6 7" xfId="3945" xr:uid="{A3B42540-77C6-4B2B-9DFF-CFB5FE670B82}"/>
    <cellStyle name="_0902 GV_6 8" xfId="3946" xr:uid="{01621562-4664-4A89-B8E7-76FE255CAFCE}"/>
    <cellStyle name="_0902 GV_6 9" xfId="3947" xr:uid="{2ED7A3F6-0BB4-4F06-BA40-232FCBE2255C}"/>
    <cellStyle name="_0902 GV_6_KOC ALLIANZ HAYAT 31.12.2002 Monthly PL" xfId="3948" xr:uid="{AF523A3E-BED3-496C-B2B6-4A0CFEA5764A}"/>
    <cellStyle name="_0902 GV_6_KOC ALLIANZ HAYAT 31.12.2002 Monthly PL 10" xfId="3949" xr:uid="{17F645BE-8FF6-49FE-974D-DE1EE2326625}"/>
    <cellStyle name="_0902 GV_6_KOC ALLIANZ HAYAT 31.12.2002 Monthly PL 2" xfId="3950" xr:uid="{5C34B422-9697-4361-A438-11E7299FE0CA}"/>
    <cellStyle name="_0902 GV_6_KOC ALLIANZ HAYAT 31.12.2002 Monthly PL 3" xfId="3951" xr:uid="{ABE41708-1350-41DC-A791-CFFC537463DB}"/>
    <cellStyle name="_0902 GV_6_KOC ALLIANZ HAYAT 31.12.2002 Monthly PL 4" xfId="3952" xr:uid="{0AE7260B-491F-422F-B3F1-7A2105A38DD7}"/>
    <cellStyle name="_0902 GV_6_KOC ALLIANZ HAYAT 31.12.2002 Monthly PL 5" xfId="3953" xr:uid="{34C408EA-A867-4153-B919-5B5719BEEF24}"/>
    <cellStyle name="_0902 GV_6_KOC ALLIANZ HAYAT 31.12.2002 Monthly PL 6" xfId="3954" xr:uid="{3BBA5532-A211-4A8D-BE64-DB5B7CCFD41C}"/>
    <cellStyle name="_0902 GV_6_KOC ALLIANZ HAYAT 31.12.2002 Monthly PL 7" xfId="3955" xr:uid="{E0F7C133-DEF3-4A34-8BE4-7B2B449D124C}"/>
    <cellStyle name="_0902 GV_6_KOC ALLIANZ HAYAT 31.12.2002 Monthly PL 8" xfId="3956" xr:uid="{2C6F8A22-DACA-4EBF-9C57-D5B864C7C235}"/>
    <cellStyle name="_0902 GV_6_KOC ALLIANZ HAYAT 31.12.2002 Monthly PL 9" xfId="3957" xr:uid="{035B7F27-42B0-4D0E-BED8-044BEFFC139E}"/>
    <cellStyle name="_0902 GV_6_Mali Tablolar(26-03-03) " xfId="3958" xr:uid="{58A652FE-1392-49CF-AE7E-B8FF9F800263}"/>
    <cellStyle name="_0902 GV_6_Mali Tablolar(26-03-03)  10" xfId="3959" xr:uid="{7EE5ED17-09F9-4E0C-836B-BB6008BCDB33}"/>
    <cellStyle name="_0902 GV_6_Mali Tablolar(26-03-03)  2" xfId="3960" xr:uid="{1882F3F4-CFCD-413D-B01A-576E851EA809}"/>
    <cellStyle name="_0902 GV_6_Mali Tablolar(26-03-03)  3" xfId="3961" xr:uid="{33D2CC86-451D-4085-ADA7-0F85B7DB450A}"/>
    <cellStyle name="_0902 GV_6_Mali Tablolar(26-03-03)  4" xfId="3962" xr:uid="{6D4678F0-6121-43E1-B18B-10F331A923A0}"/>
    <cellStyle name="_0902 GV_6_Mali Tablolar(26-03-03)  5" xfId="3963" xr:uid="{01B1E3A0-D359-4F7E-A38C-C348465EF562}"/>
    <cellStyle name="_0902 GV_6_Mali Tablolar(26-03-03)  6" xfId="3964" xr:uid="{689E6E71-C6CE-45C9-A571-C6D95FB2434A}"/>
    <cellStyle name="_0902 GV_6_Mali Tablolar(26-03-03)  7" xfId="3965" xr:uid="{4D4CC368-C20D-42ED-8AC1-864348A1349F}"/>
    <cellStyle name="_0902 GV_6_Mali Tablolar(26-03-03)  8" xfId="3966" xr:uid="{B4382B51-900A-4CFF-8055-61BBB21F79CE}"/>
    <cellStyle name="_0902 GV_6_Mali Tablolar(26-03-03)  9" xfId="3967" xr:uid="{740D7121-91B5-42DB-9470-C0BDACDFC3BC}"/>
    <cellStyle name="_0902 GV_7" xfId="3968" xr:uid="{255A93B7-B463-4392-B09C-5FEF1546F830}"/>
    <cellStyle name="_0902 GV_7 2" xfId="3969" xr:uid="{489D6DEF-8D69-46CF-B308-D64DA9F5AA47}"/>
    <cellStyle name="_0902 GV_7 3" xfId="3970" xr:uid="{90D1CFDC-E7F7-4C07-AAE7-A538730F54F0}"/>
    <cellStyle name="_0902 GV_7_KOC ALLIANZ HAYAT 31.12.2002 Monthly PL" xfId="3971" xr:uid="{2461D757-0B4E-4A55-A2F2-FAA8BBC1F751}"/>
    <cellStyle name="_0902 GV_7_KOC ALLIANZ HAYAT 31.12.2002 Monthly PL 10" xfId="3972" xr:uid="{9A7B88CD-8E65-44A9-8C0F-53BDF2D622A5}"/>
    <cellStyle name="_0902 GV_7_KOC ALLIANZ HAYAT 31.12.2002 Monthly PL 2" xfId="3973" xr:uid="{8567C50F-FBAD-40B0-AA3B-12DAAB2E0395}"/>
    <cellStyle name="_0902 GV_7_KOC ALLIANZ HAYAT 31.12.2002 Monthly PL 3" xfId="3974" xr:uid="{5645C21E-965B-43CF-BDB0-D210DF82101A}"/>
    <cellStyle name="_0902 GV_7_KOC ALLIANZ HAYAT 31.12.2002 Monthly PL 4" xfId="3975" xr:uid="{07DE08C5-AF1C-4221-B8BC-44D6FA3DB7BA}"/>
    <cellStyle name="_0902 GV_7_KOC ALLIANZ HAYAT 31.12.2002 Monthly PL 5" xfId="3976" xr:uid="{7613F88B-0A18-4C7B-BABC-902BB3E32B9B}"/>
    <cellStyle name="_0902 GV_7_KOC ALLIANZ HAYAT 31.12.2002 Monthly PL 6" xfId="3977" xr:uid="{A2147029-05C4-4C95-A51A-6846A0A7044C}"/>
    <cellStyle name="_0902 GV_7_KOC ALLIANZ HAYAT 31.12.2002 Monthly PL 7" xfId="3978" xr:uid="{5B60D655-C14B-4ED1-B3F9-7993F4AF60F9}"/>
    <cellStyle name="_0902 GV_7_KOC ALLIANZ HAYAT 31.12.2002 Monthly PL 8" xfId="3979" xr:uid="{1FCF27F9-37B4-4EB8-AA2C-019AB034EAB4}"/>
    <cellStyle name="_0902 GV_7_KOC ALLIANZ HAYAT 31.12.2002 Monthly PL 9" xfId="3980" xr:uid="{1F4BF527-A1F2-4FF6-8418-9BC0F6ED53D0}"/>
    <cellStyle name="_0902 GV_7_Mali Tablolar(26-03-03) " xfId="3981" xr:uid="{1C606DE4-F2DA-4157-AD87-F7807FBAF638}"/>
    <cellStyle name="_0902 GV_7_Mali Tablolar(26-03-03)  2" xfId="3982" xr:uid="{6023ECDB-6B91-4D7E-9900-3AC254766A8B}"/>
    <cellStyle name="_0902 GV_7_Mali Tablolar(26-03-03)  3" xfId="3983" xr:uid="{D54A37E6-BD59-49A4-9B1F-D6D94040EDF7}"/>
    <cellStyle name="_0902 GV_8" xfId="3984" xr:uid="{D3878798-B2DD-4CA0-B7CA-E74EA413E6AC}"/>
    <cellStyle name="_0902 GV_8 10" xfId="3985" xr:uid="{2D5B6575-164E-47F5-9D85-E7862F0D06D0}"/>
    <cellStyle name="_0902 GV_8 2" xfId="3986" xr:uid="{E3DF5F47-672C-4035-99E0-AE85DE015CAF}"/>
    <cellStyle name="_0902 GV_8 3" xfId="3987" xr:uid="{903BDECF-0858-49A2-A857-0B2017C66A0F}"/>
    <cellStyle name="_0902 GV_8 4" xfId="3988" xr:uid="{EBAC917E-5433-48FE-882E-8416BC0BFFCD}"/>
    <cellStyle name="_0902 GV_8 5" xfId="3989" xr:uid="{52AF524C-56EF-4D9F-B5AE-F3051E946AFA}"/>
    <cellStyle name="_0902 GV_8 6" xfId="3990" xr:uid="{16C3AB2F-E346-45A2-8FB5-A6C5D46B1F23}"/>
    <cellStyle name="_0902 GV_8 7" xfId="3991" xr:uid="{7AB246BD-9FD0-416C-8B8B-76B2821E276B}"/>
    <cellStyle name="_0902 GV_8 8" xfId="3992" xr:uid="{2F39DBFD-412D-4285-8DF0-A6808429D2BD}"/>
    <cellStyle name="_0902 GV_8 9" xfId="3993" xr:uid="{7F56E844-769D-4C34-9D41-2A57E54AA82E}"/>
    <cellStyle name="_0902 GV_8_KOC ALLIANZ HAYAT 31.12.2002 Monthly PL" xfId="3994" xr:uid="{9EB12B10-CD53-41BE-A0FE-D0B0A9432EB9}"/>
    <cellStyle name="_0902 GV_8_KOC ALLIANZ HAYAT 31.12.2002 Monthly PL 10" xfId="3995" xr:uid="{D21B0AB9-6EA9-4FC9-A8C2-18C98D45F890}"/>
    <cellStyle name="_0902 GV_8_KOC ALLIANZ HAYAT 31.12.2002 Monthly PL 2" xfId="3996" xr:uid="{998B664F-CFB9-491C-B9BC-5C0F7227B1E7}"/>
    <cellStyle name="_0902 GV_8_KOC ALLIANZ HAYAT 31.12.2002 Monthly PL 3" xfId="3997" xr:uid="{EADB48D9-2705-4BEF-85A4-28E002410839}"/>
    <cellStyle name="_0902 GV_8_KOC ALLIANZ HAYAT 31.12.2002 Monthly PL 4" xfId="3998" xr:uid="{8819DD28-6676-47A6-A323-09B79D06EBCE}"/>
    <cellStyle name="_0902 GV_8_KOC ALLIANZ HAYAT 31.12.2002 Monthly PL 5" xfId="3999" xr:uid="{8A21E759-B6FE-4EA6-89D8-1125433ED57C}"/>
    <cellStyle name="_0902 GV_8_KOC ALLIANZ HAYAT 31.12.2002 Monthly PL 6" xfId="4000" xr:uid="{09703ED0-659F-416F-B2DA-12682958FA45}"/>
    <cellStyle name="_0902 GV_8_KOC ALLIANZ HAYAT 31.12.2002 Monthly PL 7" xfId="4001" xr:uid="{9B281798-A166-49E1-A841-CA50679CA211}"/>
    <cellStyle name="_0902 GV_8_KOC ALLIANZ HAYAT 31.12.2002 Monthly PL 8" xfId="4002" xr:uid="{FDD6E192-8462-4802-B4F8-52F542A32C0D}"/>
    <cellStyle name="_0902 GV_8_KOC ALLIANZ HAYAT 31.12.2002 Monthly PL 9" xfId="4003" xr:uid="{CEC03D87-ED25-4B47-B5BD-B372BF051000}"/>
    <cellStyle name="_0902 GV_8_Mali Tablolar(26-03-03) " xfId="4004" xr:uid="{BCEDAAA8-3F93-45E9-81E8-1BA08C489FFC}"/>
    <cellStyle name="_0902 GV_8_Mali Tablolar(26-03-03)  10" xfId="4005" xr:uid="{C2F52D07-8781-4E17-89A7-994F35968902}"/>
    <cellStyle name="_0902 GV_8_Mali Tablolar(26-03-03)  2" xfId="4006" xr:uid="{D4A4DBBB-0159-4D49-991A-38FCD0B405D0}"/>
    <cellStyle name="_0902 GV_8_Mali Tablolar(26-03-03)  3" xfId="4007" xr:uid="{CDF2BA90-0871-4320-932B-E6AA18D4F3FE}"/>
    <cellStyle name="_0902 GV_8_Mali Tablolar(26-03-03)  4" xfId="4008" xr:uid="{16BDD27F-AD5E-4107-AB9B-78936DFF924C}"/>
    <cellStyle name="_0902 GV_8_Mali Tablolar(26-03-03)  5" xfId="4009" xr:uid="{D7A827FE-7547-41A2-A49F-851BEE664B48}"/>
    <cellStyle name="_0902 GV_8_Mali Tablolar(26-03-03)  6" xfId="4010" xr:uid="{6B995F02-1BC7-43A7-9979-71E7ADD9FF51}"/>
    <cellStyle name="_0902 GV_8_Mali Tablolar(26-03-03)  7" xfId="4011" xr:uid="{6DA0FDD9-2EA8-45C1-9251-7CDA0FE18692}"/>
    <cellStyle name="_0902 GV_8_Mali Tablolar(26-03-03)  8" xfId="4012" xr:uid="{55BAB495-6495-4BD6-9F19-891A16A0AA4B}"/>
    <cellStyle name="_0902 GV_8_Mali Tablolar(26-03-03)  9" xfId="4013" xr:uid="{1BCC96F8-A54D-4BC5-BE8E-C9C9164D74E8}"/>
    <cellStyle name="_0902 GV_9" xfId="4014" xr:uid="{3697BCAC-7095-445D-A260-FB7BE43B3DAE}"/>
    <cellStyle name="_0902 GV_9 10" xfId="4015" xr:uid="{E6F84FDC-8975-41AD-883B-FF3ACB99BE8B}"/>
    <cellStyle name="_0902 GV_9 10_Gross Inflow (@ageas share)" xfId="4016" xr:uid="{59CAF5E6-28C8-4B0E-BA4A-8EC748A55077}"/>
    <cellStyle name="_0902 GV_9 10_Life (EU)" xfId="4017" xr:uid="{1DE22A1A-848C-4FF4-967C-DF916345F1B8}"/>
    <cellStyle name="_0902 GV_9 10_Slide_14 (2)" xfId="4018" xr:uid="{B128B352-FBA1-41F1-8E5E-89917B8F4A03}"/>
    <cellStyle name="_0902 GV_9 10_Slide_30 (2)" xfId="4019" xr:uid="{5FC5BFC6-BB48-4E98-A411-E3DC50AEB110}"/>
    <cellStyle name="_0902 GV_9 10_Slide_37 (1)" xfId="4020" xr:uid="{0238D282-821A-4CEE-86BE-E5580966F1DE}"/>
    <cellStyle name="_0902 GV_9 10_Visionline (Net profit)" xfId="4021" xr:uid="{874E28AB-0416-4990-9434-6F53D87DA151}"/>
    <cellStyle name="_0902 GV_9 2" xfId="4022" xr:uid="{7C3D1EC7-E840-4F71-8E34-EFE34F0D0351}"/>
    <cellStyle name="_0902 GV_9 2_Gross Inflow (@ageas share)" xfId="4023" xr:uid="{1C4CBD6C-5DA4-4543-A5B4-11A734DB4A94}"/>
    <cellStyle name="_0902 GV_9 2_Life (EU)" xfId="4024" xr:uid="{E0F2781E-6C16-4A31-8F52-94DF219F97C4}"/>
    <cellStyle name="_0902 GV_9 2_Slide_14 (2)" xfId="4025" xr:uid="{D5F41214-6FAA-4978-9666-4FD28F3BBBA5}"/>
    <cellStyle name="_0902 GV_9 2_Slide_30 (2)" xfId="4026" xr:uid="{79458CA4-4205-4EE6-AA2F-052CF004A747}"/>
    <cellStyle name="_0902 GV_9 2_Slide_37 (1)" xfId="4027" xr:uid="{D45E3F93-BCBA-41DD-ADDC-B124561FA953}"/>
    <cellStyle name="_0902 GV_9 2_Visionline (Net profit)" xfId="4028" xr:uid="{5C73BC3C-959B-467B-9584-D84E19479451}"/>
    <cellStyle name="_0902 GV_9 3" xfId="4029" xr:uid="{F484ABE8-E7E7-47CA-9AFA-E7F152928EF3}"/>
    <cellStyle name="_0902 GV_9 3_Gross Inflow (@ageas share)" xfId="4030" xr:uid="{3A132244-3B62-4B5C-A7D4-DDD312D53C0D}"/>
    <cellStyle name="_0902 GV_9 3_Life (EU)" xfId="4031" xr:uid="{512002B4-FEFC-4162-BBC7-422DC3404EDC}"/>
    <cellStyle name="_0902 GV_9 3_Slide_14 (2)" xfId="4032" xr:uid="{5C2B7E7C-D4BE-4DD0-A8CA-DA2E146E0BB4}"/>
    <cellStyle name="_0902 GV_9 3_Slide_30 (2)" xfId="4033" xr:uid="{E08B4233-271F-461D-8B04-8DFCEE77A28F}"/>
    <cellStyle name="_0902 GV_9 3_Slide_37 (1)" xfId="4034" xr:uid="{5272F0C7-83E9-46FA-9632-E2B83C08900A}"/>
    <cellStyle name="_0902 GV_9 3_Visionline (Net profit)" xfId="4035" xr:uid="{58CC66DB-2000-4E66-90D2-AB680D34EF3A}"/>
    <cellStyle name="_0902 GV_9 4" xfId="4036" xr:uid="{297CAC73-A4C8-4385-AF37-D7250CC68E39}"/>
    <cellStyle name="_0902 GV_9 4_Gross Inflow (@ageas share)" xfId="4037" xr:uid="{3B166C38-B526-48BD-8ACB-00C8FE55A2E9}"/>
    <cellStyle name="_0902 GV_9 4_Life (EU)" xfId="4038" xr:uid="{08747698-EE7A-41B5-8411-1BE4FB49044B}"/>
    <cellStyle name="_0902 GV_9 4_Slide_14 (2)" xfId="4039" xr:uid="{6D5011AC-BA17-400D-8C00-DAB80703D365}"/>
    <cellStyle name="_0902 GV_9 4_Slide_30 (2)" xfId="4040" xr:uid="{EDB78DAC-2780-46D7-B4AD-A92872ACA19D}"/>
    <cellStyle name="_0902 GV_9 4_Slide_37 (1)" xfId="4041" xr:uid="{8332F714-7ECC-4264-AD40-10282578D88D}"/>
    <cellStyle name="_0902 GV_9 4_Visionline (Net profit)" xfId="4042" xr:uid="{0FA6DCA3-CC4E-47B9-BD54-B98416466930}"/>
    <cellStyle name="_0902 GV_9 5" xfId="4043" xr:uid="{9F129110-3441-49E0-8E9F-51A268D444F2}"/>
    <cellStyle name="_0902 GV_9 5_Gross Inflow (@ageas share)" xfId="4044" xr:uid="{CB3FCCA6-DF55-4A88-944C-D1AC6DC977DE}"/>
    <cellStyle name="_0902 GV_9 5_Life (EU)" xfId="4045" xr:uid="{7E521D43-90F1-415C-8707-B7F4D73F7E7E}"/>
    <cellStyle name="_0902 GV_9 5_Slide_14 (2)" xfId="4046" xr:uid="{97EA5149-3415-4457-B88A-0AF8456A82DE}"/>
    <cellStyle name="_0902 GV_9 5_Slide_30 (2)" xfId="4047" xr:uid="{CEB24C14-CF10-448E-831A-E41E43CFE04A}"/>
    <cellStyle name="_0902 GV_9 5_Slide_37 (1)" xfId="4048" xr:uid="{362DD146-F745-494F-9BAC-AAFBAE165130}"/>
    <cellStyle name="_0902 GV_9 5_Visionline (Net profit)" xfId="4049" xr:uid="{45A14118-199A-47C3-952A-C4D2809605BF}"/>
    <cellStyle name="_0902 GV_9 6" xfId="4050" xr:uid="{F49D2CA2-1A0C-41BA-8244-DC439DC621A5}"/>
    <cellStyle name="_0902 GV_9 6_Gross Inflow (@ageas share)" xfId="4051" xr:uid="{E0502F71-55CB-46D8-98F4-92EA79F9306C}"/>
    <cellStyle name="_0902 GV_9 6_Life (EU)" xfId="4052" xr:uid="{2F2A0878-AA18-44ED-B932-CE3971D5B896}"/>
    <cellStyle name="_0902 GV_9 6_Slide_14 (2)" xfId="4053" xr:uid="{D95ABDF1-4BB5-48DE-B361-39445E33C897}"/>
    <cellStyle name="_0902 GV_9 6_Slide_30 (2)" xfId="4054" xr:uid="{BFB96ECD-22B8-4F83-B8B1-622D36B94E3E}"/>
    <cellStyle name="_0902 GV_9 6_Slide_37 (1)" xfId="4055" xr:uid="{E1830491-7C77-4397-A4EE-ED6EEBA04160}"/>
    <cellStyle name="_0902 GV_9 6_Visionline (Net profit)" xfId="4056" xr:uid="{1C5824D4-7D14-4E87-9954-00F4414FF595}"/>
    <cellStyle name="_0902 GV_9 7" xfId="4057" xr:uid="{69EA3695-88AF-4192-9855-898AE6ADF407}"/>
    <cellStyle name="_0902 GV_9 7_Gross Inflow (@ageas share)" xfId="4058" xr:uid="{08903DEE-A097-4B8C-A058-990179CE547D}"/>
    <cellStyle name="_0902 GV_9 7_Life (EU)" xfId="4059" xr:uid="{81ECE68B-1341-49A9-9CB0-9C06C3BD025A}"/>
    <cellStyle name="_0902 GV_9 7_Slide_14 (2)" xfId="4060" xr:uid="{5588505F-B022-48FD-A2B4-1E8C6951DA1C}"/>
    <cellStyle name="_0902 GV_9 7_Slide_30 (2)" xfId="4061" xr:uid="{E63493D1-40BC-475C-8FC6-7EBC8813BCBA}"/>
    <cellStyle name="_0902 GV_9 7_Slide_37 (1)" xfId="4062" xr:uid="{CBD7EA76-65EE-4C52-9829-06278323FD7C}"/>
    <cellStyle name="_0902 GV_9 7_Visionline (Net profit)" xfId="4063" xr:uid="{C78834A6-3908-4420-8886-BC2DDCF8DE58}"/>
    <cellStyle name="_0902 GV_9 8" xfId="4064" xr:uid="{57228B77-3214-4EA2-977B-B7E4732B7F9A}"/>
    <cellStyle name="_0902 GV_9 8_Gross Inflow (@ageas share)" xfId="4065" xr:uid="{2635E8AE-014E-4239-B812-0A78A30C7C6E}"/>
    <cellStyle name="_0902 GV_9 8_Life (EU)" xfId="4066" xr:uid="{45CC97CE-9B2E-493D-AFA7-5EE903484948}"/>
    <cellStyle name="_0902 GV_9 8_Slide_14 (2)" xfId="4067" xr:uid="{7AB9CA54-5F6B-4DA0-9742-5D6E67AC6393}"/>
    <cellStyle name="_0902 GV_9 8_Slide_30 (2)" xfId="4068" xr:uid="{C214C2CC-9A70-48AB-B1C4-E19639644759}"/>
    <cellStyle name="_0902 GV_9 8_Slide_37 (1)" xfId="4069" xr:uid="{07575E8E-73A2-4579-A2BD-30907412E88E}"/>
    <cellStyle name="_0902 GV_9 8_Visionline (Net profit)" xfId="4070" xr:uid="{76133373-13A1-48B4-9661-BE828B3378C9}"/>
    <cellStyle name="_0902 GV_9 9" xfId="4071" xr:uid="{9631EB98-DD9E-411A-93E3-807956D16FF1}"/>
    <cellStyle name="_0902 GV_9 9_Gross Inflow (@ageas share)" xfId="4072" xr:uid="{D3891567-778A-45D4-938B-CE12B9762D28}"/>
    <cellStyle name="_0902 GV_9 9_Life (EU)" xfId="4073" xr:uid="{3D912881-8E42-4714-8A40-BF0345512751}"/>
    <cellStyle name="_0902 GV_9 9_Slide_14 (2)" xfId="4074" xr:uid="{582BDD39-B0DC-43B9-A014-1027A7437387}"/>
    <cellStyle name="_0902 GV_9 9_Slide_30 (2)" xfId="4075" xr:uid="{35FB3492-594D-438D-B786-17658A87B3AA}"/>
    <cellStyle name="_0902 GV_9 9_Slide_37 (1)" xfId="4076" xr:uid="{6C50BB69-1A66-40B3-9AA9-545E559A18F6}"/>
    <cellStyle name="_0902 GV_9 9_Visionline (Net profit)" xfId="4077" xr:uid="{31DD58D3-BFB5-4B19-AB76-B0F4C0DC9E8E}"/>
    <cellStyle name="_0902 GV_9_Gross Inflow (@ageas share)" xfId="4078" xr:uid="{5CD8B957-8844-4CB0-B2E0-4B5985DBB96C}"/>
    <cellStyle name="_0902 GV_9_KOC ALLIANZ HAYAT 31.12.2002 Monthly PL" xfId="4079" xr:uid="{7773A496-DB84-4EC8-8F96-AD68BF657A9D}"/>
    <cellStyle name="_0902 GV_9_KOC ALLIANZ HAYAT 31.12.2002 Monthly PL 2" xfId="4080" xr:uid="{CAAF8AF6-3210-4167-B87B-DB3493AE9F7A}"/>
    <cellStyle name="_0902 GV_9_KOC ALLIANZ HAYAT 31.12.2002 Monthly PL 3" xfId="4081" xr:uid="{11D311F8-1C77-46C1-8ADC-87561067003A}"/>
    <cellStyle name="_0902 GV_9_Life (EU)" xfId="4082" xr:uid="{534416ED-85C6-4A7C-AEBD-93A94315031C}"/>
    <cellStyle name="_0902 GV_9_Mali Tablolar(26-03-03) " xfId="4083" xr:uid="{1D1EAC91-9625-4796-A271-4985F0631AC2}"/>
    <cellStyle name="_0902 GV_9_Mali Tablolar(26-03-03)  10" xfId="4084" xr:uid="{068FFAC3-B20E-448B-A3E1-6DAE60A91480}"/>
    <cellStyle name="_0902 GV_9_Mali Tablolar(26-03-03)  10_Gross Inflow (@ageas share)" xfId="4085" xr:uid="{A38C2FE0-E2CD-4701-A419-0245E7BA483E}"/>
    <cellStyle name="_0902 GV_9_Mali Tablolar(26-03-03)  10_Life (EU)" xfId="4086" xr:uid="{7AA8B7C9-2F6B-472F-9822-B55FEDFE6D3F}"/>
    <cellStyle name="_0902 GV_9_Mali Tablolar(26-03-03)  10_Slide_14 (2)" xfId="4087" xr:uid="{FE3BD1A1-CB54-4AE9-8B5A-BAC1262D7C28}"/>
    <cellStyle name="_0902 GV_9_Mali Tablolar(26-03-03)  10_Slide_30 (2)" xfId="4088" xr:uid="{8170A6B3-EC58-419F-B8F2-1112AF27E070}"/>
    <cellStyle name="_0902 GV_9_Mali Tablolar(26-03-03)  10_Slide_37 (1)" xfId="4089" xr:uid="{EDE6EC00-A8BB-44FA-B45D-947EAE5FF57C}"/>
    <cellStyle name="_0902 GV_9_Mali Tablolar(26-03-03)  10_Visionline (Net profit)" xfId="4090" xr:uid="{4A23E8AA-B8D4-4EBC-8473-05832BB4BB59}"/>
    <cellStyle name="_0902 GV_9_Mali Tablolar(26-03-03)  2" xfId="4091" xr:uid="{E38F4438-B380-4527-AE88-4189AB34CB7D}"/>
    <cellStyle name="_0902 GV_9_Mali Tablolar(26-03-03)  2_Gross Inflow (@ageas share)" xfId="4092" xr:uid="{7BA6E066-18A2-49FC-B8E8-5B04A51820DE}"/>
    <cellStyle name="_0902 GV_9_Mali Tablolar(26-03-03)  2_Life (EU)" xfId="4093" xr:uid="{3CEFA1D9-8CB7-4E58-9E12-D59644F583AE}"/>
    <cellStyle name="_0902 GV_9_Mali Tablolar(26-03-03)  2_Slide_14 (2)" xfId="4094" xr:uid="{045D518D-86B3-4E49-A6CD-12EE6A33DC36}"/>
    <cellStyle name="_0902 GV_9_Mali Tablolar(26-03-03)  2_Slide_30 (2)" xfId="4095" xr:uid="{F15C21D3-1804-42EF-B661-B4F8DA627F80}"/>
    <cellStyle name="_0902 GV_9_Mali Tablolar(26-03-03)  2_Slide_37 (1)" xfId="4096" xr:uid="{27C11462-3F84-495F-B863-302D58381D6D}"/>
    <cellStyle name="_0902 GV_9_Mali Tablolar(26-03-03)  2_Visionline (Net profit)" xfId="4097" xr:uid="{C94BFDAD-ACCA-462F-837A-A623F80CEFB2}"/>
    <cellStyle name="_0902 GV_9_Mali Tablolar(26-03-03)  3" xfId="4098" xr:uid="{A771A549-184F-4A31-84BA-ECB59213C2B9}"/>
    <cellStyle name="_0902 GV_9_Mali Tablolar(26-03-03)  3_Gross Inflow (@ageas share)" xfId="4099" xr:uid="{7EF0106D-62FA-440D-93C1-93A20D43A08A}"/>
    <cellStyle name="_0902 GV_9_Mali Tablolar(26-03-03)  3_Life (EU)" xfId="4100" xr:uid="{AB3AE8D4-4CBB-43E9-A631-AB7F8828CAB5}"/>
    <cellStyle name="_0902 GV_9_Mali Tablolar(26-03-03)  3_Slide_14 (2)" xfId="4101" xr:uid="{DB94446E-FF34-4E46-8924-E703F00D1F02}"/>
    <cellStyle name="_0902 GV_9_Mali Tablolar(26-03-03)  3_Slide_30 (2)" xfId="4102" xr:uid="{9566420E-2F67-4AE9-9487-7B6626DA2B1F}"/>
    <cellStyle name="_0902 GV_9_Mali Tablolar(26-03-03)  3_Slide_37 (1)" xfId="4103" xr:uid="{C8A89921-C0BF-477A-873D-0F6D2C130AD2}"/>
    <cellStyle name="_0902 GV_9_Mali Tablolar(26-03-03)  3_Visionline (Net profit)" xfId="4104" xr:uid="{DBDBE0E9-6B02-4156-AF3F-FEBA894BFFC0}"/>
    <cellStyle name="_0902 GV_9_Mali Tablolar(26-03-03)  4" xfId="4105" xr:uid="{688ECE69-4E98-4DB8-B867-2BF0C195CD66}"/>
    <cellStyle name="_0902 GV_9_Mali Tablolar(26-03-03)  4_Gross Inflow (@ageas share)" xfId="4106" xr:uid="{8C07FFB4-2C4B-4854-AE78-E5914DE47503}"/>
    <cellStyle name="_0902 GV_9_Mali Tablolar(26-03-03)  4_Life (EU)" xfId="4107" xr:uid="{72FF26ED-2946-45F7-A5D2-C6EA1B7EEDAD}"/>
    <cellStyle name="_0902 GV_9_Mali Tablolar(26-03-03)  4_Slide_14 (2)" xfId="4108" xr:uid="{10FE84C3-CA10-4DFD-82B2-8256A192E189}"/>
    <cellStyle name="_0902 GV_9_Mali Tablolar(26-03-03)  4_Slide_30 (2)" xfId="4109" xr:uid="{D84DD01C-30D2-4C06-A075-F8DCFA9C1593}"/>
    <cellStyle name="_0902 GV_9_Mali Tablolar(26-03-03)  4_Slide_37 (1)" xfId="4110" xr:uid="{0E3BC197-45BC-4C58-93B9-663231F938E5}"/>
    <cellStyle name="_0902 GV_9_Mali Tablolar(26-03-03)  4_Visionline (Net profit)" xfId="4111" xr:uid="{60DDFEA6-1FF2-455A-B9DC-73618DD0677F}"/>
    <cellStyle name="_0902 GV_9_Mali Tablolar(26-03-03)  5" xfId="4112" xr:uid="{BFBEF413-A8B8-4C57-9452-C6CE9BDD1450}"/>
    <cellStyle name="_0902 GV_9_Mali Tablolar(26-03-03)  5_Gross Inflow (@ageas share)" xfId="4113" xr:uid="{16095C57-6D99-4092-9C41-43E64A5D184E}"/>
    <cellStyle name="_0902 GV_9_Mali Tablolar(26-03-03)  5_Life (EU)" xfId="4114" xr:uid="{2B2ACD55-5086-479F-9F0B-C6CA6F2D0D0F}"/>
    <cellStyle name="_0902 GV_9_Mali Tablolar(26-03-03)  5_Slide_14 (2)" xfId="4115" xr:uid="{F96100CE-DA76-42E9-AB4F-DD9B7F7CAB77}"/>
    <cellStyle name="_0902 GV_9_Mali Tablolar(26-03-03)  5_Slide_30 (2)" xfId="4116" xr:uid="{02C17BE6-727A-4893-A1EB-391747CC19C6}"/>
    <cellStyle name="_0902 GV_9_Mali Tablolar(26-03-03)  5_Slide_37 (1)" xfId="4117" xr:uid="{336D9E76-E843-4AAE-8307-C873AB4887CB}"/>
    <cellStyle name="_0902 GV_9_Mali Tablolar(26-03-03)  5_Visionline (Net profit)" xfId="4118" xr:uid="{E5B3E44A-DC99-4BE9-9F39-D299D7432E7E}"/>
    <cellStyle name="_0902 GV_9_Mali Tablolar(26-03-03)  6" xfId="4119" xr:uid="{3F1E88DD-BC8E-4091-A6C7-D947F580B1E9}"/>
    <cellStyle name="_0902 GV_9_Mali Tablolar(26-03-03)  6_Gross Inflow (@ageas share)" xfId="4120" xr:uid="{A87A6534-7565-45D2-9E55-3D7C4BFD2F97}"/>
    <cellStyle name="_0902 GV_9_Mali Tablolar(26-03-03)  6_Life (EU)" xfId="4121" xr:uid="{FA779330-5731-4F2B-A9E0-0D9DA6E5B563}"/>
    <cellStyle name="_0902 GV_9_Mali Tablolar(26-03-03)  6_Slide_14 (2)" xfId="4122" xr:uid="{EE9ECB6F-F357-4AA4-B810-6B157B942C65}"/>
    <cellStyle name="_0902 GV_9_Mali Tablolar(26-03-03)  6_Slide_30 (2)" xfId="4123" xr:uid="{F67D31EE-B0A7-41CB-9FC6-6A874D8D9A69}"/>
    <cellStyle name="_0902 GV_9_Mali Tablolar(26-03-03)  6_Slide_37 (1)" xfId="4124" xr:uid="{445B14D4-A1A3-46CC-9258-2F902DFD5C46}"/>
    <cellStyle name="_0902 GV_9_Mali Tablolar(26-03-03)  6_Visionline (Net profit)" xfId="4125" xr:uid="{C6FAC3BE-BFB7-40E7-8804-A28BAA8BC61F}"/>
    <cellStyle name="_0902 GV_9_Mali Tablolar(26-03-03)  7" xfId="4126" xr:uid="{567FB0C5-C7EB-41EE-85E2-90733B8F4F47}"/>
    <cellStyle name="_0902 GV_9_Mali Tablolar(26-03-03)  7_Gross Inflow (@ageas share)" xfId="4127" xr:uid="{CCCD62EA-997A-4AEE-AE24-98B3FB81C544}"/>
    <cellStyle name="_0902 GV_9_Mali Tablolar(26-03-03)  7_Life (EU)" xfId="4128" xr:uid="{F0D2030D-F51D-4311-B643-575D1EC2BFE1}"/>
    <cellStyle name="_0902 GV_9_Mali Tablolar(26-03-03)  7_Slide_14 (2)" xfId="4129" xr:uid="{D8A81D36-660E-4519-9B9A-040AC14035D6}"/>
    <cellStyle name="_0902 GV_9_Mali Tablolar(26-03-03)  7_Slide_30 (2)" xfId="4130" xr:uid="{22CC23DF-28BB-4109-B7E7-E6795F590D63}"/>
    <cellStyle name="_0902 GV_9_Mali Tablolar(26-03-03)  7_Slide_37 (1)" xfId="4131" xr:uid="{D02CF2E2-7382-4466-99EA-97580EF56A18}"/>
    <cellStyle name="_0902 GV_9_Mali Tablolar(26-03-03)  7_Visionline (Net profit)" xfId="4132" xr:uid="{0FA55905-E0C2-4B6C-B14A-6272511265D3}"/>
    <cellStyle name="_0902 GV_9_Mali Tablolar(26-03-03)  8" xfId="4133" xr:uid="{CDE6B530-A68C-4EE3-92DB-9D535DCB17E9}"/>
    <cellStyle name="_0902 GV_9_Mali Tablolar(26-03-03)  8_Gross Inflow (@ageas share)" xfId="4134" xr:uid="{9FA80A03-D106-4161-9D32-C83E97B7AF88}"/>
    <cellStyle name="_0902 GV_9_Mali Tablolar(26-03-03)  8_Life (EU)" xfId="4135" xr:uid="{BFC0FE55-A178-4941-A9E7-CF4650E6D6D5}"/>
    <cellStyle name="_0902 GV_9_Mali Tablolar(26-03-03)  8_Slide_14 (2)" xfId="4136" xr:uid="{7DCE05E2-48BD-4129-859D-60DA6D36E5F5}"/>
    <cellStyle name="_0902 GV_9_Mali Tablolar(26-03-03)  8_Slide_30 (2)" xfId="4137" xr:uid="{50AE9B9D-6F69-4E18-A9E2-225E64960A98}"/>
    <cellStyle name="_0902 GV_9_Mali Tablolar(26-03-03)  8_Slide_37 (1)" xfId="4138" xr:uid="{2D5C80B9-495F-4877-9BB6-CDCDF2A594AA}"/>
    <cellStyle name="_0902 GV_9_Mali Tablolar(26-03-03)  8_Visionline (Net profit)" xfId="4139" xr:uid="{5309104C-DFF0-43C9-86EF-3D3C57BF2D90}"/>
    <cellStyle name="_0902 GV_9_Mali Tablolar(26-03-03)  9" xfId="4140" xr:uid="{F312BFD7-77C7-4418-9767-FE725B7457DC}"/>
    <cellStyle name="_0902 GV_9_Mali Tablolar(26-03-03)  9_Gross Inflow (@ageas share)" xfId="4141" xr:uid="{4C2E7A18-A2CD-4D3C-83FB-5617C7B87988}"/>
    <cellStyle name="_0902 GV_9_Mali Tablolar(26-03-03)  9_Life (EU)" xfId="4142" xr:uid="{F8940714-EA8E-40E7-B3A8-81AAF8DF15B1}"/>
    <cellStyle name="_0902 GV_9_Mali Tablolar(26-03-03)  9_Slide_14 (2)" xfId="4143" xr:uid="{2338B692-82FB-45FE-A68A-CC249DC2DA9D}"/>
    <cellStyle name="_0902 GV_9_Mali Tablolar(26-03-03)  9_Slide_30 (2)" xfId="4144" xr:uid="{01E36408-377C-48BA-82FA-8670277E12B2}"/>
    <cellStyle name="_0902 GV_9_Mali Tablolar(26-03-03)  9_Slide_37 (1)" xfId="4145" xr:uid="{FFF511B3-6C3E-4C96-9011-6EBFD57CC666}"/>
    <cellStyle name="_0902 GV_9_Mali Tablolar(26-03-03)  9_Visionline (Net profit)" xfId="4146" xr:uid="{627DCEB9-A4B9-43D3-BC2F-4D28927B9998}"/>
    <cellStyle name="_0902 GV_9_Mali Tablolar(26-03-03) _Gross Inflow (@ageas share)" xfId="4147" xr:uid="{C2524521-D07F-42D0-8C53-73B2D6960F44}"/>
    <cellStyle name="_0902 GV_9_Mali Tablolar(26-03-03) _Life (EU)" xfId="4148" xr:uid="{F024EFF6-8BC6-4011-A75A-42BE6309A785}"/>
    <cellStyle name="_0902 GV_9_Mali Tablolar(26-03-03) _Slide_14 (2)" xfId="4149" xr:uid="{E2D24DD5-FD28-423C-AB42-5B14B0C4DC73}"/>
    <cellStyle name="_0902 GV_9_Mali Tablolar(26-03-03) _Slide_30 (2)" xfId="4150" xr:uid="{E3FB0541-27EF-4A39-97F2-7E26C716B624}"/>
    <cellStyle name="_0902 GV_9_Mali Tablolar(26-03-03) _Slide_37 (1)" xfId="4151" xr:uid="{46A6A2D4-4440-4518-ABCC-E8A35D0C0D86}"/>
    <cellStyle name="_0902 GV_9_Mali Tablolar(26-03-03) _Visionline (Net profit)" xfId="4152" xr:uid="{F198117E-41F1-4FDC-89DE-37236A6256A2}"/>
    <cellStyle name="_0902 GV_9_Slide_14 (2)" xfId="4153" xr:uid="{52A5E2D5-EE81-4474-8510-968FCF7D8D51}"/>
    <cellStyle name="_0902 GV_9_Slide_30 (2)" xfId="4154" xr:uid="{D6D6E29E-21AD-4668-A46A-A2EDD3179E6E}"/>
    <cellStyle name="_0902 GV_9_Slide_37 (1)" xfId="4155" xr:uid="{2171FC52-5FE3-4093-BD0C-03A3AB16F850}"/>
    <cellStyle name="_0902 GV_9_Visionline (Net profit)" xfId="4156" xr:uid="{1BACD578-5349-4C22-BC37-C83CD907526A}"/>
    <cellStyle name="_0902 GV_A" xfId="4157" xr:uid="{72C9E494-7947-46DC-8880-3A0223CA8976}"/>
    <cellStyle name="_0902 GV_A 2" xfId="4158" xr:uid="{963D7257-F7D1-4854-B3E7-B335B10E5A30}"/>
    <cellStyle name="_0902 GV_A 3" xfId="4159" xr:uid="{98CE75C7-AF35-49BE-949C-9D82E96DE75E}"/>
    <cellStyle name="_0902 GV_A_KOC ALLIANZ HAYAT 31.12.2002 Monthly PL" xfId="4160" xr:uid="{0A8E78A0-11C6-4C2B-920A-910216852D11}"/>
    <cellStyle name="_0902 GV_A_KOC ALLIANZ HAYAT 31.12.2002 Monthly PL 10" xfId="4161" xr:uid="{7F113207-BDDC-45DB-B9A4-46545B7F99BD}"/>
    <cellStyle name="_0902 GV_A_KOC ALLIANZ HAYAT 31.12.2002 Monthly PL 2" xfId="4162" xr:uid="{D810E47B-2C20-44F4-A717-77424532754A}"/>
    <cellStyle name="_0902 GV_A_KOC ALLIANZ HAYAT 31.12.2002 Monthly PL 3" xfId="4163" xr:uid="{E9F6A2C3-93F6-4E40-A740-D9C8B8BFE061}"/>
    <cellStyle name="_0902 GV_A_KOC ALLIANZ HAYAT 31.12.2002 Monthly PL 4" xfId="4164" xr:uid="{88E8B4F4-A126-4BCF-B788-058AB166F6F9}"/>
    <cellStyle name="_0902 GV_A_KOC ALLIANZ HAYAT 31.12.2002 Monthly PL 5" xfId="4165" xr:uid="{3F2AD532-45B3-4B41-824E-22F1DACD7007}"/>
    <cellStyle name="_0902 GV_A_KOC ALLIANZ HAYAT 31.12.2002 Monthly PL 6" xfId="4166" xr:uid="{F280FEB4-4769-48AF-AD68-4FD5FA4B0C78}"/>
    <cellStyle name="_0902 GV_A_KOC ALLIANZ HAYAT 31.12.2002 Monthly PL 7" xfId="4167" xr:uid="{3B683FDF-1639-4F3C-B182-780D68D2EF3A}"/>
    <cellStyle name="_0902 GV_A_KOC ALLIANZ HAYAT 31.12.2002 Monthly PL 8" xfId="4168" xr:uid="{114432E5-7914-46A6-8EE8-E69CA3CD4148}"/>
    <cellStyle name="_0902 GV_A_KOC ALLIANZ HAYAT 31.12.2002 Monthly PL 9" xfId="4169" xr:uid="{354F6CBD-A797-4C81-92D5-68C58311CD6F}"/>
    <cellStyle name="_0902 GV_A_Mali Tablolar(26-03-03) " xfId="4170" xr:uid="{FA761FB8-86F0-4CAA-8DB0-54275C76D7F6}"/>
    <cellStyle name="_0902 GV_A_Mali Tablolar(26-03-03)  2" xfId="4171" xr:uid="{32E62E3B-E001-42CA-8E6B-10BE5760CB21}"/>
    <cellStyle name="_0902 GV_A_Mali Tablolar(26-03-03)  3" xfId="4172" xr:uid="{9E1CA944-D2A6-4AF4-BB6C-18CE69F3293D}"/>
    <cellStyle name="_0902 GV_B" xfId="4173" xr:uid="{1836BA06-AEDC-4177-AE98-B50087EAEB25}"/>
    <cellStyle name="_0902 GV_B 10" xfId="4174" xr:uid="{1252DB9A-CB92-4E13-9286-BA4F9CAF410B}"/>
    <cellStyle name="_0902 GV_B 2" xfId="4175" xr:uid="{F076089E-B79F-4C39-AF67-B02E227CEDCC}"/>
    <cellStyle name="_0902 GV_B 3" xfId="4176" xr:uid="{33E199DE-EEDE-445E-A39D-78580B43CB6E}"/>
    <cellStyle name="_0902 GV_B 4" xfId="4177" xr:uid="{68A0C50E-C98F-4173-B0BB-6581B0F7F2D0}"/>
    <cellStyle name="_0902 GV_B 5" xfId="4178" xr:uid="{1F7FCA05-6B98-495C-B7A7-F7014152E68B}"/>
    <cellStyle name="_0902 GV_B 6" xfId="4179" xr:uid="{F09F7D7C-E3B8-454C-BFC7-82D5D3FF52A9}"/>
    <cellStyle name="_0902 GV_B 7" xfId="4180" xr:uid="{B52F5153-E228-4CD2-8F40-43175C36572E}"/>
    <cellStyle name="_0902 GV_B 8" xfId="4181" xr:uid="{5624B41F-845F-45F8-8EBB-B82E4B593523}"/>
    <cellStyle name="_0902 GV_B 9" xfId="4182" xr:uid="{BD271409-218D-49FF-AF34-89B7BADA9805}"/>
    <cellStyle name="_0902 GV_B_KOC ALLIANZ HAYAT 31.12.2002 Monthly PL" xfId="4183" xr:uid="{DB9106ED-B340-457E-B1DA-1F071027B0AF}"/>
    <cellStyle name="_0902 GV_B_KOC ALLIANZ HAYAT 31.12.2002 Monthly PL 2" xfId="4184" xr:uid="{5710F7E1-4CCC-4C01-A99A-62E469434BC1}"/>
    <cellStyle name="_0902 GV_B_KOC ALLIANZ HAYAT 31.12.2002 Monthly PL 3" xfId="4185" xr:uid="{DFD0072F-3B2A-45D5-81B8-D0E73A9F7079}"/>
    <cellStyle name="_0902 GV_B_Mali Tablolar(26-03-03) " xfId="4186" xr:uid="{C67E830A-5137-4C1E-8B2A-39A33D10FEA9}"/>
    <cellStyle name="_0902 GV_B_Mali Tablolar(26-03-03)  10" xfId="4187" xr:uid="{FA9F0879-7BDD-42B9-8741-7CA9BC2E45CD}"/>
    <cellStyle name="_0902 GV_B_Mali Tablolar(26-03-03)  2" xfId="4188" xr:uid="{60EE475E-ABA6-4415-BBDE-D2FFF0B32550}"/>
    <cellStyle name="_0902 GV_B_Mali Tablolar(26-03-03)  3" xfId="4189" xr:uid="{04B7B192-1D42-447C-A5B4-3EAE3680711B}"/>
    <cellStyle name="_0902 GV_B_Mali Tablolar(26-03-03)  4" xfId="4190" xr:uid="{086345C6-7CF4-47E9-9DA2-105A2CCEC2F9}"/>
    <cellStyle name="_0902 GV_B_Mali Tablolar(26-03-03)  5" xfId="4191" xr:uid="{D15FBE25-4DC1-4314-8706-98B5C05A27DB}"/>
    <cellStyle name="_0902 GV_B_Mali Tablolar(26-03-03)  6" xfId="4192" xr:uid="{B9110520-64A0-4BFD-989C-31BBDA0DB213}"/>
    <cellStyle name="_0902 GV_B_Mali Tablolar(26-03-03)  7" xfId="4193" xr:uid="{52E40623-3FB9-431C-AEF7-4324B57F4DCD}"/>
    <cellStyle name="_0902 GV_B_Mali Tablolar(26-03-03)  8" xfId="4194" xr:uid="{989457E2-CBDE-48E9-A0F7-086E0D76E26E}"/>
    <cellStyle name="_0902 GV_B_Mali Tablolar(26-03-03)  9" xfId="4195" xr:uid="{A0CEA79F-57E6-4964-BFF5-9066D6331D20}"/>
    <cellStyle name="_0902 GV_C" xfId="4196" xr:uid="{F0E081BA-70D6-45BC-9F5D-2EA361E1C1E4}"/>
    <cellStyle name="_0902 GV_C 10" xfId="4197" xr:uid="{7A59CA99-EFF7-46B5-8AA3-9B0445BE2714}"/>
    <cellStyle name="_0902 GV_C 2" xfId="4198" xr:uid="{710E643A-BBEC-4AE2-9E1D-2BB502B3A65E}"/>
    <cellStyle name="_0902 GV_C 3" xfId="4199" xr:uid="{14B4F981-629C-4533-B5F3-74F380BFCBC2}"/>
    <cellStyle name="_0902 GV_C 4" xfId="4200" xr:uid="{DE6A18CE-6F17-49BB-B0B6-44AA858E6ECD}"/>
    <cellStyle name="_0902 GV_C 5" xfId="4201" xr:uid="{9139E0B2-C379-42C0-B676-83D798B8BA91}"/>
    <cellStyle name="_0902 GV_C 6" xfId="4202" xr:uid="{67F497F7-4FF7-47BD-B45B-37A5E475CF8F}"/>
    <cellStyle name="_0902 GV_C 7" xfId="4203" xr:uid="{4E78CEE9-51D5-4B90-BF30-0199CD5619EF}"/>
    <cellStyle name="_0902 GV_C 8" xfId="4204" xr:uid="{7F05D2F4-2CF8-4C52-BA8D-99E3EDA6F18D}"/>
    <cellStyle name="_0902 GV_C 9" xfId="4205" xr:uid="{60069445-C304-4D26-BB09-22660A5CBEE3}"/>
    <cellStyle name="_0902 GV_C_KOC ALLIANZ HAYAT 31.12.2002 Monthly PL" xfId="4206" xr:uid="{BBA6A2A9-5DBE-4746-8E54-4B814CD4966E}"/>
    <cellStyle name="_0902 GV_C_KOC ALLIANZ HAYAT 31.12.2002 Monthly PL 10" xfId="4207" xr:uid="{EC44F542-8638-4E10-BF0E-B509AC458116}"/>
    <cellStyle name="_0902 GV_C_KOC ALLIANZ HAYAT 31.12.2002 Monthly PL 2" xfId="4208" xr:uid="{82CACDA1-2520-4815-B6EA-0B416D8D87E3}"/>
    <cellStyle name="_0902 GV_C_KOC ALLIANZ HAYAT 31.12.2002 Monthly PL 3" xfId="4209" xr:uid="{CBB43B92-1C92-4044-8D14-191111A0EB2B}"/>
    <cellStyle name="_0902 GV_C_KOC ALLIANZ HAYAT 31.12.2002 Monthly PL 4" xfId="4210" xr:uid="{CF128942-2EE2-4DC7-A76F-D0AF3910397E}"/>
    <cellStyle name="_0902 GV_C_KOC ALLIANZ HAYAT 31.12.2002 Monthly PL 5" xfId="4211" xr:uid="{BF80DC58-7D9F-4034-AF4F-1E3FC40B441D}"/>
    <cellStyle name="_0902 GV_C_KOC ALLIANZ HAYAT 31.12.2002 Monthly PL 6" xfId="4212" xr:uid="{F64462FF-B96D-4A2B-9C7E-8A73E88F045F}"/>
    <cellStyle name="_0902 GV_C_KOC ALLIANZ HAYAT 31.12.2002 Monthly PL 7" xfId="4213" xr:uid="{735824E0-7366-49CA-B1A4-A3E883BE2080}"/>
    <cellStyle name="_0902 GV_C_KOC ALLIANZ HAYAT 31.12.2002 Monthly PL 8" xfId="4214" xr:uid="{4D83B752-3C81-4FFB-AF18-EBB1AF9AD769}"/>
    <cellStyle name="_0902 GV_C_KOC ALLIANZ HAYAT 31.12.2002 Monthly PL 9" xfId="4215" xr:uid="{D8A61D15-78F0-4977-A916-356465503B36}"/>
    <cellStyle name="_0902 GV_C_Mali Tablolar(26-03-03) " xfId="4216" xr:uid="{120E9F97-8744-4221-9FB5-693BA45CE4E1}"/>
    <cellStyle name="_0902 GV_C_Mali Tablolar(26-03-03)  10" xfId="4217" xr:uid="{60DB957D-67CB-4037-A3AD-3AA46BCEF39C}"/>
    <cellStyle name="_0902 GV_C_Mali Tablolar(26-03-03)  2" xfId="4218" xr:uid="{A64DE837-4D39-4BDC-9DEE-0A325DB4C70A}"/>
    <cellStyle name="_0902 GV_C_Mali Tablolar(26-03-03)  3" xfId="4219" xr:uid="{C742A479-5920-4F55-A302-B32D9CA31CA3}"/>
    <cellStyle name="_0902 GV_C_Mali Tablolar(26-03-03)  4" xfId="4220" xr:uid="{0672778E-37F6-49ED-9993-47F1BBBFF422}"/>
    <cellStyle name="_0902 GV_C_Mali Tablolar(26-03-03)  5" xfId="4221" xr:uid="{AB9FC96C-70EA-40BD-BF21-7D48B67F7476}"/>
    <cellStyle name="_0902 GV_C_Mali Tablolar(26-03-03)  6" xfId="4222" xr:uid="{1B56E440-7CA2-4753-8D63-F7F73AEB1F93}"/>
    <cellStyle name="_0902 GV_C_Mali Tablolar(26-03-03)  7" xfId="4223" xr:uid="{17EDCD73-57E5-470A-ACCB-C721D5D467F7}"/>
    <cellStyle name="_0902 GV_C_Mali Tablolar(26-03-03)  8" xfId="4224" xr:uid="{2600132E-2EEB-4AF8-9CCE-0ECF835A942E}"/>
    <cellStyle name="_0902 GV_C_Mali Tablolar(26-03-03)  9" xfId="4225" xr:uid="{F9FD3953-1269-4F0F-AC1D-27BCD0AA8825}"/>
    <cellStyle name="_0902 GV_D" xfId="4226" xr:uid="{D235851C-A355-4D0E-BFBF-F2CC86FD0176}"/>
    <cellStyle name="_0902 GV_D_KOC ALLIANZ HAYAT 31.12.2002 Monthly PL" xfId="4227" xr:uid="{173302C8-16F9-49E1-B120-2F5FF678D751}"/>
    <cellStyle name="_0902 GV_D_KOC ALLIANZ HAYAT 31.12.2002 Monthly PL 10" xfId="4228" xr:uid="{46035EDD-D0A5-4829-90A2-63E918F96AFE}"/>
    <cellStyle name="_0902 GV_D_KOC ALLIANZ HAYAT 31.12.2002 Monthly PL 10_Gross Inflow (@ageas share)" xfId="4229" xr:uid="{E0320184-DC6E-4717-9024-C32125403B2D}"/>
    <cellStyle name="_0902 GV_D_KOC ALLIANZ HAYAT 31.12.2002 Monthly PL 10_Life (EU)" xfId="4230" xr:uid="{A667B73B-1171-4A40-885D-517C15D8A6D2}"/>
    <cellStyle name="_0902 GV_D_KOC ALLIANZ HAYAT 31.12.2002 Monthly PL 10_Slide_14 (2)" xfId="4231" xr:uid="{A5DD4B8B-BC8D-4DD0-AD26-91CD19036828}"/>
    <cellStyle name="_0902 GV_D_KOC ALLIANZ HAYAT 31.12.2002 Monthly PL 10_Slide_30 (2)" xfId="4232" xr:uid="{BB04DC15-DD61-400A-ACB9-B1762D289F6A}"/>
    <cellStyle name="_0902 GV_D_KOC ALLIANZ HAYAT 31.12.2002 Monthly PL 10_Slide_37 (1)" xfId="4233" xr:uid="{791D8093-314E-4745-938A-B575F8A10EF6}"/>
    <cellStyle name="_0902 GV_D_KOC ALLIANZ HAYAT 31.12.2002 Monthly PL 10_Visionline (Net profit)" xfId="4234" xr:uid="{1504418F-9B61-4608-9C4F-2B2C57D8D329}"/>
    <cellStyle name="_0902 GV_D_KOC ALLIANZ HAYAT 31.12.2002 Monthly PL 2" xfId="4235" xr:uid="{4904ECB8-1440-4311-A707-978D487928BE}"/>
    <cellStyle name="_0902 GV_D_KOC ALLIANZ HAYAT 31.12.2002 Monthly PL 2_Gross Inflow (@ageas share)" xfId="4236" xr:uid="{B1CDE44A-8CCF-4BA1-ADF7-3C3E59AF9D5E}"/>
    <cellStyle name="_0902 GV_D_KOC ALLIANZ HAYAT 31.12.2002 Monthly PL 2_Life (EU)" xfId="4237" xr:uid="{2611DBAF-573D-48DD-9DB3-C1611387AA8A}"/>
    <cellStyle name="_0902 GV_D_KOC ALLIANZ HAYAT 31.12.2002 Monthly PL 2_Slide_14 (2)" xfId="4238" xr:uid="{18E1BD98-4E30-401F-86F7-DC17FDBDB4DC}"/>
    <cellStyle name="_0902 GV_D_KOC ALLIANZ HAYAT 31.12.2002 Monthly PL 2_Slide_30 (2)" xfId="4239" xr:uid="{871AF4A0-B97A-4CFD-85A5-340EB388AB90}"/>
    <cellStyle name="_0902 GV_D_KOC ALLIANZ HAYAT 31.12.2002 Monthly PL 2_Slide_37 (1)" xfId="4240" xr:uid="{5E761499-6381-4970-B07B-AEA34529767C}"/>
    <cellStyle name="_0902 GV_D_KOC ALLIANZ HAYAT 31.12.2002 Monthly PL 2_Visionline (Net profit)" xfId="4241" xr:uid="{8ECE425B-C7B1-4E1C-8F0A-A70A4DF47981}"/>
    <cellStyle name="_0902 GV_D_KOC ALLIANZ HAYAT 31.12.2002 Monthly PL 3" xfId="4242" xr:uid="{97DF40D5-E073-4201-B2D9-EDEE6BFA0A06}"/>
    <cellStyle name="_0902 GV_D_KOC ALLIANZ HAYAT 31.12.2002 Monthly PL 3_Gross Inflow (@ageas share)" xfId="4243" xr:uid="{AF5D07A4-3635-40A5-9742-2B23BD4D9390}"/>
    <cellStyle name="_0902 GV_D_KOC ALLIANZ HAYAT 31.12.2002 Monthly PL 3_Life (EU)" xfId="4244" xr:uid="{4EDE7D51-0B6C-4C9B-BA33-775865FC1C00}"/>
    <cellStyle name="_0902 GV_D_KOC ALLIANZ HAYAT 31.12.2002 Monthly PL 3_Slide_14 (2)" xfId="4245" xr:uid="{8168A201-4FC8-4E8E-A171-49FEDBC9FFD3}"/>
    <cellStyle name="_0902 GV_D_KOC ALLIANZ HAYAT 31.12.2002 Monthly PL 3_Slide_30 (2)" xfId="4246" xr:uid="{91ADD8BD-5E15-4296-9DA1-B793ADE28EEC}"/>
    <cellStyle name="_0902 GV_D_KOC ALLIANZ HAYAT 31.12.2002 Monthly PL 3_Slide_37 (1)" xfId="4247" xr:uid="{1986E3C3-FFFA-47DC-A1EC-240AFEDCCDA8}"/>
    <cellStyle name="_0902 GV_D_KOC ALLIANZ HAYAT 31.12.2002 Monthly PL 3_Visionline (Net profit)" xfId="4248" xr:uid="{08097501-91D1-4B8E-915B-6F76073DC7C1}"/>
    <cellStyle name="_0902 GV_D_KOC ALLIANZ HAYAT 31.12.2002 Monthly PL 4" xfId="4249" xr:uid="{63639427-0995-4079-916B-D4AD866B90C4}"/>
    <cellStyle name="_0902 GV_D_KOC ALLIANZ HAYAT 31.12.2002 Monthly PL 4_Gross Inflow (@ageas share)" xfId="4250" xr:uid="{50636174-A343-49BF-86CC-D4DE183C002F}"/>
    <cellStyle name="_0902 GV_D_KOC ALLIANZ HAYAT 31.12.2002 Monthly PL 4_Life (EU)" xfId="4251" xr:uid="{43210D38-8CF8-41CF-B274-59A759C829D6}"/>
    <cellStyle name="_0902 GV_D_KOC ALLIANZ HAYAT 31.12.2002 Monthly PL 4_Slide_14 (2)" xfId="4252" xr:uid="{29BC5345-5E4A-43D8-862F-6833A589F46A}"/>
    <cellStyle name="_0902 GV_D_KOC ALLIANZ HAYAT 31.12.2002 Monthly PL 4_Slide_30 (2)" xfId="4253" xr:uid="{350B8BDE-D456-4A21-8CBE-11C4E6B320F8}"/>
    <cellStyle name="_0902 GV_D_KOC ALLIANZ HAYAT 31.12.2002 Monthly PL 4_Slide_37 (1)" xfId="4254" xr:uid="{60EDAE6F-D3E0-4D04-BB66-1BC621DC4B36}"/>
    <cellStyle name="_0902 GV_D_KOC ALLIANZ HAYAT 31.12.2002 Monthly PL 4_Visionline (Net profit)" xfId="4255" xr:uid="{2550FA17-927B-4141-90A3-8FB579C5D14C}"/>
    <cellStyle name="_0902 GV_D_KOC ALLIANZ HAYAT 31.12.2002 Monthly PL 5" xfId="4256" xr:uid="{1594A15E-0B9C-49AC-B643-65DD4F2D670F}"/>
    <cellStyle name="_0902 GV_D_KOC ALLIANZ HAYAT 31.12.2002 Monthly PL 5_Gross Inflow (@ageas share)" xfId="4257" xr:uid="{CB2B62A6-697A-4985-AB3E-8798ECCC4C10}"/>
    <cellStyle name="_0902 GV_D_KOC ALLIANZ HAYAT 31.12.2002 Monthly PL 5_Life (EU)" xfId="4258" xr:uid="{A650C3AD-308B-45F9-8CC8-00A8EE33E55D}"/>
    <cellStyle name="_0902 GV_D_KOC ALLIANZ HAYAT 31.12.2002 Monthly PL 5_Slide_14 (2)" xfId="4259" xr:uid="{364954BD-919E-41A4-A1C8-98C31100CF80}"/>
    <cellStyle name="_0902 GV_D_KOC ALLIANZ HAYAT 31.12.2002 Monthly PL 5_Slide_30 (2)" xfId="4260" xr:uid="{2DF9800C-1AFA-4995-A0F9-7EC3FD2E7D48}"/>
    <cellStyle name="_0902 GV_D_KOC ALLIANZ HAYAT 31.12.2002 Monthly PL 5_Slide_37 (1)" xfId="4261" xr:uid="{7836D684-930F-4B18-8DAA-150C67B8A6D1}"/>
    <cellStyle name="_0902 GV_D_KOC ALLIANZ HAYAT 31.12.2002 Monthly PL 5_Visionline (Net profit)" xfId="4262" xr:uid="{9954D32A-0952-48F7-A56D-CA2CDB13E933}"/>
    <cellStyle name="_0902 GV_D_KOC ALLIANZ HAYAT 31.12.2002 Monthly PL 6" xfId="4263" xr:uid="{27AF3E2A-7BCA-4495-A7D9-46D6FF14C14E}"/>
    <cellStyle name="_0902 GV_D_KOC ALLIANZ HAYAT 31.12.2002 Monthly PL 6_Gross Inflow (@ageas share)" xfId="4264" xr:uid="{F3853D33-8DAD-4B52-A167-8B8CBD8A780E}"/>
    <cellStyle name="_0902 GV_D_KOC ALLIANZ HAYAT 31.12.2002 Monthly PL 6_Life (EU)" xfId="4265" xr:uid="{3130B403-0C7D-41F8-8531-6C704BBD0318}"/>
    <cellStyle name="_0902 GV_D_KOC ALLIANZ HAYAT 31.12.2002 Monthly PL 6_Slide_14 (2)" xfId="4266" xr:uid="{10CC8A05-416E-4324-A094-DD655262A47C}"/>
    <cellStyle name="_0902 GV_D_KOC ALLIANZ HAYAT 31.12.2002 Monthly PL 6_Slide_30 (2)" xfId="4267" xr:uid="{0A3100BF-623D-4898-8990-A5593CDF336B}"/>
    <cellStyle name="_0902 GV_D_KOC ALLIANZ HAYAT 31.12.2002 Monthly PL 6_Slide_37 (1)" xfId="4268" xr:uid="{D578F81A-2DDB-4A41-9BC5-CDAC314F8F88}"/>
    <cellStyle name="_0902 GV_D_KOC ALLIANZ HAYAT 31.12.2002 Monthly PL 6_Visionline (Net profit)" xfId="4269" xr:uid="{0272D1BB-0A86-4C3D-AE42-30F32962556D}"/>
    <cellStyle name="_0902 GV_D_KOC ALLIANZ HAYAT 31.12.2002 Monthly PL 7" xfId="4270" xr:uid="{2A641C1D-4E56-4FBE-AD81-8E92181E5BFD}"/>
    <cellStyle name="_0902 GV_D_KOC ALLIANZ HAYAT 31.12.2002 Monthly PL 7_Gross Inflow (@ageas share)" xfId="4271" xr:uid="{A3DBAA92-7DAD-4E43-9655-5360ECC422B3}"/>
    <cellStyle name="_0902 GV_D_KOC ALLIANZ HAYAT 31.12.2002 Monthly PL 7_Life (EU)" xfId="4272" xr:uid="{AB300E04-B3A5-4C7F-A066-64EF52071501}"/>
    <cellStyle name="_0902 GV_D_KOC ALLIANZ HAYAT 31.12.2002 Monthly PL 7_Slide_14 (2)" xfId="4273" xr:uid="{47E381DC-464F-472F-BA4F-1754C3A8D1B6}"/>
    <cellStyle name="_0902 GV_D_KOC ALLIANZ HAYAT 31.12.2002 Monthly PL 7_Slide_30 (2)" xfId="4274" xr:uid="{2A923B19-6DEC-43C8-BEA5-5E5B9DBDC951}"/>
    <cellStyle name="_0902 GV_D_KOC ALLIANZ HAYAT 31.12.2002 Monthly PL 7_Slide_37 (1)" xfId="4275" xr:uid="{A7972B95-4604-4352-A31D-A44890D3098B}"/>
    <cellStyle name="_0902 GV_D_KOC ALLIANZ HAYAT 31.12.2002 Monthly PL 7_Visionline (Net profit)" xfId="4276" xr:uid="{E9D2C300-A24F-4024-8BAA-520119B5D4F9}"/>
    <cellStyle name="_0902 GV_D_KOC ALLIANZ HAYAT 31.12.2002 Monthly PL 8" xfId="4277" xr:uid="{135D6B14-7EC7-421E-8262-8DF24F839551}"/>
    <cellStyle name="_0902 GV_D_KOC ALLIANZ HAYAT 31.12.2002 Monthly PL 8_Gross Inflow (@ageas share)" xfId="4278" xr:uid="{A2190441-2DF2-4C24-B0E0-5BFDA5DC91A7}"/>
    <cellStyle name="_0902 GV_D_KOC ALLIANZ HAYAT 31.12.2002 Monthly PL 8_Life (EU)" xfId="4279" xr:uid="{E93C8B1A-B918-4983-944D-2420CC5521E2}"/>
    <cellStyle name="_0902 GV_D_KOC ALLIANZ HAYAT 31.12.2002 Monthly PL 8_Slide_14 (2)" xfId="4280" xr:uid="{89999E8D-39A5-4F49-AA87-52DDDB6B97EB}"/>
    <cellStyle name="_0902 GV_D_KOC ALLIANZ HAYAT 31.12.2002 Monthly PL 8_Slide_30 (2)" xfId="4281" xr:uid="{AC65D950-84EF-434F-8F8D-568E33A6B198}"/>
    <cellStyle name="_0902 GV_D_KOC ALLIANZ HAYAT 31.12.2002 Monthly PL 8_Slide_37 (1)" xfId="4282" xr:uid="{CE7135C3-5BEB-49F1-A917-A199D88C6647}"/>
    <cellStyle name="_0902 GV_D_KOC ALLIANZ HAYAT 31.12.2002 Monthly PL 8_Visionline (Net profit)" xfId="4283" xr:uid="{73A2807A-66BA-48D8-9783-785D85220F14}"/>
    <cellStyle name="_0902 GV_D_KOC ALLIANZ HAYAT 31.12.2002 Monthly PL 9" xfId="4284" xr:uid="{368E0815-DA00-4994-B9C7-EC27D5E19783}"/>
    <cellStyle name="_0902 GV_D_KOC ALLIANZ HAYAT 31.12.2002 Monthly PL 9_Gross Inflow (@ageas share)" xfId="4285" xr:uid="{13735DA3-EB66-41A1-BA2E-282FD150CA9A}"/>
    <cellStyle name="_0902 GV_D_KOC ALLIANZ HAYAT 31.12.2002 Monthly PL 9_Life (EU)" xfId="4286" xr:uid="{00C57288-F22D-480B-BC19-B2E10BC8684E}"/>
    <cellStyle name="_0902 GV_D_KOC ALLIANZ HAYAT 31.12.2002 Monthly PL 9_Slide_14 (2)" xfId="4287" xr:uid="{01467DD9-23B2-4BFE-B812-6B7DD65A99CB}"/>
    <cellStyle name="_0902 GV_D_KOC ALLIANZ HAYAT 31.12.2002 Monthly PL 9_Slide_30 (2)" xfId="4288" xr:uid="{2B015AC3-441D-4C26-9DD5-915C8BAF9753}"/>
    <cellStyle name="_0902 GV_D_KOC ALLIANZ HAYAT 31.12.2002 Monthly PL 9_Slide_37 (1)" xfId="4289" xr:uid="{03156814-6320-46D8-B16E-30AC2E1788B7}"/>
    <cellStyle name="_0902 GV_D_KOC ALLIANZ HAYAT 31.12.2002 Monthly PL 9_Visionline (Net profit)" xfId="4290" xr:uid="{4A42665E-B68F-4B2D-AAB2-AE0846A2C90F}"/>
    <cellStyle name="_0902 GV_D_KOC ALLIANZ HAYAT 31.12.2002 Monthly PL_Gross Inflow (@ageas share)" xfId="4291" xr:uid="{534C59A1-15C1-4307-8F64-8A319C40C9CE}"/>
    <cellStyle name="_0902 GV_D_KOC ALLIANZ HAYAT 31.12.2002 Monthly PL_Life (EU)" xfId="4292" xr:uid="{865E0EC7-ADC9-4BFF-91D2-BE7150844772}"/>
    <cellStyle name="_0902 GV_D_KOC ALLIANZ HAYAT 31.12.2002 Monthly PL_Slide_14 (2)" xfId="4293" xr:uid="{E9225917-6EB2-4DD1-BC17-550B8D172FE8}"/>
    <cellStyle name="_0902 GV_D_KOC ALLIANZ HAYAT 31.12.2002 Monthly PL_Slide_30 (2)" xfId="4294" xr:uid="{8EC7C1AD-9665-4367-B035-F0E12EEB5819}"/>
    <cellStyle name="_0902 GV_D_KOC ALLIANZ HAYAT 31.12.2002 Monthly PL_Slide_37 (1)" xfId="4295" xr:uid="{8594E986-BD6E-423D-91EE-EEA7656D125F}"/>
    <cellStyle name="_0902 GV_D_KOC ALLIANZ HAYAT 31.12.2002 Monthly PL_Visionline (Net profit)" xfId="4296" xr:uid="{C07B2AA7-BD89-48C1-BCE5-878DBD1257C1}"/>
    <cellStyle name="_0902 GV_D_Mali Tablolar(26-03-03) " xfId="4297" xr:uid="{0F90FFBC-7BB1-4224-B817-68DD3EEBAE8E}"/>
    <cellStyle name="_0902 GV_E" xfId="4298" xr:uid="{0FBC5DAB-1E25-4922-B3F8-10B08F9637C9}"/>
    <cellStyle name="_0902 GV_E_KOC ALLIANZ HAYAT 31.12.2002 Monthly PL" xfId="4299" xr:uid="{3E6230A7-3370-474F-B758-2636D1032B24}"/>
    <cellStyle name="_0902 GV_E_Mali Tablolar(26-03-03) " xfId="4300" xr:uid="{802A4835-4965-4204-8770-B4C44A436FA4}"/>
    <cellStyle name="_0902 GV_F" xfId="4301" xr:uid="{6FC0E861-54FB-4A42-B562-ABA3F2B5EC2A}"/>
    <cellStyle name="_0902 GV_F_KOC ALLIANZ HAYAT 31.12.2002 Monthly PL" xfId="4302" xr:uid="{77006569-623C-450B-9D7F-7484B73FCCF6}"/>
    <cellStyle name="_0902 GV_F_Mali Tablolar(26-03-03) " xfId="4303" xr:uid="{CD2A0DFF-F7DA-4982-B5A8-44A62F84251C}"/>
    <cellStyle name="_0902 GV_Gross Inflow (@ageas share)" xfId="4304" xr:uid="{9549236F-B2DF-4006-B361-F2762B01293D}"/>
    <cellStyle name="_0902 GV_KOC ALLIANZ HAYAT 31.12.2002 Monthly PL" xfId="4305" xr:uid="{3CA88A96-A03B-4C1D-8385-A687F0947B26}"/>
    <cellStyle name="_0902 GV_Life (EU)" xfId="4306" xr:uid="{ACA81CFE-6879-4B76-904D-B70DF7A6E466}"/>
    <cellStyle name="_0902 GV_Mali Tablolar(26-03-03) " xfId="4307" xr:uid="{DFCB021D-C40E-4DE8-8D45-EAD8045FD15A}"/>
    <cellStyle name="_0902 GV_Mali Tablolar(26-03-03)  10" xfId="4308" xr:uid="{5F89E6C9-F791-40E4-8FD7-934720A8FEE8}"/>
    <cellStyle name="_0902 GV_Mali Tablolar(26-03-03)  10_Gross Inflow (@ageas share)" xfId="4309" xr:uid="{E7E35E07-2850-46B9-A083-8B0674B04EA7}"/>
    <cellStyle name="_0902 GV_Mali Tablolar(26-03-03)  10_Life (EU)" xfId="4310" xr:uid="{02A6D362-84CA-40A4-BDD8-D65BC32DC9EB}"/>
    <cellStyle name="_0902 GV_Mali Tablolar(26-03-03)  10_Slide_14 (2)" xfId="4311" xr:uid="{A225F19F-F3A9-4A1F-9F95-3BFE27C2D2EE}"/>
    <cellStyle name="_0902 GV_Mali Tablolar(26-03-03)  10_Slide_30 (2)" xfId="4312" xr:uid="{44E23A0E-25CB-4B27-9324-FB6FB4F91A2F}"/>
    <cellStyle name="_0902 GV_Mali Tablolar(26-03-03)  10_Slide_37 (1)" xfId="4313" xr:uid="{5AD6C4B3-5D72-4DBC-B59B-BE6C51F6E69A}"/>
    <cellStyle name="_0902 GV_Mali Tablolar(26-03-03)  10_Visionline (Net profit)" xfId="4314" xr:uid="{28C4A160-E6B0-4B30-B983-40A0BED0CF57}"/>
    <cellStyle name="_0902 GV_Mali Tablolar(26-03-03)  2" xfId="4315" xr:uid="{8D2727E9-04C6-45A5-98ED-A318CBD3859C}"/>
    <cellStyle name="_0902 GV_Mali Tablolar(26-03-03)  2_Gross Inflow (@ageas share)" xfId="4316" xr:uid="{1399B29F-FB64-402A-90D7-8154CC072824}"/>
    <cellStyle name="_0902 GV_Mali Tablolar(26-03-03)  2_Life (EU)" xfId="4317" xr:uid="{3A2FAA36-CFE1-4951-BBE0-306DCAF8621C}"/>
    <cellStyle name="_0902 GV_Mali Tablolar(26-03-03)  2_Slide_14 (2)" xfId="4318" xr:uid="{9569FB72-5F98-4742-9D2C-D23F17D58B75}"/>
    <cellStyle name="_0902 GV_Mali Tablolar(26-03-03)  2_Slide_30 (2)" xfId="4319" xr:uid="{FFCB6B0E-6A74-4F08-8B99-46CA177F28FF}"/>
    <cellStyle name="_0902 GV_Mali Tablolar(26-03-03)  2_Slide_37 (1)" xfId="4320" xr:uid="{793C0FFE-9DC1-47CB-A859-94FC600398FB}"/>
    <cellStyle name="_0902 GV_Mali Tablolar(26-03-03)  2_Visionline (Net profit)" xfId="4321" xr:uid="{C3B9957C-A304-499B-BA5F-C90A2B050811}"/>
    <cellStyle name="_0902 GV_Mali Tablolar(26-03-03)  3" xfId="4322" xr:uid="{24C74666-D183-47AE-AEC4-523B48B12052}"/>
    <cellStyle name="_0902 GV_Mali Tablolar(26-03-03)  3_Gross Inflow (@ageas share)" xfId="4323" xr:uid="{E9E30585-6BDE-431F-A184-A359E93806EF}"/>
    <cellStyle name="_0902 GV_Mali Tablolar(26-03-03)  3_Life (EU)" xfId="4324" xr:uid="{8ECD0447-B0A4-407B-A95D-EE83673D511E}"/>
    <cellStyle name="_0902 GV_Mali Tablolar(26-03-03)  3_Slide_14 (2)" xfId="4325" xr:uid="{C7DD6A2F-ABB4-41FF-A8E3-39BBBA79BABD}"/>
    <cellStyle name="_0902 GV_Mali Tablolar(26-03-03)  3_Slide_30 (2)" xfId="4326" xr:uid="{72D7B1E3-DD0D-4DED-8DD2-8ECB943EF319}"/>
    <cellStyle name="_0902 GV_Mali Tablolar(26-03-03)  3_Slide_37 (1)" xfId="4327" xr:uid="{E548AB42-19DF-47A6-A418-D0C4E3833E69}"/>
    <cellStyle name="_0902 GV_Mali Tablolar(26-03-03)  3_Visionline (Net profit)" xfId="4328" xr:uid="{0884B0DB-02AA-4A9E-9AB7-B698BC121516}"/>
    <cellStyle name="_0902 GV_Mali Tablolar(26-03-03)  4" xfId="4329" xr:uid="{0D0B2EE5-2718-4720-A4D7-EFC4858E8CD4}"/>
    <cellStyle name="_0902 GV_Mali Tablolar(26-03-03)  4_Gross Inflow (@ageas share)" xfId="4330" xr:uid="{A521E5FA-FCA8-45C3-B3ED-1A30F8167792}"/>
    <cellStyle name="_0902 GV_Mali Tablolar(26-03-03)  4_Life (EU)" xfId="4331" xr:uid="{B96E2006-84D5-4C47-A9C3-2CAB22B224E7}"/>
    <cellStyle name="_0902 GV_Mali Tablolar(26-03-03)  4_Slide_14 (2)" xfId="4332" xr:uid="{8327BA68-10F8-4A64-BD8E-4CA30878B20F}"/>
    <cellStyle name="_0902 GV_Mali Tablolar(26-03-03)  4_Slide_30 (2)" xfId="4333" xr:uid="{C7F319B9-8EB9-41F2-A8DA-F55B692B0DAC}"/>
    <cellStyle name="_0902 GV_Mali Tablolar(26-03-03)  4_Slide_37 (1)" xfId="4334" xr:uid="{45BD75A8-3064-4ED5-8340-204CDDE6E7AB}"/>
    <cellStyle name="_0902 GV_Mali Tablolar(26-03-03)  4_Visionline (Net profit)" xfId="4335" xr:uid="{E1F2DC0A-E016-4B45-AA43-AC187D5946CB}"/>
    <cellStyle name="_0902 GV_Mali Tablolar(26-03-03)  5" xfId="4336" xr:uid="{AB5DAA1A-F145-43BF-994D-97DCB9A45311}"/>
    <cellStyle name="_0902 GV_Mali Tablolar(26-03-03)  5_Gross Inflow (@ageas share)" xfId="4337" xr:uid="{A8A71AC7-C4A0-4E65-BF48-649ACA626621}"/>
    <cellStyle name="_0902 GV_Mali Tablolar(26-03-03)  5_Life (EU)" xfId="4338" xr:uid="{CC9FA1F6-B9C6-4F1B-920B-938B95F56510}"/>
    <cellStyle name="_0902 GV_Mali Tablolar(26-03-03)  5_Slide_14 (2)" xfId="4339" xr:uid="{EFD05A0B-8512-411F-9941-6904570907D9}"/>
    <cellStyle name="_0902 GV_Mali Tablolar(26-03-03)  5_Slide_30 (2)" xfId="4340" xr:uid="{998038A2-3E7F-45FB-9C10-B86676EC9691}"/>
    <cellStyle name="_0902 GV_Mali Tablolar(26-03-03)  5_Slide_37 (1)" xfId="4341" xr:uid="{22AD9640-3D3B-4E52-8FBE-686714795C99}"/>
    <cellStyle name="_0902 GV_Mali Tablolar(26-03-03)  5_Visionline (Net profit)" xfId="4342" xr:uid="{F7FD232C-FFBE-4202-890F-D42BD1AB6F6B}"/>
    <cellStyle name="_0902 GV_Mali Tablolar(26-03-03)  6" xfId="4343" xr:uid="{0A0BA303-A0BE-49E7-8B21-B5B1A904ED75}"/>
    <cellStyle name="_0902 GV_Mali Tablolar(26-03-03)  6_Gross Inflow (@ageas share)" xfId="4344" xr:uid="{59840229-DAD2-4332-9A83-B35BDE49F80E}"/>
    <cellStyle name="_0902 GV_Mali Tablolar(26-03-03)  6_Life (EU)" xfId="4345" xr:uid="{C612386E-4A20-4EA5-8B81-03E06EB8E01B}"/>
    <cellStyle name="_0902 GV_Mali Tablolar(26-03-03)  6_Slide_14 (2)" xfId="4346" xr:uid="{C987A4DE-AF61-4912-B8F0-6B745CF9E669}"/>
    <cellStyle name="_0902 GV_Mali Tablolar(26-03-03)  6_Slide_30 (2)" xfId="4347" xr:uid="{0C316EE3-5896-48DF-85D9-8368FC73B85D}"/>
    <cellStyle name="_0902 GV_Mali Tablolar(26-03-03)  6_Slide_37 (1)" xfId="4348" xr:uid="{9BC6C000-A8EF-4DF6-A142-E97CE121DA31}"/>
    <cellStyle name="_0902 GV_Mali Tablolar(26-03-03)  6_Visionline (Net profit)" xfId="4349" xr:uid="{757A042F-4858-4C1E-9FB0-E9B5FE84E789}"/>
    <cellStyle name="_0902 GV_Mali Tablolar(26-03-03)  7" xfId="4350" xr:uid="{8B41FBD6-B3E1-4F4C-8CA5-0EC09503006D}"/>
    <cellStyle name="_0902 GV_Mali Tablolar(26-03-03)  7_Gross Inflow (@ageas share)" xfId="4351" xr:uid="{881409DE-EEA7-4A50-B545-23352FBC7936}"/>
    <cellStyle name="_0902 GV_Mali Tablolar(26-03-03)  7_Life (EU)" xfId="4352" xr:uid="{46F95F7F-63D0-4BFB-BD7E-F1A1845C5416}"/>
    <cellStyle name="_0902 GV_Mali Tablolar(26-03-03)  7_Slide_14 (2)" xfId="4353" xr:uid="{F9526B50-EE57-44DB-9181-2978C8ADC840}"/>
    <cellStyle name="_0902 GV_Mali Tablolar(26-03-03)  7_Slide_30 (2)" xfId="4354" xr:uid="{8EA4B6EA-D34A-4DB4-B68A-ABD540548FD5}"/>
    <cellStyle name="_0902 GV_Mali Tablolar(26-03-03)  7_Slide_37 (1)" xfId="4355" xr:uid="{77D7D391-EB2F-4352-9B70-9AA75E7AC2A1}"/>
    <cellStyle name="_0902 GV_Mali Tablolar(26-03-03)  7_Visionline (Net profit)" xfId="4356" xr:uid="{EE0EC260-52C3-4112-99E6-883E7C692356}"/>
    <cellStyle name="_0902 GV_Mali Tablolar(26-03-03)  8" xfId="4357" xr:uid="{32D6C36D-2EE4-47A0-995F-878150DFB802}"/>
    <cellStyle name="_0902 GV_Mali Tablolar(26-03-03)  8_Gross Inflow (@ageas share)" xfId="4358" xr:uid="{9E1BAEB2-8C14-4C5E-97EE-89A20F7BA143}"/>
    <cellStyle name="_0902 GV_Mali Tablolar(26-03-03)  8_Life (EU)" xfId="4359" xr:uid="{E15500BA-B083-40A7-BCAB-AC55B8B8A165}"/>
    <cellStyle name="_0902 GV_Mali Tablolar(26-03-03)  8_Slide_14 (2)" xfId="4360" xr:uid="{04A65FAD-0D8F-467B-9BA7-A61B226236E8}"/>
    <cellStyle name="_0902 GV_Mali Tablolar(26-03-03)  8_Slide_30 (2)" xfId="4361" xr:uid="{6CFBBAEA-1971-49F6-B5E7-D6E2C4D547BA}"/>
    <cellStyle name="_0902 GV_Mali Tablolar(26-03-03)  8_Slide_37 (1)" xfId="4362" xr:uid="{235388E4-6E70-4E05-85D9-D3FCAD575D12}"/>
    <cellStyle name="_0902 GV_Mali Tablolar(26-03-03)  8_Visionline (Net profit)" xfId="4363" xr:uid="{0FA1DD5A-CFA6-407C-B713-6BB98272A360}"/>
    <cellStyle name="_0902 GV_Mali Tablolar(26-03-03)  9" xfId="4364" xr:uid="{B1976F10-CD87-488E-BC2D-3AEB47481041}"/>
    <cellStyle name="_0902 GV_Mali Tablolar(26-03-03)  9_Gross Inflow (@ageas share)" xfId="4365" xr:uid="{89C1D54E-3AF4-4A9C-8AC4-676101789583}"/>
    <cellStyle name="_0902 GV_Mali Tablolar(26-03-03)  9_Life (EU)" xfId="4366" xr:uid="{E2367B0E-43FC-413A-B18A-D4DCB28B6F6C}"/>
    <cellStyle name="_0902 GV_Mali Tablolar(26-03-03)  9_Slide_14 (2)" xfId="4367" xr:uid="{E7C6E46C-029C-4925-BA06-5633A682AEB3}"/>
    <cellStyle name="_0902 GV_Mali Tablolar(26-03-03)  9_Slide_30 (2)" xfId="4368" xr:uid="{660D27A1-B755-45F7-9911-262627BEC826}"/>
    <cellStyle name="_0902 GV_Mali Tablolar(26-03-03)  9_Slide_37 (1)" xfId="4369" xr:uid="{0E215EE9-DDE7-4A66-9175-7FA2C22CFB66}"/>
    <cellStyle name="_0902 GV_Mali Tablolar(26-03-03)  9_Visionline (Net profit)" xfId="4370" xr:uid="{9294D366-68C3-477E-93E9-B2246E12FCBA}"/>
    <cellStyle name="_0902 GV_Mali Tablolar(26-03-03) _Gross Inflow (@ageas share)" xfId="4371" xr:uid="{37F6D13A-367C-44AB-85B1-D0C2113D345F}"/>
    <cellStyle name="_0902 GV_Mali Tablolar(26-03-03) _Life (EU)" xfId="4372" xr:uid="{DD4E8104-6595-43D0-8B03-FAA048A5CF61}"/>
    <cellStyle name="_0902 GV_Mali Tablolar(26-03-03) _Slide_14 (2)" xfId="4373" xr:uid="{FC2F5670-685A-4066-B8FC-356056481F5A}"/>
    <cellStyle name="_0902 GV_Mali Tablolar(26-03-03) _Slide_30 (2)" xfId="4374" xr:uid="{41C01414-C6AE-405E-A9F1-7A14B5E114BC}"/>
    <cellStyle name="_0902 GV_Mali Tablolar(26-03-03) _Slide_37 (1)" xfId="4375" xr:uid="{81538EB6-77E5-4B70-957A-7F339AB9C761}"/>
    <cellStyle name="_0902 GV_Mali Tablolar(26-03-03) _Visionline (Net profit)" xfId="4376" xr:uid="{0D5E47A0-EE04-4DC5-B2CF-8B4E7CBEDCC7}"/>
    <cellStyle name="_0902 GV_Slide_14 (2)" xfId="4377" xr:uid="{99CF68CF-F736-472C-BB64-44578E1FC220}"/>
    <cellStyle name="_0902 GV_Slide_30 (2)" xfId="4378" xr:uid="{75C23CFA-75D6-429A-AA70-ADDF0F4FC343}"/>
    <cellStyle name="_0902 GV_Slide_37 (1)" xfId="4379" xr:uid="{F12311C8-8682-4390-957B-B2DF8702777A}"/>
    <cellStyle name="_0902 GV_Visionline (Net profit)" xfId="4380" xr:uid="{D5BED8E3-FB63-49B1-88A6-FDB703DB3918}"/>
    <cellStyle name="_10-12 98 mali tablolar" xfId="4381" xr:uid="{49483956-6F8E-4B93-9F0F-3BB193835085}"/>
    <cellStyle name="_10-12 98 mali tablolar_1" xfId="4382" xr:uid="{468782C9-5B43-4B13-999B-28C6C394D53C}"/>
    <cellStyle name="_10-12 98 mali tablolar_2" xfId="4383" xr:uid="{23BC9D1E-6CC6-4A20-A7BC-57D0045B9556}"/>
    <cellStyle name="_10-12 98 mali tablolar_2 10" xfId="4384" xr:uid="{F25CF336-C746-4F87-99E2-E054D2FC1ED9}"/>
    <cellStyle name="_10-12 98 mali tablolar_2 2" xfId="4385" xr:uid="{98848098-8303-47A3-9DF1-453C995765BD}"/>
    <cellStyle name="_10-12 98 mali tablolar_2 3" xfId="4386" xr:uid="{C01C2C12-F340-4E6D-A346-DDB764121596}"/>
    <cellStyle name="_10-12 98 mali tablolar_2 4" xfId="4387" xr:uid="{402BF11E-FAC3-447B-AE27-38F272EACFB1}"/>
    <cellStyle name="_10-12 98 mali tablolar_2 5" xfId="4388" xr:uid="{998059F7-B410-4D48-A11C-7BD906D69201}"/>
    <cellStyle name="_10-12 98 mali tablolar_2 6" xfId="4389" xr:uid="{0B5333B8-C597-49BE-8502-A82EDCA3842A}"/>
    <cellStyle name="_10-12 98 mali tablolar_2 7" xfId="4390" xr:uid="{AEFC67E6-FF1A-4BD1-87A5-E96AD7EDF154}"/>
    <cellStyle name="_10-12 98 mali tablolar_2 8" xfId="4391" xr:uid="{D1F92E64-E87F-417E-B2B5-2BF52B770350}"/>
    <cellStyle name="_10-12 98 mali tablolar_2 9" xfId="4392" xr:uid="{718CB2EB-2C06-46A9-9011-B884D3468ADD}"/>
    <cellStyle name="_10-12 98 mali tablolar_3" xfId="4393" xr:uid="{5DE222D9-A5E7-4617-8E65-BE0492AFFEB2}"/>
    <cellStyle name="_10-12 98 mali tablolar_4" xfId="4394" xr:uid="{86AC6BA7-2FEB-4C32-AAC8-D6D35253093C}"/>
    <cellStyle name="_10-12 98 mali tablolar_5" xfId="4395" xr:uid="{94DFEB6D-2D80-45FC-8DD9-5EE39F2561E4}"/>
    <cellStyle name="_10-12 98 mali tablolar_6" xfId="4396" xr:uid="{3E4C2277-E688-4E5C-8A36-13992A449B20}"/>
    <cellStyle name="_10-12 98 mali tablolar_6 10" xfId="4397" xr:uid="{3BACAC6B-9A12-47CC-A6FA-62306D71CA29}"/>
    <cellStyle name="_10-12 98 mali tablolar_6 2" xfId="4398" xr:uid="{9C532C27-36BE-4576-BC88-0FB04A471F7D}"/>
    <cellStyle name="_10-12 98 mali tablolar_6 3" xfId="4399" xr:uid="{536E1FAD-300B-42C4-B8CC-15226107985A}"/>
    <cellStyle name="_10-12 98 mali tablolar_6 4" xfId="4400" xr:uid="{185C1E69-7EA3-4F84-98E6-FF06D53B8EDB}"/>
    <cellStyle name="_10-12 98 mali tablolar_6 5" xfId="4401" xr:uid="{CA4B0875-2E7F-4BEC-8B02-1829B53DA2EF}"/>
    <cellStyle name="_10-12 98 mali tablolar_6 6" xfId="4402" xr:uid="{AAEF60D7-AA03-41C0-ABA3-305F180C1173}"/>
    <cellStyle name="_10-12 98 mali tablolar_6 7" xfId="4403" xr:uid="{07F5AEE1-1E68-40A9-802B-85B9C340F94D}"/>
    <cellStyle name="_10-12 98 mali tablolar_6 8" xfId="4404" xr:uid="{44CF3946-9CEB-4A4D-80FC-F77AB9888B2D}"/>
    <cellStyle name="_10-12 98 mali tablolar_6 9" xfId="4405" xr:uid="{1471A388-9AD8-47F1-8DDB-F622AFFFC492}"/>
    <cellStyle name="_10-12 98 mali tablolar_7" xfId="4406" xr:uid="{83627A34-7CBC-4D1C-94D5-973B363C1EAC}"/>
    <cellStyle name="_10-12 98 mali tablolar_7 2" xfId="4407" xr:uid="{298CDA0B-1D6F-40BB-B4A6-3224734E4B79}"/>
    <cellStyle name="_10-12 98 mali tablolar_7 3" xfId="4408" xr:uid="{07887FB7-34EC-4161-86D7-C9F1484F2B0A}"/>
    <cellStyle name="_10-12 98 mali tablolar_8" xfId="4409" xr:uid="{F503EB9E-FC24-4908-8FEC-B2F4B37B9741}"/>
    <cellStyle name="_10-12 98 mali tablolar_8 10" xfId="4410" xr:uid="{5B835F7A-ED57-43BB-A7AA-6B5A0ADE430A}"/>
    <cellStyle name="_10-12 98 mali tablolar_8 2" xfId="4411" xr:uid="{A4C70C3C-A63B-4924-BB9A-236D38DFA2C6}"/>
    <cellStyle name="_10-12 98 mali tablolar_8 3" xfId="4412" xr:uid="{1C9E457F-4EB5-4824-A196-3F27ADEEBBEF}"/>
    <cellStyle name="_10-12 98 mali tablolar_8 4" xfId="4413" xr:uid="{6D678396-C7DD-4B2B-AD96-6C1E01853890}"/>
    <cellStyle name="_10-12 98 mali tablolar_8 5" xfId="4414" xr:uid="{043B17C9-F447-4241-A33F-3E1E11D2F9DB}"/>
    <cellStyle name="_10-12 98 mali tablolar_8 6" xfId="4415" xr:uid="{A01B6717-0C34-4F30-9106-53302F20528D}"/>
    <cellStyle name="_10-12 98 mali tablolar_8 7" xfId="4416" xr:uid="{18C67E4D-D682-45A9-A52F-10E495B441F7}"/>
    <cellStyle name="_10-12 98 mali tablolar_8 8" xfId="4417" xr:uid="{8A9CBFCE-0B57-4523-AD6F-F725F03F19F3}"/>
    <cellStyle name="_10-12 98 mali tablolar_8 9" xfId="4418" xr:uid="{2E458947-3623-4BEB-AABD-822C2F6CD3DD}"/>
    <cellStyle name="_10-12 98 mali tablolar_9" xfId="4419" xr:uid="{EF87E4C6-0D59-47D4-AC3D-401B81839D27}"/>
    <cellStyle name="_10-12 98 mali tablolar_9 10" xfId="4420" xr:uid="{CCBC03CC-BC93-4A8F-BE98-0C555F506D66}"/>
    <cellStyle name="_10-12 98 mali tablolar_9 10_Gross Inflow (@ageas share)" xfId="4421" xr:uid="{386926C9-28AE-40D7-BAA5-DF98C7BF3F03}"/>
    <cellStyle name="_10-12 98 mali tablolar_9 10_Life (EU)" xfId="4422" xr:uid="{CAED7E1A-36A1-457B-8A06-33010F8DEE00}"/>
    <cellStyle name="_10-12 98 mali tablolar_9 10_Slide_14 (2)" xfId="4423" xr:uid="{3DF9C33A-7812-461A-A2BD-14AA4BABAB3B}"/>
    <cellStyle name="_10-12 98 mali tablolar_9 10_Slide_30 (2)" xfId="4424" xr:uid="{38DED701-E820-4356-8054-EA430158E341}"/>
    <cellStyle name="_10-12 98 mali tablolar_9 10_Slide_37 (1)" xfId="4425" xr:uid="{EACB3684-4254-47CB-9180-8BD8777889EE}"/>
    <cellStyle name="_10-12 98 mali tablolar_9 10_Visionline (Net profit)" xfId="4426" xr:uid="{E6C8ADB3-8ED7-48E7-A03B-0927418757E3}"/>
    <cellStyle name="_10-12 98 mali tablolar_9 2" xfId="4427" xr:uid="{D9DF921B-0FDC-45C7-B2F1-A20D08D9BE8C}"/>
    <cellStyle name="_10-12 98 mali tablolar_9 2_Gross Inflow (@ageas share)" xfId="4428" xr:uid="{2450ED19-0CFA-4917-A1A7-315BC8F37BA0}"/>
    <cellStyle name="_10-12 98 mali tablolar_9 2_Life (EU)" xfId="4429" xr:uid="{8B3054F5-BAC4-437D-A5CC-C09F1402B1A8}"/>
    <cellStyle name="_10-12 98 mali tablolar_9 2_Slide_14 (2)" xfId="4430" xr:uid="{633632E3-229E-4DAE-9A51-CFE40B62CA78}"/>
    <cellStyle name="_10-12 98 mali tablolar_9 2_Slide_30 (2)" xfId="4431" xr:uid="{65D2A970-D32B-4A2D-A359-DE36D99065A2}"/>
    <cellStyle name="_10-12 98 mali tablolar_9 2_Slide_37 (1)" xfId="4432" xr:uid="{3A9D798C-97DB-46FD-9513-1CE7936580BC}"/>
    <cellStyle name="_10-12 98 mali tablolar_9 2_Visionline (Net profit)" xfId="4433" xr:uid="{092FE9B6-C2FB-492A-B381-2EC82082F9BD}"/>
    <cellStyle name="_10-12 98 mali tablolar_9 3" xfId="4434" xr:uid="{7A2B67D8-55C2-42BF-98C6-06F6E92D4CCF}"/>
    <cellStyle name="_10-12 98 mali tablolar_9 3_Gross Inflow (@ageas share)" xfId="4435" xr:uid="{C67DC20E-695F-4125-B7A1-CDC727ECE600}"/>
    <cellStyle name="_10-12 98 mali tablolar_9 3_Life (EU)" xfId="4436" xr:uid="{C29BF624-154E-4C30-8AE4-2092C3F195C5}"/>
    <cellStyle name="_10-12 98 mali tablolar_9 3_Slide_14 (2)" xfId="4437" xr:uid="{217A95BF-B079-4489-93B1-D432F5DF0710}"/>
    <cellStyle name="_10-12 98 mali tablolar_9 3_Slide_30 (2)" xfId="4438" xr:uid="{E319A78B-6557-4729-9BAB-FC309B7F936E}"/>
    <cellStyle name="_10-12 98 mali tablolar_9 3_Slide_37 (1)" xfId="4439" xr:uid="{E1FA3E75-A8FE-4D4F-ADD7-947F727F8CB9}"/>
    <cellStyle name="_10-12 98 mali tablolar_9 3_Visionline (Net profit)" xfId="4440" xr:uid="{822D61F2-E5B0-46F8-B322-049FC5BED6F5}"/>
    <cellStyle name="_10-12 98 mali tablolar_9 4" xfId="4441" xr:uid="{9D5789BC-FF49-4252-A1D6-E6CA6D53E0A9}"/>
    <cellStyle name="_10-12 98 mali tablolar_9 4_Gross Inflow (@ageas share)" xfId="4442" xr:uid="{2CCAD1C0-25D1-4D09-B827-8358990078BF}"/>
    <cellStyle name="_10-12 98 mali tablolar_9 4_Life (EU)" xfId="4443" xr:uid="{4FE5D06F-6173-458E-83DF-1343FADE907F}"/>
    <cellStyle name="_10-12 98 mali tablolar_9 4_Slide_14 (2)" xfId="4444" xr:uid="{7DC050AF-1927-4B08-9F74-86FAED3C03DD}"/>
    <cellStyle name="_10-12 98 mali tablolar_9 4_Slide_30 (2)" xfId="4445" xr:uid="{1087FDCF-DCD4-4929-8D9A-BB0DBDC32E8A}"/>
    <cellStyle name="_10-12 98 mali tablolar_9 4_Slide_37 (1)" xfId="4446" xr:uid="{F4EFBDB5-AC29-4EC2-A796-B2115F48854E}"/>
    <cellStyle name="_10-12 98 mali tablolar_9 4_Visionline (Net profit)" xfId="4447" xr:uid="{1D78716B-BA20-4C25-8407-783F3E72AEE9}"/>
    <cellStyle name="_10-12 98 mali tablolar_9 5" xfId="4448" xr:uid="{50BAE033-7BFC-47DC-B94F-2A43715FFDCA}"/>
    <cellStyle name="_10-12 98 mali tablolar_9 5_Gross Inflow (@ageas share)" xfId="4449" xr:uid="{F8DACF41-2005-4158-8587-48C5CF4ACB41}"/>
    <cellStyle name="_10-12 98 mali tablolar_9 5_Life (EU)" xfId="4450" xr:uid="{C215C022-E89D-438C-9AEA-90954E24FB73}"/>
    <cellStyle name="_10-12 98 mali tablolar_9 5_Slide_14 (2)" xfId="4451" xr:uid="{D9CD460A-B91D-46FE-841C-54F0BD6ABBAB}"/>
    <cellStyle name="_10-12 98 mali tablolar_9 5_Slide_30 (2)" xfId="4452" xr:uid="{0C97DCCA-73C8-434C-8120-0B439656413D}"/>
    <cellStyle name="_10-12 98 mali tablolar_9 5_Slide_37 (1)" xfId="4453" xr:uid="{52551398-B4E8-496F-A66E-B09DE8412458}"/>
    <cellStyle name="_10-12 98 mali tablolar_9 5_Visionline (Net profit)" xfId="4454" xr:uid="{071C400C-4A7B-4782-AF35-5CFEAF3B83F9}"/>
    <cellStyle name="_10-12 98 mali tablolar_9 6" xfId="4455" xr:uid="{320F1365-42DF-4F8A-8758-6D3203BE7C79}"/>
    <cellStyle name="_10-12 98 mali tablolar_9 6_Gross Inflow (@ageas share)" xfId="4456" xr:uid="{070EC989-FCCA-4A6A-9963-B96F71C516A3}"/>
    <cellStyle name="_10-12 98 mali tablolar_9 6_Life (EU)" xfId="4457" xr:uid="{56FA180D-891B-4271-A5AB-656DA45445E4}"/>
    <cellStyle name="_10-12 98 mali tablolar_9 6_Slide_14 (2)" xfId="4458" xr:uid="{BA60392E-9D71-47BC-8AE8-35D16BA9BA67}"/>
    <cellStyle name="_10-12 98 mali tablolar_9 6_Slide_30 (2)" xfId="4459" xr:uid="{A34F36D2-015E-42F0-91CC-F9B05CC740BC}"/>
    <cellStyle name="_10-12 98 mali tablolar_9 6_Slide_37 (1)" xfId="4460" xr:uid="{6C7EE364-584C-4350-A597-259FC8AFAE84}"/>
    <cellStyle name="_10-12 98 mali tablolar_9 6_Visionline (Net profit)" xfId="4461" xr:uid="{E199E129-7221-4B1A-BBD3-2036B3031E1B}"/>
    <cellStyle name="_10-12 98 mali tablolar_9 7" xfId="4462" xr:uid="{902A2BD3-4FB6-447F-8FF5-BA8677838AE3}"/>
    <cellStyle name="_10-12 98 mali tablolar_9 7_Gross Inflow (@ageas share)" xfId="4463" xr:uid="{1EB051C6-6B5A-4E63-98DF-110327DFD90C}"/>
    <cellStyle name="_10-12 98 mali tablolar_9 7_Life (EU)" xfId="4464" xr:uid="{09C97B4D-B066-4BF0-A56D-E57595134F4E}"/>
    <cellStyle name="_10-12 98 mali tablolar_9 7_Slide_14 (2)" xfId="4465" xr:uid="{FF26850B-4832-46EA-A045-4AA064522B53}"/>
    <cellStyle name="_10-12 98 mali tablolar_9 7_Slide_30 (2)" xfId="4466" xr:uid="{52EB0BCA-7904-4F4C-AD90-E26B4C8AB6C7}"/>
    <cellStyle name="_10-12 98 mali tablolar_9 7_Slide_37 (1)" xfId="4467" xr:uid="{F28FE3CD-5693-4136-9817-3A1B4C49CC36}"/>
    <cellStyle name="_10-12 98 mali tablolar_9 7_Visionline (Net profit)" xfId="4468" xr:uid="{F1E1A5C2-0A56-4897-9404-881B685A9660}"/>
    <cellStyle name="_10-12 98 mali tablolar_9 8" xfId="4469" xr:uid="{C6020D3E-D7BE-44DF-8828-8C1F3FE7D93A}"/>
    <cellStyle name="_10-12 98 mali tablolar_9 8_Gross Inflow (@ageas share)" xfId="4470" xr:uid="{15E1B161-0612-4206-85BF-8377B092B61D}"/>
    <cellStyle name="_10-12 98 mali tablolar_9 8_Life (EU)" xfId="4471" xr:uid="{6DC79992-D743-416F-BCB3-73895C204CA5}"/>
    <cellStyle name="_10-12 98 mali tablolar_9 8_Slide_14 (2)" xfId="4472" xr:uid="{F9F23616-F36E-47D6-9631-5320B99E52DE}"/>
    <cellStyle name="_10-12 98 mali tablolar_9 8_Slide_30 (2)" xfId="4473" xr:uid="{E646E2E4-8933-415B-900A-57DCF1DD78AA}"/>
    <cellStyle name="_10-12 98 mali tablolar_9 8_Slide_37 (1)" xfId="4474" xr:uid="{D4279DCC-C034-4667-A1FA-068E20D61441}"/>
    <cellStyle name="_10-12 98 mali tablolar_9 8_Visionline (Net profit)" xfId="4475" xr:uid="{3F5DE2E8-F2ED-4B63-A494-8DD6F7DD9D61}"/>
    <cellStyle name="_10-12 98 mali tablolar_9 9" xfId="4476" xr:uid="{31E513C5-CFCF-4AFA-964F-797D0C57902C}"/>
    <cellStyle name="_10-12 98 mali tablolar_9 9_Gross Inflow (@ageas share)" xfId="4477" xr:uid="{F0B45AC7-1563-4046-B988-8E283380C183}"/>
    <cellStyle name="_10-12 98 mali tablolar_9 9_Life (EU)" xfId="4478" xr:uid="{C4D90437-3CCD-49DF-857D-7CCD9F650801}"/>
    <cellStyle name="_10-12 98 mali tablolar_9 9_Slide_14 (2)" xfId="4479" xr:uid="{255F872F-58C1-47BA-9AAF-02D07C76480C}"/>
    <cellStyle name="_10-12 98 mali tablolar_9 9_Slide_30 (2)" xfId="4480" xr:uid="{BB99F60F-CC30-4AE7-8F83-C4A16F94C3CA}"/>
    <cellStyle name="_10-12 98 mali tablolar_9 9_Slide_37 (1)" xfId="4481" xr:uid="{5C7A4D4D-2E20-4661-BE2B-CF1729E8321A}"/>
    <cellStyle name="_10-12 98 mali tablolar_9 9_Visionline (Net profit)" xfId="4482" xr:uid="{FDEA7B88-8446-495A-8412-FCEBF1F02E19}"/>
    <cellStyle name="_10-12 98 mali tablolar_9_Gross Inflow (@ageas share)" xfId="4483" xr:uid="{B6A7EEBE-39E8-4379-A4BF-EC607019BCA9}"/>
    <cellStyle name="_10-12 98 mali tablolar_9_Life (EU)" xfId="4484" xr:uid="{DE3BC622-1262-45F1-BFEA-CEA4AA800659}"/>
    <cellStyle name="_10-12 98 mali tablolar_9_Slide_14 (2)" xfId="4485" xr:uid="{AAC404B1-F89A-48CE-A384-E0814EF40620}"/>
    <cellStyle name="_10-12 98 mali tablolar_9_Slide_30 (2)" xfId="4486" xr:uid="{598D37F4-C762-48B5-BFAF-CF777DB0FCCC}"/>
    <cellStyle name="_10-12 98 mali tablolar_9_Slide_37 (1)" xfId="4487" xr:uid="{6EAC0A9B-DC4B-486E-9202-0CA80A245031}"/>
    <cellStyle name="_10-12 98 mali tablolar_9_Visionline (Net profit)" xfId="4488" xr:uid="{773A4AD9-B59C-483E-ABEF-74D6C74B27F7}"/>
    <cellStyle name="_10-12 98 mali tablolar_A" xfId="4489" xr:uid="{455A091E-CFFE-44F9-889D-22F400D80142}"/>
    <cellStyle name="_10-12 98 mali tablolar_B" xfId="4490" xr:uid="{61F744F5-0CF1-42A8-AD04-BF68DF43C30D}"/>
    <cellStyle name="_10-12 98 mali tablolar_B 10" xfId="4491" xr:uid="{9080B716-8942-4E62-909C-0EDEC93C3BA0}"/>
    <cellStyle name="_10-12 98 mali tablolar_B 10_Gross Inflow (@ageas share)" xfId="4492" xr:uid="{ED4C60AE-8F09-430E-98D6-F1F93D7A804E}"/>
    <cellStyle name="_10-12 98 mali tablolar_B 10_Life (EU)" xfId="4493" xr:uid="{B5C8B3FA-4D95-474B-BDC4-E68F31C0179A}"/>
    <cellStyle name="_10-12 98 mali tablolar_B 10_Slide_14 (2)" xfId="4494" xr:uid="{330F5B9B-62FF-4D21-89BB-A54A024DD6B5}"/>
    <cellStyle name="_10-12 98 mali tablolar_B 10_Slide_30 (2)" xfId="4495" xr:uid="{A9E7658C-F124-4EB1-9696-E19313F570A4}"/>
    <cellStyle name="_10-12 98 mali tablolar_B 10_Slide_37 (1)" xfId="4496" xr:uid="{45B17A35-2C84-440A-B979-E3FA491D56FC}"/>
    <cellStyle name="_10-12 98 mali tablolar_B 10_Visionline (Net profit)" xfId="4497" xr:uid="{14B18C26-3EA2-4AE5-A41E-28E2926069E4}"/>
    <cellStyle name="_10-12 98 mali tablolar_B 2" xfId="4498" xr:uid="{03432333-C392-4B0C-9313-9EE6E6E4B52F}"/>
    <cellStyle name="_10-12 98 mali tablolar_B 2_Gross Inflow (@ageas share)" xfId="4499" xr:uid="{6189350A-EDE1-4761-9ACB-7C361451A935}"/>
    <cellStyle name="_10-12 98 mali tablolar_B 2_Life (EU)" xfId="4500" xr:uid="{23C73479-A490-4C0F-8B89-55E605E8AA84}"/>
    <cellStyle name="_10-12 98 mali tablolar_B 2_Slide_14 (2)" xfId="4501" xr:uid="{0D5362AE-197B-4AC9-A657-575203D4FDD6}"/>
    <cellStyle name="_10-12 98 mali tablolar_B 2_Slide_30 (2)" xfId="4502" xr:uid="{6AE7402D-F2F4-4543-B9BA-DACDD571F575}"/>
    <cellStyle name="_10-12 98 mali tablolar_B 2_Slide_37 (1)" xfId="4503" xr:uid="{9DF81D21-C89D-4DCC-9342-E0B2625F99D1}"/>
    <cellStyle name="_10-12 98 mali tablolar_B 2_Visionline (Net profit)" xfId="4504" xr:uid="{42D12D5A-6F45-4989-91A0-C34EE1F2A33E}"/>
    <cellStyle name="_10-12 98 mali tablolar_B 3" xfId="4505" xr:uid="{54B40F4F-43A6-4A45-B8A2-A4417EDD66E9}"/>
    <cellStyle name="_10-12 98 mali tablolar_B 3_Gross Inflow (@ageas share)" xfId="4506" xr:uid="{C15BB622-D09C-419E-9B7B-FBBC7659C30A}"/>
    <cellStyle name="_10-12 98 mali tablolar_B 3_Life (EU)" xfId="4507" xr:uid="{44603EC8-BE46-4BBD-8043-81BD72BB2721}"/>
    <cellStyle name="_10-12 98 mali tablolar_B 3_Slide_14 (2)" xfId="4508" xr:uid="{C1BF9FFA-4E6E-46A0-BA03-F3BB17D43163}"/>
    <cellStyle name="_10-12 98 mali tablolar_B 3_Slide_30 (2)" xfId="4509" xr:uid="{BB6ABBE0-E799-4A92-AED2-FB958D079C3B}"/>
    <cellStyle name="_10-12 98 mali tablolar_B 3_Slide_37 (1)" xfId="4510" xr:uid="{A779A1B0-6458-4985-AED3-3D511FB2B2D0}"/>
    <cellStyle name="_10-12 98 mali tablolar_B 3_Visionline (Net profit)" xfId="4511" xr:uid="{9B83D4B3-AFF2-4EBB-B017-D7D450777E3C}"/>
    <cellStyle name="_10-12 98 mali tablolar_B 4" xfId="4512" xr:uid="{DB5FF0BA-A3A9-439B-A286-6AAF13548069}"/>
    <cellStyle name="_10-12 98 mali tablolar_B 4_Gross Inflow (@ageas share)" xfId="4513" xr:uid="{0F23F9AE-5246-4FC4-96AC-CB8ECD267AC5}"/>
    <cellStyle name="_10-12 98 mali tablolar_B 4_Life (EU)" xfId="4514" xr:uid="{6AD13E33-B998-4F0B-A19B-AF88EA952949}"/>
    <cellStyle name="_10-12 98 mali tablolar_B 4_Slide_14 (2)" xfId="4515" xr:uid="{8461E5E7-4C6B-4634-94DF-B5B7CD072368}"/>
    <cellStyle name="_10-12 98 mali tablolar_B 4_Slide_30 (2)" xfId="4516" xr:uid="{E4D4F9A1-01CA-48A3-8533-F41D466EF511}"/>
    <cellStyle name="_10-12 98 mali tablolar_B 4_Slide_37 (1)" xfId="4517" xr:uid="{541CDA7B-CB13-44B7-8587-3705C97251D5}"/>
    <cellStyle name="_10-12 98 mali tablolar_B 4_Visionline (Net profit)" xfId="4518" xr:uid="{2CD12665-8684-49B9-AABC-285763DED8F1}"/>
    <cellStyle name="_10-12 98 mali tablolar_B 5" xfId="4519" xr:uid="{CE05EB1B-27AA-4DCF-92C2-29C45CC36B1A}"/>
    <cellStyle name="_10-12 98 mali tablolar_B 5_Gross Inflow (@ageas share)" xfId="4520" xr:uid="{2EFBAD6C-5936-4F0E-A073-ADB94C4125DD}"/>
    <cellStyle name="_10-12 98 mali tablolar_B 5_Life (EU)" xfId="4521" xr:uid="{47343EB5-03F5-42FE-898F-4A185B27D31A}"/>
    <cellStyle name="_10-12 98 mali tablolar_B 5_Slide_14 (2)" xfId="4522" xr:uid="{EF4F54EF-BC07-4180-A56C-20AC78AAB2C6}"/>
    <cellStyle name="_10-12 98 mali tablolar_B 5_Slide_30 (2)" xfId="4523" xr:uid="{03AC2FFF-CAA7-415E-B83E-42126194B1E4}"/>
    <cellStyle name="_10-12 98 mali tablolar_B 5_Slide_37 (1)" xfId="4524" xr:uid="{8E440000-7677-498E-9495-07B95D95A7AA}"/>
    <cellStyle name="_10-12 98 mali tablolar_B 5_Visionline (Net profit)" xfId="4525" xr:uid="{8B95CC29-C59F-41FD-8D33-F03CD4A98FF1}"/>
    <cellStyle name="_10-12 98 mali tablolar_B 6" xfId="4526" xr:uid="{55D6044F-9F03-4D90-A297-1BEC3238FAC3}"/>
    <cellStyle name="_10-12 98 mali tablolar_B 6_Gross Inflow (@ageas share)" xfId="4527" xr:uid="{54C0994B-D008-484D-90AD-1B366FA0D9B7}"/>
    <cellStyle name="_10-12 98 mali tablolar_B 6_Life (EU)" xfId="4528" xr:uid="{5E11A090-D332-4057-B166-9F3EC301F4EE}"/>
    <cellStyle name="_10-12 98 mali tablolar_B 6_Slide_14 (2)" xfId="4529" xr:uid="{E76D0157-AAD5-4813-B029-5CBD737C7C27}"/>
    <cellStyle name="_10-12 98 mali tablolar_B 6_Slide_30 (2)" xfId="4530" xr:uid="{4BBE2228-E0C0-428E-A38F-E0A3BB44D921}"/>
    <cellStyle name="_10-12 98 mali tablolar_B 6_Slide_37 (1)" xfId="4531" xr:uid="{5A5ED701-EC97-41A2-91B2-CB65C98583F2}"/>
    <cellStyle name="_10-12 98 mali tablolar_B 6_Visionline (Net profit)" xfId="4532" xr:uid="{DEC4C509-A4E3-4936-8FDB-FB6D111E6A3D}"/>
    <cellStyle name="_10-12 98 mali tablolar_B 7" xfId="4533" xr:uid="{5B9C8EED-8F5B-4251-9048-71D07FD28E0A}"/>
    <cellStyle name="_10-12 98 mali tablolar_B 7_Gross Inflow (@ageas share)" xfId="4534" xr:uid="{E9A9E530-7A11-45EB-B3D8-79B8B11DAFF3}"/>
    <cellStyle name="_10-12 98 mali tablolar_B 7_Life (EU)" xfId="4535" xr:uid="{F6D943B7-BE7A-4AB5-B9B0-46EFA9D263E3}"/>
    <cellStyle name="_10-12 98 mali tablolar_B 7_Slide_14 (2)" xfId="4536" xr:uid="{9F91B8D6-FE91-46D1-B18E-AFB533FFA10E}"/>
    <cellStyle name="_10-12 98 mali tablolar_B 7_Slide_30 (2)" xfId="4537" xr:uid="{5EA2E06C-740F-4EF9-B167-4575623EAD63}"/>
    <cellStyle name="_10-12 98 mali tablolar_B 7_Slide_37 (1)" xfId="4538" xr:uid="{5746E5DC-731F-458D-8B61-5C49707564FA}"/>
    <cellStyle name="_10-12 98 mali tablolar_B 7_Visionline (Net profit)" xfId="4539" xr:uid="{5CBF3F4B-3CBD-4BA7-A6FB-5F6C6B375EE0}"/>
    <cellStyle name="_10-12 98 mali tablolar_B 8" xfId="4540" xr:uid="{3F4E1C6A-D75E-448E-8DCC-3CAA18FFC06B}"/>
    <cellStyle name="_10-12 98 mali tablolar_B 8_Gross Inflow (@ageas share)" xfId="4541" xr:uid="{1DB26253-016E-4800-9FB0-E575C3F6D315}"/>
    <cellStyle name="_10-12 98 mali tablolar_B 8_Life (EU)" xfId="4542" xr:uid="{A45B0A21-39E6-47AD-BB32-12A8D1A45C49}"/>
    <cellStyle name="_10-12 98 mali tablolar_B 8_Slide_14 (2)" xfId="4543" xr:uid="{0D889CED-51D2-4C92-89A3-26FE8CEC43DD}"/>
    <cellStyle name="_10-12 98 mali tablolar_B 8_Slide_30 (2)" xfId="4544" xr:uid="{4C1256BD-EAF7-472B-8D1D-F286034206F6}"/>
    <cellStyle name="_10-12 98 mali tablolar_B 8_Slide_37 (1)" xfId="4545" xr:uid="{B29D455F-C477-410C-9607-06F66795E6BA}"/>
    <cellStyle name="_10-12 98 mali tablolar_B 8_Visionline (Net profit)" xfId="4546" xr:uid="{A6E8EFCF-AEA7-4ECB-BDD7-5E8886456536}"/>
    <cellStyle name="_10-12 98 mali tablolar_B 9" xfId="4547" xr:uid="{8FA1D272-E9C8-4B8F-B848-2DADD2E1ABFA}"/>
    <cellStyle name="_10-12 98 mali tablolar_B 9_Gross Inflow (@ageas share)" xfId="4548" xr:uid="{8732A042-7D13-40E6-83F8-2E01DEACC1A8}"/>
    <cellStyle name="_10-12 98 mali tablolar_B 9_Life (EU)" xfId="4549" xr:uid="{69ADAF60-E706-44D2-A3EC-2C72DE3961CD}"/>
    <cellStyle name="_10-12 98 mali tablolar_B 9_Slide_14 (2)" xfId="4550" xr:uid="{57FFA57B-73EF-4FF0-A42B-F0200BC7252C}"/>
    <cellStyle name="_10-12 98 mali tablolar_B 9_Slide_30 (2)" xfId="4551" xr:uid="{E6B71E48-A545-45C3-929A-2A2B4C6A0F54}"/>
    <cellStyle name="_10-12 98 mali tablolar_B 9_Slide_37 (1)" xfId="4552" xr:uid="{62A412E3-871F-4F17-A4EC-F264252F6D0C}"/>
    <cellStyle name="_10-12 98 mali tablolar_B 9_Visionline (Net profit)" xfId="4553" xr:uid="{D4DDDCAC-3CDD-4567-BE8E-0B2901E90E32}"/>
    <cellStyle name="_10-12 98 mali tablolar_B_Gross Inflow (@ageas share)" xfId="4554" xr:uid="{69DB8068-F77A-4149-A7A4-CE635359B884}"/>
    <cellStyle name="_10-12 98 mali tablolar_B_Life (EU)" xfId="4555" xr:uid="{82A27C6F-3B0E-49B5-BCF8-7B596C747BC8}"/>
    <cellStyle name="_10-12 98 mali tablolar_B_Slide_14 (2)" xfId="4556" xr:uid="{7D24FA3F-0C85-4B25-8EE0-CD629A2456AE}"/>
    <cellStyle name="_10-12 98 mali tablolar_B_Slide_30 (2)" xfId="4557" xr:uid="{C38B42B3-FF74-48DF-B67A-94110124C271}"/>
    <cellStyle name="_10-12 98 mali tablolar_B_Slide_37 (1)" xfId="4558" xr:uid="{3A4AE7DB-8002-4787-B813-9E533689DDB4}"/>
    <cellStyle name="_10-12 98 mali tablolar_B_Visionline (Net profit)" xfId="4559" xr:uid="{44EAD83F-71A2-41A5-8D6A-CC4E1F92F582}"/>
    <cellStyle name="_10-12 98 mali tablolar_C" xfId="4560" xr:uid="{3C260D85-96F6-4FF1-A432-6915EFF0D82A}"/>
    <cellStyle name="_10-12 98 mali tablolar_C 10" xfId="4561" xr:uid="{D6841BFF-B82C-4C2A-BD80-89C25AEAE2E3}"/>
    <cellStyle name="_10-12 98 mali tablolar_C 2" xfId="4562" xr:uid="{9E5D3095-C088-4C8E-866B-690CC1BF6F27}"/>
    <cellStyle name="_10-12 98 mali tablolar_C 3" xfId="4563" xr:uid="{B755A2AB-928A-4275-9BD1-19C557B69BB3}"/>
    <cellStyle name="_10-12 98 mali tablolar_C 4" xfId="4564" xr:uid="{84B25DAE-A545-4E1B-BDA1-611E23DCB7C6}"/>
    <cellStyle name="_10-12 98 mali tablolar_C 5" xfId="4565" xr:uid="{82FFBA0D-2ADC-416B-A308-29F1FFFC1506}"/>
    <cellStyle name="_10-12 98 mali tablolar_C 6" xfId="4566" xr:uid="{C2692111-1E9C-419C-B142-83E1FDCBB9E0}"/>
    <cellStyle name="_10-12 98 mali tablolar_C 7" xfId="4567" xr:uid="{3C9BD150-CF0D-48EE-AFE4-DE92FD7F1748}"/>
    <cellStyle name="_10-12 98 mali tablolar_C 8" xfId="4568" xr:uid="{7198C91C-EF66-4A7C-8DB2-A1198DC54FA8}"/>
    <cellStyle name="_10-12 98 mali tablolar_C 9" xfId="4569" xr:uid="{2E4F5867-CB08-48F7-B5F5-6F63959799F2}"/>
    <cellStyle name="_10-12 98 mali tablolar_D" xfId="4570" xr:uid="{A09A00EC-2898-4473-801F-8003085114D0}"/>
    <cellStyle name="_10-12 98 mali tablolar_D 10" xfId="4571" xr:uid="{2C2159A5-E825-4D42-B00F-977D4AC4B8F7}"/>
    <cellStyle name="_10-12 98 mali tablolar_D 2" xfId="4572" xr:uid="{20914832-CCF3-4531-ABC5-D5FCCB5D9C86}"/>
    <cellStyle name="_10-12 98 mali tablolar_D 2 2" xfId="4573" xr:uid="{AD4CAF9E-5310-436D-9092-338193F13DEB}"/>
    <cellStyle name="_10-12 98 mali tablolar_D 3" xfId="4574" xr:uid="{37D1796A-3148-4F9C-9E93-D48D9980DB0A}"/>
    <cellStyle name="_10-12 98 mali tablolar_D 3 2" xfId="4575" xr:uid="{1428B5BA-216D-4035-BD4D-B919AF5024BE}"/>
    <cellStyle name="_10-12 98 mali tablolar_D 4" xfId="4576" xr:uid="{C21AD7BE-36DD-4A5E-94FC-F1B0DBF49013}"/>
    <cellStyle name="_10-12 98 mali tablolar_D 4 2" xfId="4577" xr:uid="{659C8CD3-E63C-45DB-9A76-DA60DC7BF304}"/>
    <cellStyle name="_10-12 98 mali tablolar_D 5" xfId="4578" xr:uid="{1B504A75-CCA7-497D-A6C5-514C00F5C14F}"/>
    <cellStyle name="_10-12 98 mali tablolar_D 5 2" xfId="4579" xr:uid="{C4EBAD35-04FC-4B03-A1E7-95535347B104}"/>
    <cellStyle name="_10-12 98 mali tablolar_D 6" xfId="4580" xr:uid="{6048B925-C09A-495D-913B-40C72F72EFAF}"/>
    <cellStyle name="_10-12 98 mali tablolar_D 6 2" xfId="4581" xr:uid="{E4ECC1A6-6810-4F23-A8E3-791DA8051E69}"/>
    <cellStyle name="_10-12 98 mali tablolar_D 7" xfId="4582" xr:uid="{BD9AD597-16F7-408E-AF32-04F8E3F7A26A}"/>
    <cellStyle name="_10-12 98 mali tablolar_D 7 2" xfId="4583" xr:uid="{1D3F8422-BE8C-4D80-BA7A-2656874ABD28}"/>
    <cellStyle name="_10-12 98 mali tablolar_D 8" xfId="4584" xr:uid="{9A00C479-5048-43FA-A180-0669026491FA}"/>
    <cellStyle name="_10-12 98 mali tablolar_D 8 2" xfId="4585" xr:uid="{8B56CCED-6FC2-4C2F-87C0-CD702E2A9299}"/>
    <cellStyle name="_10-12 98 mali tablolar_D 9" xfId="4586" xr:uid="{E30FCA76-1393-4BEE-9338-8B843DAF07CC}"/>
    <cellStyle name="_10-12 98 mali tablolar_D 9 2" xfId="4587" xr:uid="{4E3715E9-A6F3-4188-A439-EEDAD367FA0B}"/>
    <cellStyle name="_10-12 98 mali tablolar_E" xfId="4588" xr:uid="{95F9E671-2579-4F39-99A9-C4017E4FB6B9}"/>
    <cellStyle name="_10-12 98 mali tablolar_F" xfId="4589" xr:uid="{EC55AEAA-CFD5-46FC-93AC-11492B731094}"/>
    <cellStyle name="_10-12 98 mali tablolar_F 2" xfId="4590" xr:uid="{D4209334-22E2-4612-BCDB-B56606EE4094}"/>
    <cellStyle name="_10-12 98 mali tablolar_F 3" xfId="4591" xr:uid="{56E8A20B-221B-4FC4-8BA3-FE335BCBB4A9}"/>
    <cellStyle name="_1099" xfId="4592" xr:uid="{6BCEF541-79E1-416B-B981-7BECAF6FFD20}"/>
    <cellStyle name="_1099 10" xfId="4593" xr:uid="{55B40BF4-6F88-4CA1-83CF-325A56FC692C}"/>
    <cellStyle name="_1099 2" xfId="4594" xr:uid="{1BA48D07-FB0C-4CAC-9789-24BEF5E5335A}"/>
    <cellStyle name="_1099 3" xfId="4595" xr:uid="{C5D0A4BD-56CC-40F4-B114-7737C6C8709B}"/>
    <cellStyle name="_1099 4" xfId="4596" xr:uid="{5E39A0F3-E7BB-4AC9-B20B-BE930800110B}"/>
    <cellStyle name="_1099 5" xfId="4597" xr:uid="{6459CFB0-3B3F-426B-A602-1FF1B4E05AB1}"/>
    <cellStyle name="_1099 6" xfId="4598" xr:uid="{E11031C5-1562-4E3D-9B3A-C61C1741F847}"/>
    <cellStyle name="_1099 7" xfId="4599" xr:uid="{C7480C76-B93E-4165-9D46-A20D8172A601}"/>
    <cellStyle name="_1099 8" xfId="4600" xr:uid="{AB126875-189F-44ED-822F-7E047277FC3E}"/>
    <cellStyle name="_1099 9" xfId="4601" xr:uid="{BA7FBD8D-CF0E-4DED-B4A0-43CB8C85C500}"/>
    <cellStyle name="_1099_1" xfId="4602" xr:uid="{2CB51E0C-ABCB-4CEB-BF5C-ADCBD9B42B71}"/>
    <cellStyle name="_1099_1 10" xfId="4603" xr:uid="{D66306A4-BC66-41C8-9A91-08E178A2C09E}"/>
    <cellStyle name="_1099_1 2" xfId="4604" xr:uid="{747C040E-3F5C-4735-BD94-56FF75C8836E}"/>
    <cellStyle name="_1099_1 3" xfId="4605" xr:uid="{14AA6DAD-CABD-4535-AEF2-3E067128BBA7}"/>
    <cellStyle name="_1099_1 4" xfId="4606" xr:uid="{11103ED2-A2B8-4422-87B9-935AC0BD4546}"/>
    <cellStyle name="_1099_1 5" xfId="4607" xr:uid="{8A5E7B53-B0FA-49A1-AF08-A6B90739A007}"/>
    <cellStyle name="_1099_1 6" xfId="4608" xr:uid="{4116D764-5EA3-4661-A7B4-DE9BC5AB01FB}"/>
    <cellStyle name="_1099_1 7" xfId="4609" xr:uid="{4504343D-7547-4B9F-AE49-CF321284A459}"/>
    <cellStyle name="_1099_1 8" xfId="4610" xr:uid="{317CA617-D6EB-4946-AF6F-E507E0756C20}"/>
    <cellStyle name="_1099_1 9" xfId="4611" xr:uid="{D80E6B84-7419-4B1B-92FB-18A7BE62B21E}"/>
    <cellStyle name="_1099_2" xfId="4612" xr:uid="{BCB0B340-7EEB-40D3-8A8E-451E6C98823E}"/>
    <cellStyle name="_1099_2 10" xfId="4613" xr:uid="{720D2BE2-463F-409F-A6A0-63965532A6F0}"/>
    <cellStyle name="_1099_2 2" xfId="4614" xr:uid="{165DE079-DF2F-4A55-9701-A5190A580F62}"/>
    <cellStyle name="_1099_2 3" xfId="4615" xr:uid="{D73B0442-7F87-46EB-A023-05D78A8F5B2F}"/>
    <cellStyle name="_1099_2 4" xfId="4616" xr:uid="{4C5DC2D9-5379-4D93-9CF7-0200BC008740}"/>
    <cellStyle name="_1099_2 5" xfId="4617" xr:uid="{B43F97C5-CAF1-4EE8-83DC-5BBAA0EFDBE2}"/>
    <cellStyle name="_1099_2 6" xfId="4618" xr:uid="{86C64929-1385-4691-84D0-BDCC96A8A075}"/>
    <cellStyle name="_1099_2 7" xfId="4619" xr:uid="{8F4458DB-CF28-4E4A-A8E4-B4FDE5E3C7EB}"/>
    <cellStyle name="_1099_2 8" xfId="4620" xr:uid="{7F9FF3C7-9339-4D0A-B644-00AFB23AE35A}"/>
    <cellStyle name="_1099_2 9" xfId="4621" xr:uid="{4BFA7DE8-BB74-482F-B282-4B0BEBB97EB0}"/>
    <cellStyle name="_1099_3" xfId="4622" xr:uid="{97461CED-5496-49BB-A549-34B9F9EF9E81}"/>
    <cellStyle name="_1099_3 10" xfId="4623" xr:uid="{A9002A5E-A62B-45C2-BAE4-64884D05FF67}"/>
    <cellStyle name="_1099_3 2" xfId="4624" xr:uid="{C9A88233-8839-4404-8656-8F12B5AA8FC1}"/>
    <cellStyle name="_1099_3 3" xfId="4625" xr:uid="{26AD6A6D-9618-43EB-AC54-502C32D89197}"/>
    <cellStyle name="_1099_3 4" xfId="4626" xr:uid="{EE7C58F1-AC81-477F-B360-9C51575AF073}"/>
    <cellStyle name="_1099_3 5" xfId="4627" xr:uid="{518AADB1-28BB-490E-8FD7-86E5BDACE071}"/>
    <cellStyle name="_1099_3 6" xfId="4628" xr:uid="{5805EF6A-CCA1-4EB0-A406-6E5616D07B0E}"/>
    <cellStyle name="_1099_3 7" xfId="4629" xr:uid="{1DB4DA6C-87CC-4A48-886D-E74CBA170790}"/>
    <cellStyle name="_1099_3 8" xfId="4630" xr:uid="{4F3BA21F-509D-4F85-81A1-0D1E9CF8B21D}"/>
    <cellStyle name="_1099_3 9" xfId="4631" xr:uid="{B7608EFA-7C2D-4322-A500-5AA4A89A37A7}"/>
    <cellStyle name="_1099_4" xfId="4632" xr:uid="{D22C0FE5-AAD8-4026-95F2-237880D6BB3B}"/>
    <cellStyle name="_1099_5" xfId="4633" xr:uid="{EB5A7FD5-8FA9-432E-A0B5-48A28E93F33D}"/>
    <cellStyle name="_1099_5 10" xfId="4634" xr:uid="{DE939EB7-85F2-4E8C-BB3F-1E10485E1AAE}"/>
    <cellStyle name="_1099_5 10_Gross Inflow (@ageas share)" xfId="4635" xr:uid="{4A8070EA-1271-4638-9922-15BCA549D5D1}"/>
    <cellStyle name="_1099_5 10_Life (EU)" xfId="4636" xr:uid="{91205B1E-5D59-49FC-A135-05D71B502F67}"/>
    <cellStyle name="_1099_5 10_Slide_14 (2)" xfId="4637" xr:uid="{336E6361-4066-4CE3-93F5-2EA3EF0A5446}"/>
    <cellStyle name="_1099_5 10_Slide_30 (2)" xfId="4638" xr:uid="{3B04DA38-A814-4A9D-A863-AFF779D00081}"/>
    <cellStyle name="_1099_5 10_Slide_37 (1)" xfId="4639" xr:uid="{F4C08AAB-8964-443D-9EE5-17CB168B41FD}"/>
    <cellStyle name="_1099_5 10_Visionline (Net profit)" xfId="4640" xr:uid="{B0BEA73F-D170-44E6-BBFC-B952DA70E86D}"/>
    <cellStyle name="_1099_5 2" xfId="4641" xr:uid="{37846CF9-F62F-4D5D-B36B-EC8770792414}"/>
    <cellStyle name="_1099_5 2_Gross Inflow (@ageas share)" xfId="4642" xr:uid="{85AE5AF7-B9F8-400E-BF0F-7E17AD1B1A40}"/>
    <cellStyle name="_1099_5 2_Life (EU)" xfId="4643" xr:uid="{1E9CB8DF-DB3B-463D-91AD-D58072020A13}"/>
    <cellStyle name="_1099_5 2_Slide_14 (2)" xfId="4644" xr:uid="{034F5355-3F81-4D2C-BE5B-E453FF5CD49B}"/>
    <cellStyle name="_1099_5 2_Slide_30 (2)" xfId="4645" xr:uid="{36CD5587-1257-48EE-9FBC-B216A61E30F0}"/>
    <cellStyle name="_1099_5 2_Slide_37 (1)" xfId="4646" xr:uid="{925A7C5E-6C59-48C1-9671-49C2F3AC6206}"/>
    <cellStyle name="_1099_5 2_Visionline (Net profit)" xfId="4647" xr:uid="{D37C0785-878E-441A-AF68-1D2F5C7EAD2B}"/>
    <cellStyle name="_1099_5 3" xfId="4648" xr:uid="{9AEF6080-1397-4A3A-9A96-6821C082EAA9}"/>
    <cellStyle name="_1099_5 3_Gross Inflow (@ageas share)" xfId="4649" xr:uid="{9FF3656A-66DD-41D6-A50D-CCADB70E4A5D}"/>
    <cellStyle name="_1099_5 3_Life (EU)" xfId="4650" xr:uid="{2C37A8B0-7A52-4AF4-A869-01E0563B8DD6}"/>
    <cellStyle name="_1099_5 3_Slide_14 (2)" xfId="4651" xr:uid="{77A31342-BD10-4BB9-929A-A48EA553710E}"/>
    <cellStyle name="_1099_5 3_Slide_30 (2)" xfId="4652" xr:uid="{2DFAD882-EED9-44DF-BFB3-5EEE91698548}"/>
    <cellStyle name="_1099_5 3_Slide_37 (1)" xfId="4653" xr:uid="{33E4E658-ABFE-4A0D-8647-F048DEAB8388}"/>
    <cellStyle name="_1099_5 3_Visionline (Net profit)" xfId="4654" xr:uid="{01B5FE3B-4C8E-4908-AFFE-515CE3E32A83}"/>
    <cellStyle name="_1099_5 4" xfId="4655" xr:uid="{C47CF7EB-CFC2-4A38-A565-D82A893058B6}"/>
    <cellStyle name="_1099_5 4_Gross Inflow (@ageas share)" xfId="4656" xr:uid="{6904814E-D750-4495-A0EC-EADDF2D6B40A}"/>
    <cellStyle name="_1099_5 4_Life (EU)" xfId="4657" xr:uid="{E19C3DE2-41A4-407F-948C-09D0CC2348D6}"/>
    <cellStyle name="_1099_5 4_Slide_14 (2)" xfId="4658" xr:uid="{AC88607A-0382-42A4-A5A9-79BD5DD0964C}"/>
    <cellStyle name="_1099_5 4_Slide_30 (2)" xfId="4659" xr:uid="{2DED14DA-C1DE-43C0-B82E-EAE833CC0E40}"/>
    <cellStyle name="_1099_5 4_Slide_37 (1)" xfId="4660" xr:uid="{D6FC7144-35F5-40D2-AB0B-EE94BD67C574}"/>
    <cellStyle name="_1099_5 4_Visionline (Net profit)" xfId="4661" xr:uid="{EE3B5ADB-519A-4A1F-8085-D89904A03663}"/>
    <cellStyle name="_1099_5 5" xfId="4662" xr:uid="{51D69906-E8D6-44FA-8771-578CF7065028}"/>
    <cellStyle name="_1099_5 5_Gross Inflow (@ageas share)" xfId="4663" xr:uid="{825747A2-4927-4775-B48E-BF7C035A567F}"/>
    <cellStyle name="_1099_5 5_Life (EU)" xfId="4664" xr:uid="{74138112-F69F-4DC6-9667-49B7A02DB82D}"/>
    <cellStyle name="_1099_5 5_Slide_14 (2)" xfId="4665" xr:uid="{D8EC85E8-084C-4E75-9C67-FC96860D339B}"/>
    <cellStyle name="_1099_5 5_Slide_30 (2)" xfId="4666" xr:uid="{1D548519-1201-435F-B3FA-500AE952C80D}"/>
    <cellStyle name="_1099_5 5_Slide_37 (1)" xfId="4667" xr:uid="{488D4464-F1ED-4AF0-8096-3035947E4191}"/>
    <cellStyle name="_1099_5 5_Visionline (Net profit)" xfId="4668" xr:uid="{006412E9-D208-448B-9C83-735AD8E699A2}"/>
    <cellStyle name="_1099_5 6" xfId="4669" xr:uid="{A22B1BB9-22B4-4746-84D1-8B5368B6D9A5}"/>
    <cellStyle name="_1099_5 6_Gross Inflow (@ageas share)" xfId="4670" xr:uid="{5157EC4E-8C78-4728-A6E3-06BC69D7CC8B}"/>
    <cellStyle name="_1099_5 6_Life (EU)" xfId="4671" xr:uid="{90F1843D-3B6D-4DA6-B353-1341387BA1FE}"/>
    <cellStyle name="_1099_5 6_Slide_14 (2)" xfId="4672" xr:uid="{ADD0FA9F-EBAB-4700-9DFC-452301D0D953}"/>
    <cellStyle name="_1099_5 6_Slide_30 (2)" xfId="4673" xr:uid="{D2212F5E-C347-47EE-8C76-DDE99E65B04C}"/>
    <cellStyle name="_1099_5 6_Slide_37 (1)" xfId="4674" xr:uid="{F413B226-F194-449D-B8DA-4F4DAB38C449}"/>
    <cellStyle name="_1099_5 6_Visionline (Net profit)" xfId="4675" xr:uid="{6064356F-1D15-4879-8B8F-AD8D852AABF6}"/>
    <cellStyle name="_1099_5 7" xfId="4676" xr:uid="{A5DF3442-F7D6-4CE1-BC9F-4F79FE78AB09}"/>
    <cellStyle name="_1099_5 7_Gross Inflow (@ageas share)" xfId="4677" xr:uid="{AE52A3E4-DD21-4420-8B0C-2C175E653402}"/>
    <cellStyle name="_1099_5 7_Life (EU)" xfId="4678" xr:uid="{F8B4D17A-6367-4EE0-9AB0-F4BCC486EA30}"/>
    <cellStyle name="_1099_5 7_Slide_14 (2)" xfId="4679" xr:uid="{2C86CE78-843C-4E22-BE6D-E17C3F9BD19F}"/>
    <cellStyle name="_1099_5 7_Slide_30 (2)" xfId="4680" xr:uid="{1F662865-FE57-46F6-84E7-02EDA1419918}"/>
    <cellStyle name="_1099_5 7_Slide_37 (1)" xfId="4681" xr:uid="{777D8BB7-4210-4C37-9C17-08CD4E9525E6}"/>
    <cellStyle name="_1099_5 7_Visionline (Net profit)" xfId="4682" xr:uid="{3ABC8183-BF00-494F-8A11-ABE172D64553}"/>
    <cellStyle name="_1099_5 8" xfId="4683" xr:uid="{B422D1B0-B2B6-43CF-83C0-C39BFA676B44}"/>
    <cellStyle name="_1099_5 8_Gross Inflow (@ageas share)" xfId="4684" xr:uid="{B6B2BE61-8C23-4BC1-93C6-B057ED280CE5}"/>
    <cellStyle name="_1099_5 8_Life (EU)" xfId="4685" xr:uid="{C7BE391A-CB80-4648-9DF5-49554240A01E}"/>
    <cellStyle name="_1099_5 8_Slide_14 (2)" xfId="4686" xr:uid="{4D542876-13A4-499D-AA88-44C54C31E26E}"/>
    <cellStyle name="_1099_5 8_Slide_30 (2)" xfId="4687" xr:uid="{8A51F709-7495-4DAB-80C1-9A0E38691D43}"/>
    <cellStyle name="_1099_5 8_Slide_37 (1)" xfId="4688" xr:uid="{C6725FB3-7433-4BF9-9B1C-D43E75E81E8B}"/>
    <cellStyle name="_1099_5 8_Visionline (Net profit)" xfId="4689" xr:uid="{2FF87BDA-A26B-4B64-8F16-76777A17640E}"/>
    <cellStyle name="_1099_5 9" xfId="4690" xr:uid="{FAEF1943-5DF8-4233-A519-E00C850EDAA2}"/>
    <cellStyle name="_1099_5 9_Gross Inflow (@ageas share)" xfId="4691" xr:uid="{7EF8AF3C-5596-405E-B65A-C121C834C852}"/>
    <cellStyle name="_1099_5 9_Life (EU)" xfId="4692" xr:uid="{44DBC83B-8859-4559-9D73-159EF20D925E}"/>
    <cellStyle name="_1099_5 9_Slide_14 (2)" xfId="4693" xr:uid="{B2BE1F7B-E568-48F8-8F46-EF2D671B97B7}"/>
    <cellStyle name="_1099_5 9_Slide_30 (2)" xfId="4694" xr:uid="{A74B12C4-CF62-4981-8A48-7D8B358EE9A9}"/>
    <cellStyle name="_1099_5 9_Slide_37 (1)" xfId="4695" xr:uid="{D332B6E6-E361-487A-ACFC-9BD57C7D36B3}"/>
    <cellStyle name="_1099_5 9_Visionline (Net profit)" xfId="4696" xr:uid="{3FCD4474-6276-470F-8EF1-6B36B90FBC0A}"/>
    <cellStyle name="_1099_5_Gross Inflow (@ageas share)" xfId="4697" xr:uid="{0B18AD58-0D5C-4F6E-99AE-80F03FCF0449}"/>
    <cellStyle name="_1099_5_Life (EU)" xfId="4698" xr:uid="{96217290-D199-4858-8754-CE3BB26EFA3F}"/>
    <cellStyle name="_1099_5_Slide_14 (2)" xfId="4699" xr:uid="{10ECBBDA-336E-4456-8559-ACB6E2F27B69}"/>
    <cellStyle name="_1099_5_Slide_30 (2)" xfId="4700" xr:uid="{D94558A3-26AC-478C-BE58-641571C38614}"/>
    <cellStyle name="_1099_5_Slide_37 (1)" xfId="4701" xr:uid="{BBB80F44-FA4F-415E-BE11-E744F2132B11}"/>
    <cellStyle name="_1099_5_Visionline (Net profit)" xfId="4702" xr:uid="{6AEE5B89-7DC9-467B-9185-081BAB0AB5CF}"/>
    <cellStyle name="_1099_6" xfId="4703" xr:uid="{2311EEE3-013D-4AA8-A270-0BF9305F698B}"/>
    <cellStyle name="_1099_6 2" xfId="4704" xr:uid="{0E11319F-A7E4-4602-A9FE-535D220AE6EE}"/>
    <cellStyle name="_1099_6 3" xfId="4705" xr:uid="{C54C0CBC-4249-4B4F-A217-7B112B65B1D1}"/>
    <cellStyle name="_1099_7" xfId="4706" xr:uid="{127B5D3D-C55B-4336-AC4A-605361A66FD8}"/>
    <cellStyle name="_1099_7 10" xfId="4707" xr:uid="{7E390A32-4B4E-4973-A456-9C574BA8B7EC}"/>
    <cellStyle name="_1099_7 2" xfId="4708" xr:uid="{7C7D1178-0972-49FA-AF71-9D3C3833CE5E}"/>
    <cellStyle name="_1099_7 3" xfId="4709" xr:uid="{2EF87E94-A64B-49C6-9E51-85107F2B5448}"/>
    <cellStyle name="_1099_7 4" xfId="4710" xr:uid="{EEEC3A73-09ED-4770-97CB-630354C999F7}"/>
    <cellStyle name="_1099_7 5" xfId="4711" xr:uid="{AFDAF32B-D823-41D9-8A78-207949A0035D}"/>
    <cellStyle name="_1099_7 6" xfId="4712" xr:uid="{EF91872B-02D3-4ECA-886F-14C65D089C8C}"/>
    <cellStyle name="_1099_7 7" xfId="4713" xr:uid="{4B09958E-9E94-48DF-9EAE-9AF41FE94583}"/>
    <cellStyle name="_1099_7 8" xfId="4714" xr:uid="{B1B100A7-B56B-49C1-A0A3-16509534D511}"/>
    <cellStyle name="_1099_7 9" xfId="4715" xr:uid="{C019A1AF-4855-443B-8A64-A9E78F58C19E}"/>
    <cellStyle name="_1099_8" xfId="4716" xr:uid="{781F6EE6-8D60-42AB-A7EB-ACB0F927E63B}"/>
    <cellStyle name="_1099_9" xfId="4717" xr:uid="{466ED551-FF3E-4E45-9CEB-875E1B9D1AB5}"/>
    <cellStyle name="_1099_9 10" xfId="4718" xr:uid="{0ECB94D9-D663-4986-9B44-77D4378722F4}"/>
    <cellStyle name="_1099_9 2" xfId="4719" xr:uid="{9F725A74-E7F7-4AC9-81DD-B1356A5748F0}"/>
    <cellStyle name="_1099_9 3" xfId="4720" xr:uid="{2977A707-108B-4FB2-B84B-63811EBC05DD}"/>
    <cellStyle name="_1099_9 4" xfId="4721" xr:uid="{4BFDF57B-98F3-44D5-A4F1-B3DA396A2580}"/>
    <cellStyle name="_1099_9 5" xfId="4722" xr:uid="{61A56DE0-CB20-4592-849A-14CB99C050B6}"/>
    <cellStyle name="_1099_9 6" xfId="4723" xr:uid="{6598E422-6688-4635-B407-A66491F7A9AA}"/>
    <cellStyle name="_1099_9 7" xfId="4724" xr:uid="{857FEE30-53EB-49D5-9BE2-856F5823E97D}"/>
    <cellStyle name="_1099_9 8" xfId="4725" xr:uid="{F56F2607-653A-40F5-AD9B-56A5BC330212}"/>
    <cellStyle name="_1099_9 9" xfId="4726" xr:uid="{EF79B711-61D7-48D4-8CB1-957031DC98D8}"/>
    <cellStyle name="_1099_A" xfId="4727" xr:uid="{B8E3412D-F3A6-4BAA-A1C0-BC0E15225346}"/>
    <cellStyle name="_1099_B" xfId="4728" xr:uid="{AA2E6B10-F1BE-4601-94A8-D639B6DE37C1}"/>
    <cellStyle name="_1099_B 10" xfId="4729" xr:uid="{75BFB119-F15A-4F67-B956-64D565E1D668}"/>
    <cellStyle name="_1099_B 2" xfId="4730" xr:uid="{85BA29A6-3431-48AC-A403-705DE6946FEB}"/>
    <cellStyle name="_1099_B 3" xfId="4731" xr:uid="{C057D915-59C9-4964-A604-9ECE7AEFCFEA}"/>
    <cellStyle name="_1099_B 4" xfId="4732" xr:uid="{7BBFE7E4-8014-454E-BFCB-764CDF6C71DE}"/>
    <cellStyle name="_1099_B 5" xfId="4733" xr:uid="{6A738E37-1698-4FC7-A1D6-B2785CC44446}"/>
    <cellStyle name="_1099_B 6" xfId="4734" xr:uid="{17FEA600-7AEF-4160-BC87-0806822B202C}"/>
    <cellStyle name="_1099_B 7" xfId="4735" xr:uid="{3CFFDC2B-FCB9-418C-BF18-506C6AA066A0}"/>
    <cellStyle name="_1099_B 8" xfId="4736" xr:uid="{3CFDBA3D-0597-4C64-A6A0-E740B0D3E91B}"/>
    <cellStyle name="_1099_B 9" xfId="4737" xr:uid="{D458957D-6D7B-466F-9785-0ED7DFC19A36}"/>
    <cellStyle name="_1099_C" xfId="4738" xr:uid="{23560353-6DD0-4BA7-A05E-8543111DE80E}"/>
    <cellStyle name="_1099_C 2" xfId="4739" xr:uid="{F25A9201-AED8-4182-A9F9-B45BF2565BF7}"/>
    <cellStyle name="_1099_C 3" xfId="4740" xr:uid="{74F54CAA-7B37-4D30-90EB-297378102D5B}"/>
    <cellStyle name="_1099_D" xfId="4741" xr:uid="{1F05F762-BE60-4FC5-86C1-D7D6A6B9F37E}"/>
    <cellStyle name="_1099_E" xfId="4742" xr:uid="{963DA6ED-E860-48EE-935D-EB71BCDD11D9}"/>
    <cellStyle name="_1099_F" xfId="4743" xr:uid="{825F2F2A-D56E-4FBB-A4C4-BEEFB404B460}"/>
    <cellStyle name="_1099_F 10" xfId="4744" xr:uid="{1FF03E0A-EE6D-4774-A4FE-030F716F2E14}"/>
    <cellStyle name="_1099_F 2" xfId="4745" xr:uid="{DAD99AC4-2219-4344-9DFF-7A3E2F59DDFE}"/>
    <cellStyle name="_1099_F 3" xfId="4746" xr:uid="{43248D8C-7995-41B1-828E-E60BB4337CF4}"/>
    <cellStyle name="_1099_F 4" xfId="4747" xr:uid="{2CDEE1ED-F05D-4005-B185-6F7A52699436}"/>
    <cellStyle name="_1099_F 5" xfId="4748" xr:uid="{818BD9AF-AA08-4756-B66D-26129B077C03}"/>
    <cellStyle name="_1099_F 6" xfId="4749" xr:uid="{6FF2969D-5546-4A94-8E6E-5EBEA45885A7}"/>
    <cellStyle name="_1099_F 7" xfId="4750" xr:uid="{B6BE5BB9-73DE-48EF-A46D-19029C4FF825}"/>
    <cellStyle name="_1099_F 8" xfId="4751" xr:uid="{8AAF8132-E401-4FEB-BBD9-398F52B0D635}"/>
    <cellStyle name="_1099_F 9" xfId="4752" xr:uid="{DE385C09-4C71-49CB-8E40-7B3268DDFD4E}"/>
    <cellStyle name="_1099_G" xfId="4753" xr:uid="{5A44F2C1-BF48-4D07-A662-2BF2223B23AF}"/>
    <cellStyle name="_1099_G 10" xfId="4754" xr:uid="{F478F4BA-7DCA-4381-ADDE-16C2C1719F04}"/>
    <cellStyle name="_1099_G 10_Gross Inflow (@ageas share)" xfId="4755" xr:uid="{431DE31E-BB62-4681-A8A7-EDBA752D7BBC}"/>
    <cellStyle name="_1099_G 10_Life (EU)" xfId="4756" xr:uid="{FA45D784-D948-456A-B344-6F122256480C}"/>
    <cellStyle name="_1099_G 10_Slide_14 (2)" xfId="4757" xr:uid="{B4AD1D1E-D2B6-4D5F-B487-46F2EA738EB7}"/>
    <cellStyle name="_1099_G 10_Slide_30 (2)" xfId="4758" xr:uid="{D4EC0880-5569-45D4-B472-E962820C6317}"/>
    <cellStyle name="_1099_G 10_Slide_37 (1)" xfId="4759" xr:uid="{1E2D3049-3728-4369-B92D-1569715A8CCC}"/>
    <cellStyle name="_1099_G 10_Visionline (Net profit)" xfId="4760" xr:uid="{86A449C2-5695-45D1-A4D2-B713F2B5F1DC}"/>
    <cellStyle name="_1099_G 2" xfId="4761" xr:uid="{03F360D5-F2CD-4B45-B1A6-56CB46F1BE68}"/>
    <cellStyle name="_1099_G 2_Gross Inflow (@ageas share)" xfId="4762" xr:uid="{27C861F0-4B8E-42F9-B3A6-EA4BEFF753D4}"/>
    <cellStyle name="_1099_G 2_Life (EU)" xfId="4763" xr:uid="{4A38790C-7695-4874-B85A-274859C2E336}"/>
    <cellStyle name="_1099_G 2_Slide_14 (2)" xfId="4764" xr:uid="{517B5A55-9961-4354-902E-CE5946D9EF98}"/>
    <cellStyle name="_1099_G 2_Slide_30 (2)" xfId="4765" xr:uid="{BD56B8AB-2E3C-4550-9985-3CAE1F578E33}"/>
    <cellStyle name="_1099_G 2_Slide_37 (1)" xfId="4766" xr:uid="{085AFAE5-4BF7-40E4-87FF-11E2B8DDA71E}"/>
    <cellStyle name="_1099_G 2_Visionline (Net profit)" xfId="4767" xr:uid="{8AA33055-8933-402C-9B54-6228447D874F}"/>
    <cellStyle name="_1099_G 3" xfId="4768" xr:uid="{4D67996A-5EE0-446F-9D07-D87A8B9B7532}"/>
    <cellStyle name="_1099_G 3_Gross Inflow (@ageas share)" xfId="4769" xr:uid="{9C37AF16-FDC9-4754-8CEF-635B5A56057B}"/>
    <cellStyle name="_1099_G 3_Life (EU)" xfId="4770" xr:uid="{7F68AFA3-81E7-4CEC-B0B5-F2D0AF80824A}"/>
    <cellStyle name="_1099_G 3_Slide_14 (2)" xfId="4771" xr:uid="{3C8C7E57-32B4-413D-8364-B354F8A44C6B}"/>
    <cellStyle name="_1099_G 3_Slide_30 (2)" xfId="4772" xr:uid="{CF8CE074-2373-4FD2-8314-92B968C91129}"/>
    <cellStyle name="_1099_G 3_Slide_37 (1)" xfId="4773" xr:uid="{4B412E91-DB8C-4C6D-BA12-D103B7CF59C9}"/>
    <cellStyle name="_1099_G 3_Visionline (Net profit)" xfId="4774" xr:uid="{65455773-4535-48E1-B901-3823EE5A87D5}"/>
    <cellStyle name="_1099_G 4" xfId="4775" xr:uid="{9034E253-45D4-4A07-AA11-12F59061FB58}"/>
    <cellStyle name="_1099_G 4_Gross Inflow (@ageas share)" xfId="4776" xr:uid="{088102BF-A1D7-4535-A4A7-E55EA372B639}"/>
    <cellStyle name="_1099_G 4_Life (EU)" xfId="4777" xr:uid="{523C3D81-6CF8-4664-8C58-7990B07BD56C}"/>
    <cellStyle name="_1099_G 4_Slide_14 (2)" xfId="4778" xr:uid="{5233CACF-31D9-4FF0-9099-5591BCFA5E8C}"/>
    <cellStyle name="_1099_G 4_Slide_30 (2)" xfId="4779" xr:uid="{6E3CC4A5-9ABC-434F-9C78-46BC52A90214}"/>
    <cellStyle name="_1099_G 4_Slide_37 (1)" xfId="4780" xr:uid="{1ADD13E3-7D4C-42E6-A3A3-8D2974FBCC62}"/>
    <cellStyle name="_1099_G 4_Visionline (Net profit)" xfId="4781" xr:uid="{9BCC83AB-0DE1-42DB-939D-8F39D92048F2}"/>
    <cellStyle name="_1099_G 5" xfId="4782" xr:uid="{E72F501D-4A4B-4B32-95A1-695BDD856432}"/>
    <cellStyle name="_1099_G 5_Gross Inflow (@ageas share)" xfId="4783" xr:uid="{71F64138-D17C-4F3F-854E-000AD1C619EB}"/>
    <cellStyle name="_1099_G 5_Life (EU)" xfId="4784" xr:uid="{BDAA1399-229E-4936-93DD-C72C079F53AE}"/>
    <cellStyle name="_1099_G 5_Slide_14 (2)" xfId="4785" xr:uid="{FA1DEBB7-C33A-4384-A1CA-7F2B7E6B8881}"/>
    <cellStyle name="_1099_G 5_Slide_30 (2)" xfId="4786" xr:uid="{826138DF-15CF-47D5-B17E-EA51159F5495}"/>
    <cellStyle name="_1099_G 5_Slide_37 (1)" xfId="4787" xr:uid="{C06E86CF-0207-48EF-AA5D-B7A4B361A966}"/>
    <cellStyle name="_1099_G 5_Visionline (Net profit)" xfId="4788" xr:uid="{F2F66842-C1F2-4737-AB63-A5FA901BD672}"/>
    <cellStyle name="_1099_G 6" xfId="4789" xr:uid="{E7667185-10BA-4AD1-AF26-CFCAF8FE41BC}"/>
    <cellStyle name="_1099_G 6_Gross Inflow (@ageas share)" xfId="4790" xr:uid="{EF9C11E1-656E-4247-B19C-B248872BF971}"/>
    <cellStyle name="_1099_G 6_Life (EU)" xfId="4791" xr:uid="{B2CC5F5F-2A83-49E9-810A-78DA5636609C}"/>
    <cellStyle name="_1099_G 6_Slide_14 (2)" xfId="4792" xr:uid="{BF57598A-5C06-4685-A7D6-0B29E82C647F}"/>
    <cellStyle name="_1099_G 6_Slide_30 (2)" xfId="4793" xr:uid="{CAA17CEA-FCC8-42A6-A08B-527068A82816}"/>
    <cellStyle name="_1099_G 6_Slide_37 (1)" xfId="4794" xr:uid="{F0DEE136-5FD9-4887-93AA-84C0EF4EBA1F}"/>
    <cellStyle name="_1099_G 6_Visionline (Net profit)" xfId="4795" xr:uid="{161CA6D3-0DE3-4F8E-9709-8FD686A2929F}"/>
    <cellStyle name="_1099_G 7" xfId="4796" xr:uid="{48E7A20A-92B1-4B8A-ABFD-2412C9C30D72}"/>
    <cellStyle name="_1099_G 7_Gross Inflow (@ageas share)" xfId="4797" xr:uid="{35D6B918-CB1D-497B-9DA4-B6836C7DCA35}"/>
    <cellStyle name="_1099_G 7_Life (EU)" xfId="4798" xr:uid="{25EE3A7A-7DF0-4C8A-AA1F-1F2EC93A20C4}"/>
    <cellStyle name="_1099_G 7_Slide_14 (2)" xfId="4799" xr:uid="{EA7A1363-1EF8-4D77-8AFA-D75F3722F6F4}"/>
    <cellStyle name="_1099_G 7_Slide_30 (2)" xfId="4800" xr:uid="{209731BD-ECFE-43F5-91B0-75DB187D28A2}"/>
    <cellStyle name="_1099_G 7_Slide_37 (1)" xfId="4801" xr:uid="{56705D50-A036-4E2D-99B9-FA0DF56DE187}"/>
    <cellStyle name="_1099_G 7_Visionline (Net profit)" xfId="4802" xr:uid="{E67FE4DE-A592-46C6-9077-3AF253C6130C}"/>
    <cellStyle name="_1099_G 8" xfId="4803" xr:uid="{8844F4A7-3432-4617-AAE9-35FE68E5E672}"/>
    <cellStyle name="_1099_G 8_Gross Inflow (@ageas share)" xfId="4804" xr:uid="{BB96FDA3-125F-4A12-962C-DCAF84A757AE}"/>
    <cellStyle name="_1099_G 8_Life (EU)" xfId="4805" xr:uid="{3C0F0678-1BC1-42AC-892B-87FABB1A8F77}"/>
    <cellStyle name="_1099_G 8_Slide_14 (2)" xfId="4806" xr:uid="{047358CB-E518-4D1A-8E04-06E7E7AF0676}"/>
    <cellStyle name="_1099_G 8_Slide_30 (2)" xfId="4807" xr:uid="{F58D9DE7-9899-4596-91E1-E692A09A7B7E}"/>
    <cellStyle name="_1099_G 8_Slide_37 (1)" xfId="4808" xr:uid="{AF6809C9-4BA7-4BE6-B0B1-E14DD589B7EB}"/>
    <cellStyle name="_1099_G 8_Visionline (Net profit)" xfId="4809" xr:uid="{D12BBAA9-0A1F-4C68-8B62-B48EE5685096}"/>
    <cellStyle name="_1099_G 9" xfId="4810" xr:uid="{A8603CCD-363A-43F1-B3A4-AE613EDB28D1}"/>
    <cellStyle name="_1099_G 9_Gross Inflow (@ageas share)" xfId="4811" xr:uid="{A41CECA4-368D-42E6-BA6E-AC5340FAB293}"/>
    <cellStyle name="_1099_G 9_Life (EU)" xfId="4812" xr:uid="{16972711-5AE1-4350-8F87-D7021B346B7C}"/>
    <cellStyle name="_1099_G 9_Slide_14 (2)" xfId="4813" xr:uid="{9B3FDFF4-146A-4A9C-A20C-A05F00E45847}"/>
    <cellStyle name="_1099_G 9_Slide_30 (2)" xfId="4814" xr:uid="{9098287B-0F1B-4160-9071-F34E71AC4247}"/>
    <cellStyle name="_1099_G 9_Slide_37 (1)" xfId="4815" xr:uid="{A5C023DC-A884-4E05-8CE7-E89212E86796}"/>
    <cellStyle name="_1099_G 9_Visionline (Net profit)" xfId="4816" xr:uid="{4F4DA7F1-81B7-41A9-982F-86FAE3695221}"/>
    <cellStyle name="_1099_G_Gross Inflow (@ageas share)" xfId="4817" xr:uid="{D1DE5FC5-BEFD-4411-946D-0E828631DB03}"/>
    <cellStyle name="_1099_G_Life (EU)" xfId="4818" xr:uid="{EC7DE7A3-4038-45F4-8450-E9AEF922397C}"/>
    <cellStyle name="_1099_G_Slide_14 (2)" xfId="4819" xr:uid="{F2E0A744-28BF-46DC-AF7F-B50B70D87C3F}"/>
    <cellStyle name="_1099_G_Slide_30 (2)" xfId="4820" xr:uid="{FB2F2980-71B1-4B41-8A81-03901C96C059}"/>
    <cellStyle name="_1099_G_Slide_37 (1)" xfId="4821" xr:uid="{5266B4B4-D0C3-4E00-BD41-35D892DD790C}"/>
    <cellStyle name="_1099_G_Visionline (Net profit)" xfId="4822" xr:uid="{A4A89A9D-D349-4472-9E6B-8723342B337F}"/>
    <cellStyle name="_1100 Gün Esaslı Reeskontlu" xfId="4823" xr:uid="{6AB3DDF7-265C-409B-AFC4-11A572ED94C1}"/>
    <cellStyle name="_1100 Gün Esaslı Reeskontlu 2" xfId="4824" xr:uid="{95ED6945-26A0-4908-9F58-54957BF867D6}"/>
    <cellStyle name="_1100 Gün Esaslı Reeskontlu 3" xfId="4825" xr:uid="{8093586E-75B6-459F-8085-7246CE62D40B}"/>
    <cellStyle name="_1100 Gün Esaslı Reeskontlu_1" xfId="4826" xr:uid="{7BB1C532-BFD2-4D37-95E4-AF179336C1DD}"/>
    <cellStyle name="_1100 Gün Esaslı Reeskontlu_2" xfId="4827" xr:uid="{BCBBA995-C869-4B4E-BAC7-6B424A96415F}"/>
    <cellStyle name="_1100 Gün Esaslı Reeskontlu_2 10" xfId="4828" xr:uid="{2A74C807-5261-46D0-B5AB-259A5137C620}"/>
    <cellStyle name="_1100 Gün Esaslı Reeskontlu_2 2" xfId="4829" xr:uid="{E7A6BF43-92C4-480F-A07E-7BB53776D066}"/>
    <cellStyle name="_1100 Gün Esaslı Reeskontlu_2 3" xfId="4830" xr:uid="{0A9D7932-617B-4C6B-910E-403B44C6C983}"/>
    <cellStyle name="_1100 Gün Esaslı Reeskontlu_2 4" xfId="4831" xr:uid="{6B8F05CE-5945-4C52-A528-E0E76036F8BC}"/>
    <cellStyle name="_1100 Gün Esaslı Reeskontlu_2 5" xfId="4832" xr:uid="{43B3CFE9-C7BC-4E19-BA8B-B81B65E3572A}"/>
    <cellStyle name="_1100 Gün Esaslı Reeskontlu_2 6" xfId="4833" xr:uid="{1343B0A3-ACC9-457D-AC3A-E53CAFDBF569}"/>
    <cellStyle name="_1100 Gün Esaslı Reeskontlu_2 7" xfId="4834" xr:uid="{111B665A-C63A-4D96-91F2-5351783FEEA6}"/>
    <cellStyle name="_1100 Gün Esaslı Reeskontlu_2 8" xfId="4835" xr:uid="{03037FAF-7920-4A42-95FB-E90D11B78B67}"/>
    <cellStyle name="_1100 Gün Esaslı Reeskontlu_2 9" xfId="4836" xr:uid="{0A525A47-89F2-4D4A-9F59-541F53911649}"/>
    <cellStyle name="_1100 Gün Esaslı Reeskontlu_3" xfId="4837" xr:uid="{10570AE5-85ED-4DD2-9B9E-9121EB1489A6}"/>
    <cellStyle name="_1100 Gün Esaslı Reeskontlu_4" xfId="4838" xr:uid="{9276A6E6-DB0A-4C7F-962A-5D941CB84482}"/>
    <cellStyle name="_1100 Gün Esaslı Reeskontlu_4 10" xfId="4839" xr:uid="{959CDB0B-A6BC-40BA-BC0B-2FB0CBBF548B}"/>
    <cellStyle name="_1100 Gün Esaslı Reeskontlu_4 2" xfId="4840" xr:uid="{593C65B6-31AA-4CEF-92EE-27AD161A808C}"/>
    <cellStyle name="_1100 Gün Esaslı Reeskontlu_4 3" xfId="4841" xr:uid="{6A9EB2B1-10BA-4716-8755-D1F54DA74C74}"/>
    <cellStyle name="_1100 Gün Esaslı Reeskontlu_4 4" xfId="4842" xr:uid="{55FDACE0-3551-4BE5-B152-C9E6F3A505CA}"/>
    <cellStyle name="_1100 Gün Esaslı Reeskontlu_4 5" xfId="4843" xr:uid="{172350E4-8593-4EA3-8B6D-044FD19A2420}"/>
    <cellStyle name="_1100 Gün Esaslı Reeskontlu_4 6" xfId="4844" xr:uid="{10ECDDA1-38E7-4613-99FF-44F0B12C6DAE}"/>
    <cellStyle name="_1100 Gün Esaslı Reeskontlu_4 7" xfId="4845" xr:uid="{2E93281D-33CF-4674-AAFF-98BD90AABD6B}"/>
    <cellStyle name="_1100 Gün Esaslı Reeskontlu_4 8" xfId="4846" xr:uid="{60B5596E-7F48-46AE-985E-987437C6655C}"/>
    <cellStyle name="_1100 Gün Esaslı Reeskontlu_4 9" xfId="4847" xr:uid="{519F8FE5-ACF9-4C27-AF26-299518232E83}"/>
    <cellStyle name="_1100 Gün Esaslı Reeskontlu_5" xfId="4848" xr:uid="{2DE69769-29C2-4C7B-B0D0-2B11CDA2549B}"/>
    <cellStyle name="_1100 Gün Esaslı Reeskontlu_5 10" xfId="4849" xr:uid="{228520F2-C9EA-4BE0-8CF6-3EC649044241}"/>
    <cellStyle name="_1100 Gün Esaslı Reeskontlu_5 2" xfId="4850" xr:uid="{1796E3A8-A921-438F-AA88-FEAE152E9096}"/>
    <cellStyle name="_1100 Gün Esaslı Reeskontlu_5 3" xfId="4851" xr:uid="{90D0FF1D-CAED-4E4E-9090-B3F8B4BDFEA4}"/>
    <cellStyle name="_1100 Gün Esaslı Reeskontlu_5 4" xfId="4852" xr:uid="{64655355-D3DE-4A7B-AD57-EB9827504475}"/>
    <cellStyle name="_1100 Gün Esaslı Reeskontlu_5 5" xfId="4853" xr:uid="{BC41A2B1-B920-476E-B6AD-2FB3B445B8EB}"/>
    <cellStyle name="_1100 Gün Esaslı Reeskontlu_5 6" xfId="4854" xr:uid="{A727348C-2272-4B02-BD7E-EC9644B13DB1}"/>
    <cellStyle name="_1100 Gün Esaslı Reeskontlu_5 7" xfId="4855" xr:uid="{A71565F4-D0C4-4BA3-9938-508B6F2BC8FA}"/>
    <cellStyle name="_1100 Gün Esaslı Reeskontlu_5 8" xfId="4856" xr:uid="{55EA5AE9-8027-4C2A-885A-8E2582261C73}"/>
    <cellStyle name="_1100 Gün Esaslı Reeskontlu_5 9" xfId="4857" xr:uid="{EA09FE0E-331B-43B6-B858-2AD4E62C32D9}"/>
    <cellStyle name="_1100 Gün Esaslı Reeskontlu_6" xfId="4858" xr:uid="{DF95C14B-25A0-4FE1-87AA-5A88E297753C}"/>
    <cellStyle name="_1100 Gün Esaslı Reeskontlu_6 2" xfId="4859" xr:uid="{A6CA75B4-7D00-4866-BE7B-B64B7EE13B82}"/>
    <cellStyle name="_1100 Gün Esaslı Reeskontlu_6 3" xfId="4860" xr:uid="{5297AAAB-7E55-46C6-9A66-E6350D9801A4}"/>
    <cellStyle name="_1100 Gün Esaslı Reeskontlu_7" xfId="4861" xr:uid="{A52BAD29-2754-4F11-9229-DBD93DA532A6}"/>
    <cellStyle name="_1100 Gün Esaslı Reeskontlu_7 10" xfId="4862" xr:uid="{53B48132-0F5C-43FE-88A7-BB84AF8C41C6}"/>
    <cellStyle name="_1100 Gün Esaslı Reeskontlu_7 2" xfId="4863" xr:uid="{4E99B0AF-CE39-4011-9FBA-7C08460C65A9}"/>
    <cellStyle name="_1100 Gün Esaslı Reeskontlu_7 3" xfId="4864" xr:uid="{22CD34B3-729C-45BD-8098-5EBAD1FC9DBC}"/>
    <cellStyle name="_1100 Gün Esaslı Reeskontlu_7 4" xfId="4865" xr:uid="{EAED6245-6D48-46AC-B41A-0B2597E6E9E0}"/>
    <cellStyle name="_1100 Gün Esaslı Reeskontlu_7 5" xfId="4866" xr:uid="{A77CC6DB-E98A-45FA-8E58-E91E92881619}"/>
    <cellStyle name="_1100 Gün Esaslı Reeskontlu_7 6" xfId="4867" xr:uid="{B7F782B3-5870-4F22-A90B-2A03F94835CC}"/>
    <cellStyle name="_1100 Gün Esaslı Reeskontlu_7 7" xfId="4868" xr:uid="{BAEA7B00-229A-4309-8B56-E5017A57E7A8}"/>
    <cellStyle name="_1100 Gün Esaslı Reeskontlu_7 8" xfId="4869" xr:uid="{687D616F-1F15-4691-A773-FF7D474E9590}"/>
    <cellStyle name="_1100 Gün Esaslı Reeskontlu_7 9" xfId="4870" xr:uid="{DD083D0C-2B6C-4C3E-AE87-7D57A96DD483}"/>
    <cellStyle name="_1100 Gün Esaslı Reeskontlu_8" xfId="4871" xr:uid="{53CEFCBA-0559-4ACA-BA60-73F7938B758A}"/>
    <cellStyle name="_1100 Gün Esaslı Reeskontlu_8 10" xfId="4872" xr:uid="{DA9BE127-9A1A-4769-A0F9-AFDE8BBD6E8D}"/>
    <cellStyle name="_1100 Gün Esaslı Reeskontlu_8 2" xfId="4873" xr:uid="{C97CD17F-4966-42B8-9EBD-CB3022C6669A}"/>
    <cellStyle name="_1100 Gün Esaslı Reeskontlu_8 3" xfId="4874" xr:uid="{4D9A9460-FFD0-4410-8F34-5D33F2EDDB46}"/>
    <cellStyle name="_1100 Gün Esaslı Reeskontlu_8 4" xfId="4875" xr:uid="{78D6AB69-2E4E-4BE7-9857-F8F86A71CAD5}"/>
    <cellStyle name="_1100 Gün Esaslı Reeskontlu_8 5" xfId="4876" xr:uid="{DB2E22B9-EC21-4AB4-976E-291009BCB8E1}"/>
    <cellStyle name="_1100 Gün Esaslı Reeskontlu_8 6" xfId="4877" xr:uid="{1F4C6601-9BE1-4E9C-AD7B-FB388C690307}"/>
    <cellStyle name="_1100 Gün Esaslı Reeskontlu_8 7" xfId="4878" xr:uid="{06197219-CD7C-4446-AC5C-7C638F43D860}"/>
    <cellStyle name="_1100 Gün Esaslı Reeskontlu_8 8" xfId="4879" xr:uid="{7D8C0ADD-CBE0-4BCE-924C-A11924BA9D6E}"/>
    <cellStyle name="_1100 Gün Esaslı Reeskontlu_8 9" xfId="4880" xr:uid="{644740C6-E425-4025-9317-61B6C0B8E58E}"/>
    <cellStyle name="_1100 Gün Esaslı Reeskontlu_9" xfId="4881" xr:uid="{546B597C-1EB1-40CE-B26B-C5FF339E965A}"/>
    <cellStyle name="_1100 Gün Esaslı Reeskontlu_9 10" xfId="4882" xr:uid="{207E96E9-3B7B-42DC-91B7-BF4221DC77D9}"/>
    <cellStyle name="_1100 Gün Esaslı Reeskontlu_9 10_Gross Inflow (@ageas share)" xfId="4883" xr:uid="{30D115DB-E6E2-4E44-BC0E-03A492A2190F}"/>
    <cellStyle name="_1100 Gün Esaslı Reeskontlu_9 10_Life (EU)" xfId="4884" xr:uid="{5389DB5B-DA41-4147-9AD7-992E07955105}"/>
    <cellStyle name="_1100 Gün Esaslı Reeskontlu_9 10_Slide_14 (2)" xfId="4885" xr:uid="{CA314CE4-B209-497C-BA80-81AC965EB98D}"/>
    <cellStyle name="_1100 Gün Esaslı Reeskontlu_9 10_Slide_30 (2)" xfId="4886" xr:uid="{F22303E0-E577-4EA4-91F2-95F8AD2B21A8}"/>
    <cellStyle name="_1100 Gün Esaslı Reeskontlu_9 10_Slide_37 (1)" xfId="4887" xr:uid="{423093D2-4A70-4F53-8074-FA8CD7F3243C}"/>
    <cellStyle name="_1100 Gün Esaslı Reeskontlu_9 10_Visionline (Net profit)" xfId="4888" xr:uid="{FB9BC172-54C8-4A0A-970F-9811E13E9F7F}"/>
    <cellStyle name="_1100 Gün Esaslı Reeskontlu_9 2" xfId="4889" xr:uid="{3AC810FF-311D-4CED-9EB3-C7DE193F41C8}"/>
    <cellStyle name="_1100 Gün Esaslı Reeskontlu_9 2_Gross Inflow (@ageas share)" xfId="4890" xr:uid="{8DD63D4D-87D1-4130-9AA7-B3A1CD6D3271}"/>
    <cellStyle name="_1100 Gün Esaslı Reeskontlu_9 2_Life (EU)" xfId="4891" xr:uid="{F4A7DE1E-2AE6-4CB3-8E74-8BFA5587004A}"/>
    <cellStyle name="_1100 Gün Esaslı Reeskontlu_9 2_Slide_14 (2)" xfId="4892" xr:uid="{1B11A315-B79F-4519-A301-04C609DBA80E}"/>
    <cellStyle name="_1100 Gün Esaslı Reeskontlu_9 2_Slide_30 (2)" xfId="4893" xr:uid="{392370BD-36F2-48AF-8CDD-54863F6C57AE}"/>
    <cellStyle name="_1100 Gün Esaslı Reeskontlu_9 2_Slide_37 (1)" xfId="4894" xr:uid="{24740E84-DD4F-4B98-B292-F4C2A1D8D9F3}"/>
    <cellStyle name="_1100 Gün Esaslı Reeskontlu_9 2_Visionline (Net profit)" xfId="4895" xr:uid="{71B92E1A-8DE5-4FCA-82C3-2588602DA261}"/>
    <cellStyle name="_1100 Gün Esaslı Reeskontlu_9 3" xfId="4896" xr:uid="{508294F1-AB8F-478A-B8F5-498EB22E18BF}"/>
    <cellStyle name="_1100 Gün Esaslı Reeskontlu_9 3_Gross Inflow (@ageas share)" xfId="4897" xr:uid="{A0B1FEE1-BC6C-4BCD-A8EE-484B2D4949CF}"/>
    <cellStyle name="_1100 Gün Esaslı Reeskontlu_9 3_Life (EU)" xfId="4898" xr:uid="{83F8E8F4-D431-47F4-8FB0-34950B90919B}"/>
    <cellStyle name="_1100 Gün Esaslı Reeskontlu_9 3_Slide_14 (2)" xfId="4899" xr:uid="{05A4C6B3-4EA4-40DC-90E2-D3661E1EAAC8}"/>
    <cellStyle name="_1100 Gün Esaslı Reeskontlu_9 3_Slide_30 (2)" xfId="4900" xr:uid="{56A07941-51B7-44CF-8983-3A35FF021A1F}"/>
    <cellStyle name="_1100 Gün Esaslı Reeskontlu_9 3_Slide_37 (1)" xfId="4901" xr:uid="{03D6748A-9A56-4BBB-9BC1-CC072D677912}"/>
    <cellStyle name="_1100 Gün Esaslı Reeskontlu_9 3_Visionline (Net profit)" xfId="4902" xr:uid="{4C96FAF2-3CCC-4E35-A2D7-8D3D8AB50283}"/>
    <cellStyle name="_1100 Gün Esaslı Reeskontlu_9 4" xfId="4903" xr:uid="{4F7B24F5-D669-4833-B151-76740E9DB051}"/>
    <cellStyle name="_1100 Gün Esaslı Reeskontlu_9 4_Gross Inflow (@ageas share)" xfId="4904" xr:uid="{141240CB-E95D-4F81-B99F-FF4AAEE1098C}"/>
    <cellStyle name="_1100 Gün Esaslı Reeskontlu_9 4_Life (EU)" xfId="4905" xr:uid="{E27BCE5F-DA2A-4188-8657-C97A8850A1DE}"/>
    <cellStyle name="_1100 Gün Esaslı Reeskontlu_9 4_Slide_14 (2)" xfId="4906" xr:uid="{A12F61DD-CC40-4276-BBB8-59476D8052B1}"/>
    <cellStyle name="_1100 Gün Esaslı Reeskontlu_9 4_Slide_30 (2)" xfId="4907" xr:uid="{CB88346E-884C-47FA-B4E3-963ECB3B9865}"/>
    <cellStyle name="_1100 Gün Esaslı Reeskontlu_9 4_Slide_37 (1)" xfId="4908" xr:uid="{6CC00BFB-9754-4DF9-A589-B80DBF157982}"/>
    <cellStyle name="_1100 Gün Esaslı Reeskontlu_9 4_Visionline (Net profit)" xfId="4909" xr:uid="{777FA050-00BE-49C3-AF51-89AD8647A3D2}"/>
    <cellStyle name="_1100 Gün Esaslı Reeskontlu_9 5" xfId="4910" xr:uid="{4A74F651-B3C3-4FAE-91C3-E13ADA77D60B}"/>
    <cellStyle name="_1100 Gün Esaslı Reeskontlu_9 5_Gross Inflow (@ageas share)" xfId="4911" xr:uid="{4ABB5F1F-349C-42C0-A702-0A357F39906D}"/>
    <cellStyle name="_1100 Gün Esaslı Reeskontlu_9 5_Life (EU)" xfId="4912" xr:uid="{FAC618FD-5F26-4315-A6E6-6FA0D112C33E}"/>
    <cellStyle name="_1100 Gün Esaslı Reeskontlu_9 5_Slide_14 (2)" xfId="4913" xr:uid="{A79FCF3F-BC27-4AF7-90F4-652A844489D0}"/>
    <cellStyle name="_1100 Gün Esaslı Reeskontlu_9 5_Slide_30 (2)" xfId="4914" xr:uid="{89B77BAE-A1FD-41CB-958D-B731F8B03800}"/>
    <cellStyle name="_1100 Gün Esaslı Reeskontlu_9 5_Slide_37 (1)" xfId="4915" xr:uid="{059C93B7-53D3-4BC5-AE39-E97FD2FB2F9A}"/>
    <cellStyle name="_1100 Gün Esaslı Reeskontlu_9 5_Visionline (Net profit)" xfId="4916" xr:uid="{811CF7B4-4641-4BD4-BF71-CCF5C319B1B4}"/>
    <cellStyle name="_1100 Gün Esaslı Reeskontlu_9 6" xfId="4917" xr:uid="{4FE4BB68-32E1-4670-A236-2FEEEA03E868}"/>
    <cellStyle name="_1100 Gün Esaslı Reeskontlu_9 6_Gross Inflow (@ageas share)" xfId="4918" xr:uid="{8CC0487E-44A1-4708-A728-3E130E74F3D1}"/>
    <cellStyle name="_1100 Gün Esaslı Reeskontlu_9 6_Life (EU)" xfId="4919" xr:uid="{0546B873-D61E-42A4-93D1-723BFD600D30}"/>
    <cellStyle name="_1100 Gün Esaslı Reeskontlu_9 6_Slide_14 (2)" xfId="4920" xr:uid="{A8A5265C-302D-4613-95BA-D00CD70F8B0A}"/>
    <cellStyle name="_1100 Gün Esaslı Reeskontlu_9 6_Slide_30 (2)" xfId="4921" xr:uid="{42151595-9666-4FBF-9FC0-498C0DD8FEAA}"/>
    <cellStyle name="_1100 Gün Esaslı Reeskontlu_9 6_Slide_37 (1)" xfId="4922" xr:uid="{999928EA-AB23-4316-9391-47A904C992B9}"/>
    <cellStyle name="_1100 Gün Esaslı Reeskontlu_9 6_Visionline (Net profit)" xfId="4923" xr:uid="{3F3A63CC-A155-4155-A32B-06BED1D1C3C8}"/>
    <cellStyle name="_1100 Gün Esaslı Reeskontlu_9 7" xfId="4924" xr:uid="{CC34F5A8-30BC-405E-8561-322450453CA9}"/>
    <cellStyle name="_1100 Gün Esaslı Reeskontlu_9 7_Gross Inflow (@ageas share)" xfId="4925" xr:uid="{B877A003-E174-4EA3-8033-47267A9489C0}"/>
    <cellStyle name="_1100 Gün Esaslı Reeskontlu_9 7_Life (EU)" xfId="4926" xr:uid="{02014F75-3FF5-4272-B958-26B16C17B586}"/>
    <cellStyle name="_1100 Gün Esaslı Reeskontlu_9 7_Slide_14 (2)" xfId="4927" xr:uid="{0FFC6298-20A9-44DD-BCB4-D9DFD927770B}"/>
    <cellStyle name="_1100 Gün Esaslı Reeskontlu_9 7_Slide_30 (2)" xfId="4928" xr:uid="{DE02AF7F-DB92-436A-B2A5-A14F986E461D}"/>
    <cellStyle name="_1100 Gün Esaslı Reeskontlu_9 7_Slide_37 (1)" xfId="4929" xr:uid="{DB0DF2AA-5E6A-4D58-9ECD-F990846A538D}"/>
    <cellStyle name="_1100 Gün Esaslı Reeskontlu_9 7_Visionline (Net profit)" xfId="4930" xr:uid="{B27CF009-22AD-46B1-9915-87315F386CE0}"/>
    <cellStyle name="_1100 Gün Esaslı Reeskontlu_9 8" xfId="4931" xr:uid="{1699B9D4-E9F1-4BE9-95EF-5E44EDA113E9}"/>
    <cellStyle name="_1100 Gün Esaslı Reeskontlu_9 8_Gross Inflow (@ageas share)" xfId="4932" xr:uid="{2D53262B-94AA-4BD3-88C6-82BC7D7EF4EF}"/>
    <cellStyle name="_1100 Gün Esaslı Reeskontlu_9 8_Life (EU)" xfId="4933" xr:uid="{7283A0C1-ADAA-47FC-B34E-0D4B0D4B79AA}"/>
    <cellStyle name="_1100 Gün Esaslı Reeskontlu_9 8_Slide_14 (2)" xfId="4934" xr:uid="{8C2BEE55-02BE-4836-8C4B-41BECAA2BCDA}"/>
    <cellStyle name="_1100 Gün Esaslı Reeskontlu_9 8_Slide_30 (2)" xfId="4935" xr:uid="{0AA68108-D3F0-4E2A-89DD-40523655D55D}"/>
    <cellStyle name="_1100 Gün Esaslı Reeskontlu_9 8_Slide_37 (1)" xfId="4936" xr:uid="{8F1D74CA-BAD0-4D40-BDC0-9D7B733FCC98}"/>
    <cellStyle name="_1100 Gün Esaslı Reeskontlu_9 8_Visionline (Net profit)" xfId="4937" xr:uid="{FE5D529F-E4C6-40AF-BC9F-90A6546384C1}"/>
    <cellStyle name="_1100 Gün Esaslı Reeskontlu_9 9" xfId="4938" xr:uid="{D0939CBE-87ED-479F-A5EC-C7585153AC68}"/>
    <cellStyle name="_1100 Gün Esaslı Reeskontlu_9 9_Gross Inflow (@ageas share)" xfId="4939" xr:uid="{CF0C76B3-68AA-414A-A665-313698A9B027}"/>
    <cellStyle name="_1100 Gün Esaslı Reeskontlu_9 9_Life (EU)" xfId="4940" xr:uid="{F23C5C6F-A181-4CC9-9C2B-1E57AB785BC1}"/>
    <cellStyle name="_1100 Gün Esaslı Reeskontlu_9 9_Slide_14 (2)" xfId="4941" xr:uid="{7AFD0BBE-4F06-4F96-B89F-7A4A0F42B3DE}"/>
    <cellStyle name="_1100 Gün Esaslı Reeskontlu_9 9_Slide_30 (2)" xfId="4942" xr:uid="{F9398167-6567-4B61-9AE1-72D04DC8C57F}"/>
    <cellStyle name="_1100 Gün Esaslı Reeskontlu_9 9_Slide_37 (1)" xfId="4943" xr:uid="{2037A294-0131-4BC4-997B-6AC71AFB4F47}"/>
    <cellStyle name="_1100 Gün Esaslı Reeskontlu_9 9_Visionline (Net profit)" xfId="4944" xr:uid="{377BA092-C3E2-4734-8E8B-7C1CD77D927F}"/>
    <cellStyle name="_1100 Gün Esaslı Reeskontlu_9_Gross Inflow (@ageas share)" xfId="4945" xr:uid="{93385590-4DFC-4F4B-AB0E-4B868AE1801F}"/>
    <cellStyle name="_1100 Gün Esaslı Reeskontlu_9_Life (EU)" xfId="4946" xr:uid="{50BB4CB2-B47A-4DD0-A330-83D3E8834F18}"/>
    <cellStyle name="_1100 Gün Esaslı Reeskontlu_9_Slide_14 (2)" xfId="4947" xr:uid="{311E00FA-59A5-4639-9789-F3437578F74E}"/>
    <cellStyle name="_1100 Gün Esaslı Reeskontlu_9_Slide_30 (2)" xfId="4948" xr:uid="{C51057A2-9129-4AC2-A489-593642C2E5C0}"/>
    <cellStyle name="_1100 Gün Esaslı Reeskontlu_9_Slide_37 (1)" xfId="4949" xr:uid="{6873FB9F-C67D-468E-92CB-7BC9AE494C50}"/>
    <cellStyle name="_1100 Gün Esaslı Reeskontlu_9_Visionline (Net profit)" xfId="4950" xr:uid="{5BF30719-703F-4345-8980-EBB62F73792C}"/>
    <cellStyle name="_1100 Gün Esaslı Reeskontlu_A" xfId="4951" xr:uid="{2046473B-B4EF-452D-A22A-F46E7B52AC0F}"/>
    <cellStyle name="_1100 Gün Esaslı Reeskontlu_A 10" xfId="4952" xr:uid="{539092A4-E4E6-47F7-85A6-C6D2376F78FB}"/>
    <cellStyle name="_1100 Gün Esaslı Reeskontlu_A 10_Gross Inflow (@ageas share)" xfId="4953" xr:uid="{C012D0AE-4394-4B77-9282-4FF4DDF15303}"/>
    <cellStyle name="_1100 Gün Esaslı Reeskontlu_A 10_Life (EU)" xfId="4954" xr:uid="{055B9EBF-66B4-484A-94C1-724717B04FB9}"/>
    <cellStyle name="_1100 Gün Esaslı Reeskontlu_A 10_Slide_14 (2)" xfId="4955" xr:uid="{2D77399A-6788-4427-95FF-F9003BAB92AC}"/>
    <cellStyle name="_1100 Gün Esaslı Reeskontlu_A 10_Slide_30 (2)" xfId="4956" xr:uid="{FCAD2960-6CCA-4443-AF58-0939AD3395F4}"/>
    <cellStyle name="_1100 Gün Esaslı Reeskontlu_A 10_Slide_37 (1)" xfId="4957" xr:uid="{32D29A05-B995-40C3-BB3E-F09751EFA782}"/>
    <cellStyle name="_1100 Gün Esaslı Reeskontlu_A 10_Visionline (Net profit)" xfId="4958" xr:uid="{083942A5-4EA1-4DCC-9F7E-AAACF97806B3}"/>
    <cellStyle name="_1100 Gün Esaslı Reeskontlu_A 2" xfId="4959" xr:uid="{9659922A-4F47-4CA1-A736-5C09799B2A31}"/>
    <cellStyle name="_1100 Gün Esaslı Reeskontlu_A 2_Gross Inflow (@ageas share)" xfId="4960" xr:uid="{60FD8355-724F-49A6-9326-E05A81C74ACE}"/>
    <cellStyle name="_1100 Gün Esaslı Reeskontlu_A 2_Life (EU)" xfId="4961" xr:uid="{DAA42A0F-5241-476C-AACB-9CA21E5D746B}"/>
    <cellStyle name="_1100 Gün Esaslı Reeskontlu_A 2_Slide_14 (2)" xfId="4962" xr:uid="{25832C1E-BB0D-479A-A311-FFBF1FAB3E19}"/>
    <cellStyle name="_1100 Gün Esaslı Reeskontlu_A 2_Slide_30 (2)" xfId="4963" xr:uid="{EE440040-0366-4896-99CE-1B844CE35157}"/>
    <cellStyle name="_1100 Gün Esaslı Reeskontlu_A 2_Slide_37 (1)" xfId="4964" xr:uid="{EDF091C5-8947-4C1C-BB5B-5EC4372F6043}"/>
    <cellStyle name="_1100 Gün Esaslı Reeskontlu_A 2_Visionline (Net profit)" xfId="4965" xr:uid="{E7DD81E7-BF06-48D1-8490-7B90F2F56608}"/>
    <cellStyle name="_1100 Gün Esaslı Reeskontlu_A 3" xfId="4966" xr:uid="{31AE4ED1-8A64-4C7E-9FBF-9B7BABC43BB8}"/>
    <cellStyle name="_1100 Gün Esaslı Reeskontlu_A 3_Gross Inflow (@ageas share)" xfId="4967" xr:uid="{CCAF0BF8-2469-4632-98D6-C905643CDF48}"/>
    <cellStyle name="_1100 Gün Esaslı Reeskontlu_A 3_Life (EU)" xfId="4968" xr:uid="{71DF3D20-BEB7-4E94-9B79-ED1202292762}"/>
    <cellStyle name="_1100 Gün Esaslı Reeskontlu_A 3_Slide_14 (2)" xfId="4969" xr:uid="{85028A2D-6F9B-4903-BE61-848F24361B27}"/>
    <cellStyle name="_1100 Gün Esaslı Reeskontlu_A 3_Slide_30 (2)" xfId="4970" xr:uid="{22D754ED-8C90-49C4-9AF6-7459A1309561}"/>
    <cellStyle name="_1100 Gün Esaslı Reeskontlu_A 3_Slide_37 (1)" xfId="4971" xr:uid="{58CD8B75-C39D-4C57-808A-25A07D128A62}"/>
    <cellStyle name="_1100 Gün Esaslı Reeskontlu_A 3_Visionline (Net profit)" xfId="4972" xr:uid="{5F3189FC-68E1-4B35-BE6D-56D910C029A4}"/>
    <cellStyle name="_1100 Gün Esaslı Reeskontlu_A 4" xfId="4973" xr:uid="{930045EA-67BD-4BE4-8999-A170E8520F0A}"/>
    <cellStyle name="_1100 Gün Esaslı Reeskontlu_A 4_Gross Inflow (@ageas share)" xfId="4974" xr:uid="{479B6EFA-FBFD-4C90-942B-9F71745A2300}"/>
    <cellStyle name="_1100 Gün Esaslı Reeskontlu_A 4_Life (EU)" xfId="4975" xr:uid="{6B419D6F-F698-4FC8-8BB1-3867F7CE0F1D}"/>
    <cellStyle name="_1100 Gün Esaslı Reeskontlu_A 4_Slide_14 (2)" xfId="4976" xr:uid="{C6A10C91-5648-4214-AE26-6FD007F5418D}"/>
    <cellStyle name="_1100 Gün Esaslı Reeskontlu_A 4_Slide_30 (2)" xfId="4977" xr:uid="{00EE26AB-1B38-4340-89E3-A7BD12A0D0F5}"/>
    <cellStyle name="_1100 Gün Esaslı Reeskontlu_A 4_Slide_37 (1)" xfId="4978" xr:uid="{E793E517-0E6F-499F-8E4D-8A04082590BA}"/>
    <cellStyle name="_1100 Gün Esaslı Reeskontlu_A 4_Visionline (Net profit)" xfId="4979" xr:uid="{7A3F0468-0F5C-4CAE-985C-4D9C1A9B543A}"/>
    <cellStyle name="_1100 Gün Esaslı Reeskontlu_A 5" xfId="4980" xr:uid="{AEA9D8DA-2B2C-4027-B3EB-AA0CCAD63DAD}"/>
    <cellStyle name="_1100 Gün Esaslı Reeskontlu_A 5_Gross Inflow (@ageas share)" xfId="4981" xr:uid="{70AC5680-6402-4476-927A-CA2081CB287D}"/>
    <cellStyle name="_1100 Gün Esaslı Reeskontlu_A 5_Life (EU)" xfId="4982" xr:uid="{06892B1C-50EF-4F0D-86DC-03C13EB1BD1E}"/>
    <cellStyle name="_1100 Gün Esaslı Reeskontlu_A 5_Slide_14 (2)" xfId="4983" xr:uid="{53FEEB34-6D3E-4567-89A0-9BA84F553DAC}"/>
    <cellStyle name="_1100 Gün Esaslı Reeskontlu_A 5_Slide_30 (2)" xfId="4984" xr:uid="{F2A6BF76-BD49-4982-92C3-1DD244A1163F}"/>
    <cellStyle name="_1100 Gün Esaslı Reeskontlu_A 5_Slide_37 (1)" xfId="4985" xr:uid="{C02B1225-459A-44DA-AE8A-F5B6F5FABC6D}"/>
    <cellStyle name="_1100 Gün Esaslı Reeskontlu_A 5_Visionline (Net profit)" xfId="4986" xr:uid="{7B15ACEF-28B1-472C-91F4-0C84495B6C32}"/>
    <cellStyle name="_1100 Gün Esaslı Reeskontlu_A 6" xfId="4987" xr:uid="{78AEAA28-743D-4E05-8CD8-90FC95B1DCDC}"/>
    <cellStyle name="_1100 Gün Esaslı Reeskontlu_A 6_Gross Inflow (@ageas share)" xfId="4988" xr:uid="{DBE64DB5-1D3C-4487-9FA2-B57E2E0C8DA3}"/>
    <cellStyle name="_1100 Gün Esaslı Reeskontlu_A 6_Life (EU)" xfId="4989" xr:uid="{06F116C0-8178-4411-B375-9DCDA81407F2}"/>
    <cellStyle name="_1100 Gün Esaslı Reeskontlu_A 6_Slide_14 (2)" xfId="4990" xr:uid="{AFFD9236-331A-4744-9DD7-56713AEBBF78}"/>
    <cellStyle name="_1100 Gün Esaslı Reeskontlu_A 6_Slide_30 (2)" xfId="4991" xr:uid="{70288655-DFB5-419D-B505-FEF5AC87E781}"/>
    <cellStyle name="_1100 Gün Esaslı Reeskontlu_A 6_Slide_37 (1)" xfId="4992" xr:uid="{5BC58E72-8FEC-439E-9DD0-49F055E15430}"/>
    <cellStyle name="_1100 Gün Esaslı Reeskontlu_A 6_Visionline (Net profit)" xfId="4993" xr:uid="{61F58F50-71BF-44C7-BEF5-B9260F866BE3}"/>
    <cellStyle name="_1100 Gün Esaslı Reeskontlu_A 7" xfId="4994" xr:uid="{8AA42F31-3334-4894-89FC-16A530497FBE}"/>
    <cellStyle name="_1100 Gün Esaslı Reeskontlu_A 7_Gross Inflow (@ageas share)" xfId="4995" xr:uid="{F969DD56-6746-461C-81D5-81223404E813}"/>
    <cellStyle name="_1100 Gün Esaslı Reeskontlu_A 7_Life (EU)" xfId="4996" xr:uid="{FCC29564-DB05-4588-8328-47C93BD1D52C}"/>
    <cellStyle name="_1100 Gün Esaslı Reeskontlu_A 7_Slide_14 (2)" xfId="4997" xr:uid="{1B9B68C4-788A-46E0-92D3-F4EA59B2FFA2}"/>
    <cellStyle name="_1100 Gün Esaslı Reeskontlu_A 7_Slide_30 (2)" xfId="4998" xr:uid="{F7B218E4-D6C8-4007-ACAE-F28D2836C1D2}"/>
    <cellStyle name="_1100 Gün Esaslı Reeskontlu_A 7_Slide_37 (1)" xfId="4999" xr:uid="{FBB97A53-9424-4272-A9CB-D9374349C422}"/>
    <cellStyle name="_1100 Gün Esaslı Reeskontlu_A 7_Visionline (Net profit)" xfId="5000" xr:uid="{CB763429-12C9-4BA1-977D-D9AAFF84660F}"/>
    <cellStyle name="_1100 Gün Esaslı Reeskontlu_A 8" xfId="5001" xr:uid="{6F84F8D6-9CEF-4B9C-BD65-FC1ECC1B8AB5}"/>
    <cellStyle name="_1100 Gün Esaslı Reeskontlu_A 8_Gross Inflow (@ageas share)" xfId="5002" xr:uid="{E8AB8DFC-01D0-4EFE-A91D-8D326521F241}"/>
    <cellStyle name="_1100 Gün Esaslı Reeskontlu_A 8_Life (EU)" xfId="5003" xr:uid="{1232EC4D-92B2-4958-BC6E-45F819AD212D}"/>
    <cellStyle name="_1100 Gün Esaslı Reeskontlu_A 8_Slide_14 (2)" xfId="5004" xr:uid="{698A7D5A-CB7C-4638-840C-5E19D56DBB2D}"/>
    <cellStyle name="_1100 Gün Esaslı Reeskontlu_A 8_Slide_30 (2)" xfId="5005" xr:uid="{9A34880F-DA7B-44B1-B7B7-30CA8B1146EA}"/>
    <cellStyle name="_1100 Gün Esaslı Reeskontlu_A 8_Slide_37 (1)" xfId="5006" xr:uid="{9661E9AF-4FB6-428B-A6F2-321382514439}"/>
    <cellStyle name="_1100 Gün Esaslı Reeskontlu_A 8_Visionline (Net profit)" xfId="5007" xr:uid="{CACD108D-C8C9-41CA-BB73-7EEF3CF3A80E}"/>
    <cellStyle name="_1100 Gün Esaslı Reeskontlu_A 9" xfId="5008" xr:uid="{93AA9E6D-BD53-4C46-AD2D-D5F0666A1D82}"/>
    <cellStyle name="_1100 Gün Esaslı Reeskontlu_A 9_Gross Inflow (@ageas share)" xfId="5009" xr:uid="{F8409A3A-01A4-499B-A3D2-FDAE45142CB7}"/>
    <cellStyle name="_1100 Gün Esaslı Reeskontlu_A 9_Life (EU)" xfId="5010" xr:uid="{DAB7D87D-C77A-4B77-B3FA-1633C962013A}"/>
    <cellStyle name="_1100 Gün Esaslı Reeskontlu_A 9_Slide_14 (2)" xfId="5011" xr:uid="{C3ADFE19-E29A-4BAF-8EE2-3F5E1D5D08F4}"/>
    <cellStyle name="_1100 Gün Esaslı Reeskontlu_A 9_Slide_30 (2)" xfId="5012" xr:uid="{D2ABE3C4-5271-45FF-B663-29EE83F14F87}"/>
    <cellStyle name="_1100 Gün Esaslı Reeskontlu_A 9_Slide_37 (1)" xfId="5013" xr:uid="{E8AE1762-91AE-47B4-A3BB-5C8F258E9D18}"/>
    <cellStyle name="_1100 Gün Esaslı Reeskontlu_A 9_Visionline (Net profit)" xfId="5014" xr:uid="{30E5857D-17C4-4120-B3A4-38DC4251FEF1}"/>
    <cellStyle name="_1100 Gün Esaslı Reeskontlu_A_Gross Inflow (@ageas share)" xfId="5015" xr:uid="{354053FD-4272-439C-B6EC-2CD81A58AA38}"/>
    <cellStyle name="_1100 Gün Esaslı Reeskontlu_A_Life (EU)" xfId="5016" xr:uid="{825B6205-1913-4AF7-A15E-A62E853BF844}"/>
    <cellStyle name="_1100 Gün Esaslı Reeskontlu_A_Slide_14 (2)" xfId="5017" xr:uid="{ACA51B0F-539E-45FD-B4DF-0AE853E65BE9}"/>
    <cellStyle name="_1100 Gün Esaslı Reeskontlu_A_Slide_30 (2)" xfId="5018" xr:uid="{0BAC069A-B575-428A-B6AF-31CF861F043F}"/>
    <cellStyle name="_1100 Gün Esaslı Reeskontlu_A_Slide_37 (1)" xfId="5019" xr:uid="{7F2EEF96-61B5-4708-BAFB-3B287D704AB1}"/>
    <cellStyle name="_1100 Gün Esaslı Reeskontlu_A_Visionline (Net profit)" xfId="5020" xr:uid="{69750EA2-FA88-45F5-B8FA-DAB848C494BC}"/>
    <cellStyle name="_1100 Gün Esaslı Reeskontlu_B" xfId="5021" xr:uid="{4645AC8D-6FB6-458E-AFBA-860D1C5662B4}"/>
    <cellStyle name="_1100 Gün Esaslı Reeskontlu_C" xfId="5022" xr:uid="{3B267F5C-2A60-4E47-B571-7BC837FCA375}"/>
    <cellStyle name="_1100 Gün Esaslı Reeskontlu_D" xfId="5023" xr:uid="{A51D9C9C-F8D3-4A05-A8CF-9084ECB41B2F}"/>
    <cellStyle name="_1100 Gün Esaslı Reeskontlu_D 10" xfId="5024" xr:uid="{3056992F-D823-40AB-ADBC-16D44C1A6E0F}"/>
    <cellStyle name="_1100 Gün Esaslı Reeskontlu_D 2" xfId="5025" xr:uid="{7C4B1745-83FD-4F86-8DA6-B5B4E7A1358C}"/>
    <cellStyle name="_1100 Gün Esaslı Reeskontlu_D 3" xfId="5026" xr:uid="{95156CE4-D652-4030-B8C7-692C0AECA493}"/>
    <cellStyle name="_1100 Gün Esaslı Reeskontlu_D 4" xfId="5027" xr:uid="{E2424447-577C-4A43-BAB7-EBE868A06575}"/>
    <cellStyle name="_1100 Gün Esaslı Reeskontlu_D 5" xfId="5028" xr:uid="{1CA17B11-0C6B-4600-B34E-832D4157CFDC}"/>
    <cellStyle name="_1100 Gün Esaslı Reeskontlu_D 6" xfId="5029" xr:uid="{AAE2055F-D096-4884-9DA1-64FAC1ECF26C}"/>
    <cellStyle name="_1100 Gün Esaslı Reeskontlu_D 7" xfId="5030" xr:uid="{FE5D02C0-853F-4AA3-9EE5-3241E8657610}"/>
    <cellStyle name="_1100 Gün Esaslı Reeskontlu_D 8" xfId="5031" xr:uid="{14C8E21F-3ED7-497A-98E3-D7846071BAAD}"/>
    <cellStyle name="_1100 Gün Esaslı Reeskontlu_D 9" xfId="5032" xr:uid="{4720714E-D339-4D77-821D-D0EA8A1D2994}"/>
    <cellStyle name="_1100 Gün Esaslı Reeskontlu_E" xfId="5033" xr:uid="{1E111EC1-4674-432A-80C3-3940C6CD69DA}"/>
    <cellStyle name="_1100 Gün Esaslı Reeskontlu_E 10" xfId="5034" xr:uid="{AEFD53DF-54BC-44C5-80B3-45550E0B10C3}"/>
    <cellStyle name="_1100 Gün Esaslı Reeskontlu_E 2" xfId="5035" xr:uid="{D4175E70-37E8-42AA-B591-53DB40B9EDE3}"/>
    <cellStyle name="_1100 Gün Esaslı Reeskontlu_E 3" xfId="5036" xr:uid="{90DF0DE0-27F2-41ED-9ACE-783A13AE3A1C}"/>
    <cellStyle name="_1100 Gün Esaslı Reeskontlu_E 4" xfId="5037" xr:uid="{8C3EF05B-6528-48A2-8DF5-121EBA642306}"/>
    <cellStyle name="_1100 Gün Esaslı Reeskontlu_E 5" xfId="5038" xr:uid="{CFD5ED54-AB87-4927-AF07-EAE53E8EC79A}"/>
    <cellStyle name="_1100 Gün Esaslı Reeskontlu_E 6" xfId="5039" xr:uid="{9F4C110A-4787-4176-BE50-6965E5D64C9C}"/>
    <cellStyle name="_1100 Gün Esaslı Reeskontlu_E 7" xfId="5040" xr:uid="{862B19E2-5558-42AC-B3AA-4E5EA8922693}"/>
    <cellStyle name="_1100 Gün Esaslı Reeskontlu_E 8" xfId="5041" xr:uid="{6D7F3AC1-FB42-4113-9276-62EB6CB774D3}"/>
    <cellStyle name="_1100 Gün Esaslı Reeskontlu_E 9" xfId="5042" xr:uid="{FC31DABB-413D-44CD-B9D7-511AAB8F9BD0}"/>
    <cellStyle name="_1100 Gün Esaslı Reeskontlu_F" xfId="5043" xr:uid="{6890A694-CBC3-4A7D-8D40-468E70DE8D3A}"/>
    <cellStyle name="_1200 Devir Öncesi" xfId="5044" xr:uid="{56304327-E711-46B1-8C2F-4C6CA03A901F}"/>
    <cellStyle name="_1200 Devir Öncesi 10" xfId="5045" xr:uid="{956D43E0-2C4D-4B4A-8A53-862552417ACE}"/>
    <cellStyle name="_1200 Devir Öncesi 2" xfId="5046" xr:uid="{AA12C5FA-B072-40B4-A140-6985C538ACC6}"/>
    <cellStyle name="_1200 Devir Öncesi 3" xfId="5047" xr:uid="{AB16B5EF-A099-4FAE-89B0-811621D92F81}"/>
    <cellStyle name="_1200 Devir Öncesi 4" xfId="5048" xr:uid="{9CA13FEB-E3FD-4C99-856F-305980E29233}"/>
    <cellStyle name="_1200 Devir Öncesi 5" xfId="5049" xr:uid="{8FFCF6D1-8061-4BAB-AC16-7196E2F7D548}"/>
    <cellStyle name="_1200 Devir Öncesi 6" xfId="5050" xr:uid="{4AA01EB8-A685-4C9A-90E2-AC0C04BA831B}"/>
    <cellStyle name="_1200 Devir Öncesi 7" xfId="5051" xr:uid="{3E59CAA6-49C1-46B1-AFAF-BC8EBFFD91E7}"/>
    <cellStyle name="_1200 Devir Öncesi 8" xfId="5052" xr:uid="{54A215D9-A434-40DC-8AC6-1678622832CE}"/>
    <cellStyle name="_1200 Devir Öncesi 9" xfId="5053" xr:uid="{5FC595E1-5694-4FAB-AE12-8411884A608C}"/>
    <cellStyle name="_1200 Devir Öncesi_1" xfId="5054" xr:uid="{A9010D0F-D4C3-43B6-BCC9-F784C19E4A08}"/>
    <cellStyle name="_1200 Devir Öncesi_1 2" xfId="5055" xr:uid="{77CA6529-6FAE-40EF-98BB-DC009A412E81}"/>
    <cellStyle name="_1200 Devir Öncesi_1 3" xfId="5056" xr:uid="{B8F227AA-4D6B-4612-84A9-7F1BD5B819CD}"/>
    <cellStyle name="_1200 Devir Öncesi_2" xfId="5057" xr:uid="{98FFEDD6-412C-45C6-A2BB-A3A6804CDF53}"/>
    <cellStyle name="_1200 Devir Öncesi_2 10" xfId="5058" xr:uid="{9679F031-26DC-4297-A86E-DC8627354E39}"/>
    <cellStyle name="_1200 Devir Öncesi_2 2" xfId="5059" xr:uid="{D9C3E207-4CB3-4EF0-AFB6-D4E46EEAF439}"/>
    <cellStyle name="_1200 Devir Öncesi_2 3" xfId="5060" xr:uid="{F7949FFC-5A59-429C-AB8E-125915203AAB}"/>
    <cellStyle name="_1200 Devir Öncesi_2 4" xfId="5061" xr:uid="{34B4A185-9BE6-48FA-A519-70BE54820236}"/>
    <cellStyle name="_1200 Devir Öncesi_2 5" xfId="5062" xr:uid="{0F8F2336-5E75-42BE-9948-F6F988A1448B}"/>
    <cellStyle name="_1200 Devir Öncesi_2 6" xfId="5063" xr:uid="{B4A44EC0-BCC5-45BF-A236-9886984D73C1}"/>
    <cellStyle name="_1200 Devir Öncesi_2 7" xfId="5064" xr:uid="{CE340082-148E-45A0-8F1D-6AA411F6AABE}"/>
    <cellStyle name="_1200 Devir Öncesi_2 8" xfId="5065" xr:uid="{72BAABF2-9E37-45B9-A61F-83F9686F75EA}"/>
    <cellStyle name="_1200 Devir Öncesi_2 9" xfId="5066" xr:uid="{DBDC1FAB-F7BD-4F9A-AA37-F2CBA32D4D71}"/>
    <cellStyle name="_1200 Devir Öncesi_3" xfId="5067" xr:uid="{FA5FFA8F-0A68-4B76-8E30-D6182A670D3F}"/>
    <cellStyle name="_1200 Devir Öncesi_3 10" xfId="5068" xr:uid="{2DDAD719-C289-4EEC-9DD6-FFF03587EF4E}"/>
    <cellStyle name="_1200 Devir Öncesi_3 2" xfId="5069" xr:uid="{65788AD3-090D-4E61-AF3D-7EAF87E58052}"/>
    <cellStyle name="_1200 Devir Öncesi_3 3" xfId="5070" xr:uid="{13B2F8E1-0143-48E1-90F5-3C32642A1920}"/>
    <cellStyle name="_1200 Devir Öncesi_3 4" xfId="5071" xr:uid="{78E07965-52AE-49EA-BEDB-5A9724F734B2}"/>
    <cellStyle name="_1200 Devir Öncesi_3 5" xfId="5072" xr:uid="{750B5F70-0A26-412E-9152-14B68FCFF429}"/>
    <cellStyle name="_1200 Devir Öncesi_3 6" xfId="5073" xr:uid="{70EF6B3D-4637-468D-86AE-050C0004B7C3}"/>
    <cellStyle name="_1200 Devir Öncesi_3 7" xfId="5074" xr:uid="{E9EA3C4D-43CA-4269-9CC7-E7EF8640FB39}"/>
    <cellStyle name="_1200 Devir Öncesi_3 8" xfId="5075" xr:uid="{6E56AB1C-ECCF-4945-8A11-D5F2DDEC526F}"/>
    <cellStyle name="_1200 Devir Öncesi_3 9" xfId="5076" xr:uid="{E742340F-8CA8-49DB-9E65-AD04E17B46C0}"/>
    <cellStyle name="_1200 Devir Öncesi_4" xfId="5077" xr:uid="{B3578FE5-CBF0-4C5D-A2A8-B03A45D94B3F}"/>
    <cellStyle name="_1200 Devir Öncesi_4 10" xfId="5078" xr:uid="{7E7A911F-AECE-4A89-B508-C088DD736F25}"/>
    <cellStyle name="_1200 Devir Öncesi_4 2" xfId="5079" xr:uid="{D524C9BA-A1EE-4A42-A1A9-30464202986D}"/>
    <cellStyle name="_1200 Devir Öncesi_4 3" xfId="5080" xr:uid="{F49BC3CC-87A9-4A81-AD06-17D9172C41F2}"/>
    <cellStyle name="_1200 Devir Öncesi_4 4" xfId="5081" xr:uid="{F91204E0-93D3-47E4-B6BA-D366969E861A}"/>
    <cellStyle name="_1200 Devir Öncesi_4 5" xfId="5082" xr:uid="{D5178015-31E8-4B2A-97B6-83A58B038D4F}"/>
    <cellStyle name="_1200 Devir Öncesi_4 6" xfId="5083" xr:uid="{B531B2D3-B800-44B0-BF45-AC59FA3CF750}"/>
    <cellStyle name="_1200 Devir Öncesi_4 7" xfId="5084" xr:uid="{D4801298-9A92-4B01-8732-21B7FB31BF9F}"/>
    <cellStyle name="_1200 Devir Öncesi_4 8" xfId="5085" xr:uid="{3EB901E7-DA17-4B63-AA2C-CBA3726CD285}"/>
    <cellStyle name="_1200 Devir Öncesi_4 9" xfId="5086" xr:uid="{06EB23C6-2764-46DA-8AB9-8F88EBD4769A}"/>
    <cellStyle name="_1200 Devir Öncesi_5" xfId="5087" xr:uid="{14C12628-3C53-4CDF-B6D5-F355D5931B24}"/>
    <cellStyle name="_1200 Devir Öncesi_5 2" xfId="5088" xr:uid="{C85B5305-84C2-4D7D-B80F-5DDB23F67676}"/>
    <cellStyle name="_1200 Devir Öncesi_5 3" xfId="5089" xr:uid="{9D321C4D-A241-4D68-BA04-27E8475B2F07}"/>
    <cellStyle name="_1200 Devir Öncesi_6" xfId="5090" xr:uid="{1F94CF3D-14F5-47DD-BAF1-401F1E2CE8A0}"/>
    <cellStyle name="_1200 Devir Öncesi_6 10" xfId="5091" xr:uid="{7B77F802-19AF-490B-824A-FA939640C463}"/>
    <cellStyle name="_1200 Devir Öncesi_6 2" xfId="5092" xr:uid="{9F707794-6555-4585-9F8C-CD2F1D3D5119}"/>
    <cellStyle name="_1200 Devir Öncesi_6 3" xfId="5093" xr:uid="{854C1B62-B670-41B3-9DF4-03BA61D41E7C}"/>
    <cellStyle name="_1200 Devir Öncesi_6 4" xfId="5094" xr:uid="{987B811F-320B-4B94-859D-DD21B00494AC}"/>
    <cellStyle name="_1200 Devir Öncesi_6 5" xfId="5095" xr:uid="{933E878B-E620-4941-B431-B26C61C0B796}"/>
    <cellStyle name="_1200 Devir Öncesi_6 6" xfId="5096" xr:uid="{8C48CB59-3694-4F9A-9DAA-9D8927F00057}"/>
    <cellStyle name="_1200 Devir Öncesi_6 7" xfId="5097" xr:uid="{387A8664-5AF4-493F-B432-BB441370B9FD}"/>
    <cellStyle name="_1200 Devir Öncesi_6 8" xfId="5098" xr:uid="{643101E2-B518-4D2F-BCC7-06FF2BA9B643}"/>
    <cellStyle name="_1200 Devir Öncesi_6 9" xfId="5099" xr:uid="{E54C6041-0744-4054-83A8-AAC44919B4E3}"/>
    <cellStyle name="_1200 Devir Öncesi_7" xfId="5100" xr:uid="{915BE80A-4B00-49E5-B113-842D1BC2AF22}"/>
    <cellStyle name="_1200 Devir Öncesi_7 10" xfId="5101" xr:uid="{3DAEBD18-4399-4224-A3AD-EB89BE5636B5}"/>
    <cellStyle name="_1200 Devir Öncesi_7 2" xfId="5102" xr:uid="{ABC3A1B6-F709-45DD-B9EA-BA500865B296}"/>
    <cellStyle name="_1200 Devir Öncesi_7 3" xfId="5103" xr:uid="{98EB1C50-14B3-4298-9625-6B9EE92413E7}"/>
    <cellStyle name="_1200 Devir Öncesi_7 4" xfId="5104" xr:uid="{F6FAECDC-0DF6-4503-A890-C72208CDC3A1}"/>
    <cellStyle name="_1200 Devir Öncesi_7 5" xfId="5105" xr:uid="{C791FF54-F4AD-452D-A1E7-55B2938A8FD0}"/>
    <cellStyle name="_1200 Devir Öncesi_7 6" xfId="5106" xr:uid="{9EE7B786-39E7-450A-8EF8-017BD6EF8C71}"/>
    <cellStyle name="_1200 Devir Öncesi_7 7" xfId="5107" xr:uid="{7CAA69F7-0BB2-445C-B832-6B4110ED9E94}"/>
    <cellStyle name="_1200 Devir Öncesi_7 8" xfId="5108" xr:uid="{741C6AFD-2994-46E2-999C-08D1927F37ED}"/>
    <cellStyle name="_1200 Devir Öncesi_7 9" xfId="5109" xr:uid="{A6144967-43E6-4222-B13E-08488406644E}"/>
    <cellStyle name="_1200 Devir Öncesi_8" xfId="5110" xr:uid="{4E9BCF8A-C024-4043-A671-3D1D4B716077}"/>
    <cellStyle name="_1200 Devir Öncesi_9" xfId="5111" xr:uid="{005FA65D-F796-408D-9AED-1C5F89FB9736}"/>
    <cellStyle name="_1200 Devir Öncesi_9 10" xfId="5112" xr:uid="{58B678B8-0DA4-4471-9035-72083EA2692C}"/>
    <cellStyle name="_1200 Devir Öncesi_9 2" xfId="5113" xr:uid="{C96F9D8E-799B-4165-A8F4-0CF8652813EB}"/>
    <cellStyle name="_1200 Devir Öncesi_9 3" xfId="5114" xr:uid="{7F1FE73E-B03F-4F59-BC0B-99CFFD326DC6}"/>
    <cellStyle name="_1200 Devir Öncesi_9 4" xfId="5115" xr:uid="{A6E5F173-0A87-4561-8861-F4CB8B189231}"/>
    <cellStyle name="_1200 Devir Öncesi_9 5" xfId="5116" xr:uid="{906928F9-6C36-4278-B893-0DEA2BA8FDAA}"/>
    <cellStyle name="_1200 Devir Öncesi_9 6" xfId="5117" xr:uid="{6B7AD6FD-3F0C-49FE-9632-A6514C5F9946}"/>
    <cellStyle name="_1200 Devir Öncesi_9 7" xfId="5118" xr:uid="{C214A43D-9B55-4CB4-90AB-DA41F9DE51A1}"/>
    <cellStyle name="_1200 Devir Öncesi_9 8" xfId="5119" xr:uid="{4ECCED8E-58BE-4710-A649-BE49B7E4EC68}"/>
    <cellStyle name="_1200 Devir Öncesi_9 9" xfId="5120" xr:uid="{8E1F3A91-8FFB-4096-93A9-7ADD71B59F89}"/>
    <cellStyle name="_1200 Devir Öncesi_A" xfId="5121" xr:uid="{437D0AB1-1359-4680-AF4C-FD6EB5A78E05}"/>
    <cellStyle name="_1200 Devir Öncesi_B" xfId="5122" xr:uid="{6E213DBE-F985-4F89-8711-D45FFB5BA05A}"/>
    <cellStyle name="_1200 Devir Öncesi_C" xfId="5123" xr:uid="{DB1AA6FA-95AE-4B86-8B56-6EB99CCA19B7}"/>
    <cellStyle name="_1200 Devir Öncesi_C 10" xfId="5124" xr:uid="{C8B533E8-00D6-4D07-848F-0EC3485C08CD}"/>
    <cellStyle name="_1200 Devir Öncesi_C 10_Gross Inflow (@ageas share)" xfId="5125" xr:uid="{1713171E-3531-4DF4-911B-B9A0E70964DF}"/>
    <cellStyle name="_1200 Devir Öncesi_C 10_Life (EU)" xfId="5126" xr:uid="{0856FA13-7B83-45D9-B168-FF1B2AAA8863}"/>
    <cellStyle name="_1200 Devir Öncesi_C 10_Slide_14 (2)" xfId="5127" xr:uid="{1BF746BA-AFAC-436B-8CCF-F3DBA3894D78}"/>
    <cellStyle name="_1200 Devir Öncesi_C 10_Slide_30 (2)" xfId="5128" xr:uid="{F7757406-FB4B-4E15-B306-DD8B7F101D1A}"/>
    <cellStyle name="_1200 Devir Öncesi_C 10_Slide_37 (1)" xfId="5129" xr:uid="{63742677-D573-4B16-955C-F420D007A9B4}"/>
    <cellStyle name="_1200 Devir Öncesi_C 10_Visionline (Net profit)" xfId="5130" xr:uid="{378C3857-55F9-4F54-8F1D-12A38B934CC9}"/>
    <cellStyle name="_1200 Devir Öncesi_C 2" xfId="5131" xr:uid="{717E3F9A-6A42-4D6A-9F22-4FD78C495C80}"/>
    <cellStyle name="_1200 Devir Öncesi_C 2_Gross Inflow (@ageas share)" xfId="5132" xr:uid="{0ADBBC1E-BBEE-4733-85D3-C957AC52FE0B}"/>
    <cellStyle name="_1200 Devir Öncesi_C 2_Life (EU)" xfId="5133" xr:uid="{947F0C80-EED9-4132-91F2-93F02EF82DE4}"/>
    <cellStyle name="_1200 Devir Öncesi_C 2_Slide_14 (2)" xfId="5134" xr:uid="{90344156-9BC8-4800-8340-85944A5BD884}"/>
    <cellStyle name="_1200 Devir Öncesi_C 2_Slide_30 (2)" xfId="5135" xr:uid="{5370C27A-2A6C-4FD0-B5EF-6659E268ED2C}"/>
    <cellStyle name="_1200 Devir Öncesi_C 2_Slide_37 (1)" xfId="5136" xr:uid="{5AD61ECD-B251-42E2-941F-A921FF9DC0E2}"/>
    <cellStyle name="_1200 Devir Öncesi_C 2_Visionline (Net profit)" xfId="5137" xr:uid="{864F99A5-7668-431C-8D8D-635F0A7B0864}"/>
    <cellStyle name="_1200 Devir Öncesi_C 3" xfId="5138" xr:uid="{54B0A09A-25C4-4E35-AD03-737A65B7EBB4}"/>
    <cellStyle name="_1200 Devir Öncesi_C 3_Gross Inflow (@ageas share)" xfId="5139" xr:uid="{E0EFA07F-3C63-4D0E-8962-5F1687272EBC}"/>
    <cellStyle name="_1200 Devir Öncesi_C 3_Life (EU)" xfId="5140" xr:uid="{FCECFE5A-6A14-46D6-8DB3-B8E1CA0E0BB3}"/>
    <cellStyle name="_1200 Devir Öncesi_C 3_Slide_14 (2)" xfId="5141" xr:uid="{527BD6F9-709C-4C25-910D-80B443E79CEF}"/>
    <cellStyle name="_1200 Devir Öncesi_C 3_Slide_30 (2)" xfId="5142" xr:uid="{EE9AE63F-B4C9-4149-9F9E-4D50C40FA29A}"/>
    <cellStyle name="_1200 Devir Öncesi_C 3_Slide_37 (1)" xfId="5143" xr:uid="{480798A2-2980-4AA6-8BC7-4BADE2D45CAD}"/>
    <cellStyle name="_1200 Devir Öncesi_C 3_Visionline (Net profit)" xfId="5144" xr:uid="{83241AFF-854D-4DD4-B7CF-966237FE90E8}"/>
    <cellStyle name="_1200 Devir Öncesi_C 4" xfId="5145" xr:uid="{4D499E95-0FFA-41C3-8AA1-669B47D95C51}"/>
    <cellStyle name="_1200 Devir Öncesi_C 4_Gross Inflow (@ageas share)" xfId="5146" xr:uid="{75871A8F-D4A1-48D9-A52C-4887D70C5913}"/>
    <cellStyle name="_1200 Devir Öncesi_C 4_Life (EU)" xfId="5147" xr:uid="{EB78D8ED-E34A-45A8-B714-DF405E4DA995}"/>
    <cellStyle name="_1200 Devir Öncesi_C 4_Slide_14 (2)" xfId="5148" xr:uid="{896EA730-0BE6-4C55-A886-4202742F60F2}"/>
    <cellStyle name="_1200 Devir Öncesi_C 4_Slide_30 (2)" xfId="5149" xr:uid="{73F8D3BF-74C2-4978-8EA8-9054DA6D18D0}"/>
    <cellStyle name="_1200 Devir Öncesi_C 4_Slide_37 (1)" xfId="5150" xr:uid="{3692CAE7-252E-47AB-A251-56A2AEFDAB5F}"/>
    <cellStyle name="_1200 Devir Öncesi_C 4_Visionline (Net profit)" xfId="5151" xr:uid="{E041AE35-7A3D-4BB4-B60A-A0885B101CB2}"/>
    <cellStyle name="_1200 Devir Öncesi_C 5" xfId="5152" xr:uid="{CA7FB7CE-C32E-406F-82DC-604E32886861}"/>
    <cellStyle name="_1200 Devir Öncesi_C 5_Gross Inflow (@ageas share)" xfId="5153" xr:uid="{8F85B92B-52D2-4A20-A218-E569ABD7C81F}"/>
    <cellStyle name="_1200 Devir Öncesi_C 5_Life (EU)" xfId="5154" xr:uid="{38BD3B11-3121-4B17-989A-5EE40430AD0C}"/>
    <cellStyle name="_1200 Devir Öncesi_C 5_Slide_14 (2)" xfId="5155" xr:uid="{285F02F6-CC26-49E4-A453-A50C9986AB59}"/>
    <cellStyle name="_1200 Devir Öncesi_C 5_Slide_30 (2)" xfId="5156" xr:uid="{A45D0511-1E1D-4B5C-A4C8-BE7A1C73744F}"/>
    <cellStyle name="_1200 Devir Öncesi_C 5_Slide_37 (1)" xfId="5157" xr:uid="{04EDDE30-7714-46B1-87E8-6033302AB7F0}"/>
    <cellStyle name="_1200 Devir Öncesi_C 5_Visionline (Net profit)" xfId="5158" xr:uid="{41C4D077-BE10-48A3-BB13-9482856921E6}"/>
    <cellStyle name="_1200 Devir Öncesi_C 6" xfId="5159" xr:uid="{7E98D1EC-50A8-4678-A5D8-B1C2CAA45457}"/>
    <cellStyle name="_1200 Devir Öncesi_C 6_Gross Inflow (@ageas share)" xfId="5160" xr:uid="{7CEEF44F-8044-4BFC-BFAE-BF00644E5CEE}"/>
    <cellStyle name="_1200 Devir Öncesi_C 6_Life (EU)" xfId="5161" xr:uid="{0E090DDD-1873-4EF6-8993-D394808BAAEA}"/>
    <cellStyle name="_1200 Devir Öncesi_C 6_Slide_14 (2)" xfId="5162" xr:uid="{F1B535C7-1B04-4741-884B-68BADE7F8710}"/>
    <cellStyle name="_1200 Devir Öncesi_C 6_Slide_30 (2)" xfId="5163" xr:uid="{A89A3F10-9D41-4B0E-BC35-0EBCFC62A2E9}"/>
    <cellStyle name="_1200 Devir Öncesi_C 6_Slide_37 (1)" xfId="5164" xr:uid="{F22492C0-4AE3-4F59-89FA-1DAB2AC82B19}"/>
    <cellStyle name="_1200 Devir Öncesi_C 6_Visionline (Net profit)" xfId="5165" xr:uid="{B9679A2B-3EFC-4758-A962-4818BFF11C65}"/>
    <cellStyle name="_1200 Devir Öncesi_C 7" xfId="5166" xr:uid="{D981A810-5482-420C-942A-D890D39B7728}"/>
    <cellStyle name="_1200 Devir Öncesi_C 7_Gross Inflow (@ageas share)" xfId="5167" xr:uid="{B2EA4913-C3AE-4A78-B5BF-E4ECAE8398EC}"/>
    <cellStyle name="_1200 Devir Öncesi_C 7_Life (EU)" xfId="5168" xr:uid="{6565E2A6-E367-44A3-860E-F4D3D12FB828}"/>
    <cellStyle name="_1200 Devir Öncesi_C 7_Slide_14 (2)" xfId="5169" xr:uid="{AD50E11F-B1CB-4317-8B41-91C2C7313338}"/>
    <cellStyle name="_1200 Devir Öncesi_C 7_Slide_30 (2)" xfId="5170" xr:uid="{19537232-9C21-407A-B511-A0BE09DDF860}"/>
    <cellStyle name="_1200 Devir Öncesi_C 7_Slide_37 (1)" xfId="5171" xr:uid="{4EB3CD1B-C75D-4767-BBCE-1DE8138C02C0}"/>
    <cellStyle name="_1200 Devir Öncesi_C 7_Visionline (Net profit)" xfId="5172" xr:uid="{2F6FE9E8-09CB-4A8D-AEB7-E921515A903E}"/>
    <cellStyle name="_1200 Devir Öncesi_C 8" xfId="5173" xr:uid="{F45E044F-2BC2-4299-AF5B-2C91976216C7}"/>
    <cellStyle name="_1200 Devir Öncesi_C 8_Gross Inflow (@ageas share)" xfId="5174" xr:uid="{D11D7D0D-3322-4102-8247-6F17AFE3A074}"/>
    <cellStyle name="_1200 Devir Öncesi_C 8_Life (EU)" xfId="5175" xr:uid="{FF1C0647-12ED-4878-9399-08B743535EFE}"/>
    <cellStyle name="_1200 Devir Öncesi_C 8_Slide_14 (2)" xfId="5176" xr:uid="{B30F9C7F-D40B-4099-A276-D142BC1767D2}"/>
    <cellStyle name="_1200 Devir Öncesi_C 8_Slide_30 (2)" xfId="5177" xr:uid="{F015B736-5FB3-419B-B290-022018306BF6}"/>
    <cellStyle name="_1200 Devir Öncesi_C 8_Slide_37 (1)" xfId="5178" xr:uid="{18B52753-E0CC-4E06-BE30-AB0B5861A2C4}"/>
    <cellStyle name="_1200 Devir Öncesi_C 8_Visionline (Net profit)" xfId="5179" xr:uid="{A8277D0E-F26B-4293-9263-B92AC64AADC5}"/>
    <cellStyle name="_1200 Devir Öncesi_C 9" xfId="5180" xr:uid="{A5988300-0D6E-4EF9-9E7C-A2F95F664E5D}"/>
    <cellStyle name="_1200 Devir Öncesi_C 9_Gross Inflow (@ageas share)" xfId="5181" xr:uid="{04824619-D083-4206-8F66-F57ED7CE2BA1}"/>
    <cellStyle name="_1200 Devir Öncesi_C 9_Life (EU)" xfId="5182" xr:uid="{39EAA449-3F16-4BDE-811F-C003C1ABA63D}"/>
    <cellStyle name="_1200 Devir Öncesi_C 9_Slide_14 (2)" xfId="5183" xr:uid="{EDAE5F32-550E-4D7F-938D-34A25A681CEA}"/>
    <cellStyle name="_1200 Devir Öncesi_C 9_Slide_30 (2)" xfId="5184" xr:uid="{4DCEB0DB-DB7C-41D4-813F-C8F3057DD0BD}"/>
    <cellStyle name="_1200 Devir Öncesi_C 9_Slide_37 (1)" xfId="5185" xr:uid="{77A75378-1060-4C12-91FA-ACBBAE5849F8}"/>
    <cellStyle name="_1200 Devir Öncesi_C 9_Visionline (Net profit)" xfId="5186" xr:uid="{D0FB1CBF-3E5B-487F-A430-354EC06912D6}"/>
    <cellStyle name="_1200 Devir Öncesi_C_Gross Inflow (@ageas share)" xfId="5187" xr:uid="{8AEEF018-BE20-4A78-9324-DE4908DB838D}"/>
    <cellStyle name="_1200 Devir Öncesi_C_Life (EU)" xfId="5188" xr:uid="{54A6BBBA-9B1E-4593-8A1B-C910E52DCC48}"/>
    <cellStyle name="_1200 Devir Öncesi_C_Slide_14 (2)" xfId="5189" xr:uid="{B6596EA7-4513-49BC-9D43-C6FB48D2D0A3}"/>
    <cellStyle name="_1200 Devir Öncesi_C_Slide_30 (2)" xfId="5190" xr:uid="{A4BE97A3-F9A0-4FBF-BC21-D65050094960}"/>
    <cellStyle name="_1200 Devir Öncesi_C_Slide_37 (1)" xfId="5191" xr:uid="{097136CF-1DB0-4125-B31A-C84DAFEAF802}"/>
    <cellStyle name="_1200 Devir Öncesi_C_Visionline (Net profit)" xfId="5192" xr:uid="{AEF362A9-4BD0-468F-9FB2-B03A630E1DDB}"/>
    <cellStyle name="_1200 Devir Öncesi_D" xfId="5193" xr:uid="{ACB1F815-9556-4BC0-B3FF-CBE6DD688F7A}"/>
    <cellStyle name="_1200 Devir Öncesi_D 10" xfId="5194" xr:uid="{3CE30343-0267-4798-9E06-BB36E67CC6A5}"/>
    <cellStyle name="_1200 Devir Öncesi_D 2" xfId="5195" xr:uid="{37483097-87E4-4149-9138-925CA17AEEB5}"/>
    <cellStyle name="_1200 Devir Öncesi_D 3" xfId="5196" xr:uid="{74B0FD2C-8163-402E-BBB5-8F6EA24EDE0F}"/>
    <cellStyle name="_1200 Devir Öncesi_D 4" xfId="5197" xr:uid="{855E8396-7CC3-426F-922D-1D2286CEFB79}"/>
    <cellStyle name="_1200 Devir Öncesi_D 5" xfId="5198" xr:uid="{2630B394-198E-418A-841A-8A1875D1A319}"/>
    <cellStyle name="_1200 Devir Öncesi_D 6" xfId="5199" xr:uid="{B6F8CD0A-7EEF-443D-B7E4-790CBBEFD4C9}"/>
    <cellStyle name="_1200 Devir Öncesi_D 7" xfId="5200" xr:uid="{5FD9AD64-FCFC-439F-B3EB-F9623B867A2E}"/>
    <cellStyle name="_1200 Devir Öncesi_D 8" xfId="5201" xr:uid="{2FD7DE78-4F69-4BED-B9AE-E2B3DDDA39B4}"/>
    <cellStyle name="_1200 Devir Öncesi_D 9" xfId="5202" xr:uid="{1D52355A-F066-42EC-A1DD-357EDD79EDBE}"/>
    <cellStyle name="_1200 Devir Öncesi_E" xfId="5203" xr:uid="{0D40CC1B-8E3D-4291-B80C-B8A4854CA95E}"/>
    <cellStyle name="_1200 Devir Öncesi_F" xfId="5204" xr:uid="{32A81AE8-A124-4D2C-BAD3-250A1AC64BE0}"/>
    <cellStyle name="_1202 (03-03-26)" xfId="5205" xr:uid="{5F17A81C-BC53-4599-98E4-C019F229BBDC}"/>
    <cellStyle name="_1202 (03-03-26) 10" xfId="5206" xr:uid="{6C3486A9-4CFB-491F-A288-A802E1FEC472}"/>
    <cellStyle name="_1202 (03-03-26) 2" xfId="5207" xr:uid="{D7C52DC0-94FD-461E-82E3-F0A36A97105B}"/>
    <cellStyle name="_1202 (03-03-26) 3" xfId="5208" xr:uid="{BECF3317-BC30-469A-A744-0A183B08B740}"/>
    <cellStyle name="_1202 (03-03-26) 4" xfId="5209" xr:uid="{2C81E095-CC9E-4461-98EF-DA34F5C96A0D}"/>
    <cellStyle name="_1202 (03-03-26) 5" xfId="5210" xr:uid="{52958B1B-1087-4372-95E2-CD613F5E3E73}"/>
    <cellStyle name="_1202 (03-03-26) 6" xfId="5211" xr:uid="{8CDAF204-98C4-462B-831C-D2FED14CA19A}"/>
    <cellStyle name="_1202 (03-03-26) 7" xfId="5212" xr:uid="{0E884629-27B0-41C5-9D77-C1AD2907B9C6}"/>
    <cellStyle name="_1202 (03-03-26) 8" xfId="5213" xr:uid="{C93B5FEF-D2BC-47F6-9797-352F8E1A8D3F}"/>
    <cellStyle name="_1202 (03-03-26) 9" xfId="5214" xr:uid="{93C62512-81B0-40FB-8F95-1590C7D7505D}"/>
    <cellStyle name="_1202 (03-03-26)_1" xfId="5215" xr:uid="{FA39EB46-5D35-4E9D-A312-C1F293B0FDB8}"/>
    <cellStyle name="_1202 (03-03-26)_1 10" xfId="5216" xr:uid="{4CCA1D36-073E-4C4E-8C1A-0193F52FF567}"/>
    <cellStyle name="_1202 (03-03-26)_1 2" xfId="5217" xr:uid="{91B1BA3D-6738-44D2-953B-178190C39831}"/>
    <cellStyle name="_1202 (03-03-26)_1 3" xfId="5218" xr:uid="{45CD0EE4-EEFF-4B37-8BDE-41E77A2C6F08}"/>
    <cellStyle name="_1202 (03-03-26)_1 4" xfId="5219" xr:uid="{594923D1-758E-4715-9625-E69306E5EDCF}"/>
    <cellStyle name="_1202 (03-03-26)_1 5" xfId="5220" xr:uid="{B774EE97-9743-4420-AE35-B9495E0DF3BB}"/>
    <cellStyle name="_1202 (03-03-26)_1 6" xfId="5221" xr:uid="{33FE4088-7E8F-4A3B-B767-22D1D9910AD0}"/>
    <cellStyle name="_1202 (03-03-26)_1 7" xfId="5222" xr:uid="{7B1E4FA6-3FF2-49D9-9673-7B1DAA74B863}"/>
    <cellStyle name="_1202 (03-03-26)_1 8" xfId="5223" xr:uid="{9F02B75B-103F-47B3-A175-58B494536FE2}"/>
    <cellStyle name="_1202 (03-03-26)_1 9" xfId="5224" xr:uid="{1847D13C-7FCC-4819-B837-0E9A9AB89B08}"/>
    <cellStyle name="_1202 (03-03-26)_2" xfId="5225" xr:uid="{3E526918-1854-4303-98D2-1ADAD361E5C1}"/>
    <cellStyle name="_1202 (03-03-26)_2 10" xfId="5226" xr:uid="{6A400A30-3160-43AC-B934-3CBE161C5AC5}"/>
    <cellStyle name="_1202 (03-03-26)_2 2" xfId="5227" xr:uid="{1D6E12D2-8311-4D4B-BF08-054D708B1C6A}"/>
    <cellStyle name="_1202 (03-03-26)_2 3" xfId="5228" xr:uid="{1F4C9AC8-D503-451E-85A9-F3756AE36436}"/>
    <cellStyle name="_1202 (03-03-26)_2 4" xfId="5229" xr:uid="{A93B25FF-CDC8-49F8-919C-F5B7089F258D}"/>
    <cellStyle name="_1202 (03-03-26)_2 5" xfId="5230" xr:uid="{749F7681-1F0A-4D3D-8DD1-FE504F4A7181}"/>
    <cellStyle name="_1202 (03-03-26)_2 6" xfId="5231" xr:uid="{28390E97-FA2D-47D0-9A2F-8FD7410C608F}"/>
    <cellStyle name="_1202 (03-03-26)_2 7" xfId="5232" xr:uid="{55959639-C2B8-47C8-9A42-0FAF03EE3195}"/>
    <cellStyle name="_1202 (03-03-26)_2 8" xfId="5233" xr:uid="{133B2441-BD9B-4F74-9957-5299B4002C1D}"/>
    <cellStyle name="_1202 (03-03-26)_2 9" xfId="5234" xr:uid="{E2A72D95-D048-4140-92A9-444FB1776E48}"/>
    <cellStyle name="_1202 (03-03-26)_3" xfId="5235" xr:uid="{8B067DFC-780A-4F15-8DD6-5B0EA9C2EE1B}"/>
    <cellStyle name="_1202 (03-03-26)_3 10" xfId="5236" xr:uid="{6C13E754-7644-4F82-83FC-042987698D1B}"/>
    <cellStyle name="_1202 (03-03-26)_3 2" xfId="5237" xr:uid="{AF63A908-E1FE-4D47-8C7F-18D238CF6D81}"/>
    <cellStyle name="_1202 (03-03-26)_3 3" xfId="5238" xr:uid="{EAC44D44-FDA6-4C04-828C-02F9DA9BE7F4}"/>
    <cellStyle name="_1202 (03-03-26)_3 4" xfId="5239" xr:uid="{917A3DDC-126C-4CD9-8C99-1BE1EF7F5335}"/>
    <cellStyle name="_1202 (03-03-26)_3 5" xfId="5240" xr:uid="{B94A914F-7975-49F7-A6D5-0A113F10C869}"/>
    <cellStyle name="_1202 (03-03-26)_3 6" xfId="5241" xr:uid="{D7D71D29-A8D5-4C3E-B3B0-AB9A37D2F6D6}"/>
    <cellStyle name="_1202 (03-03-26)_3 7" xfId="5242" xr:uid="{305D2AE9-D3B5-48FF-8118-6CE097F582E4}"/>
    <cellStyle name="_1202 (03-03-26)_3 8" xfId="5243" xr:uid="{2D6DEAEB-5DFF-4888-B8B2-51696DE5BAE5}"/>
    <cellStyle name="_1202 (03-03-26)_3 9" xfId="5244" xr:uid="{BE5C41D9-6CE8-4D59-8529-B597DDADAE7A}"/>
    <cellStyle name="_1202 (03-03-26)_4" xfId="5245" xr:uid="{A243D49C-4437-4FA3-AA93-968F9F29D5C1}"/>
    <cellStyle name="_1202 (03-03-26)_5" xfId="5246" xr:uid="{E83A39EC-5EEC-4444-A479-137EDD2AA6C4}"/>
    <cellStyle name="_1202 (03-03-26)_5 10" xfId="5247" xr:uid="{B9DBF542-9870-4C5A-84F6-5A5B5CF67CA9}"/>
    <cellStyle name="_1202 (03-03-26)_5 10_Gross Inflow (@ageas share)" xfId="5248" xr:uid="{40A94242-BB34-4D4D-8604-A26B3B294D6B}"/>
    <cellStyle name="_1202 (03-03-26)_5 10_Life (EU)" xfId="5249" xr:uid="{51A87B55-2919-4605-B78E-39FF7C8582D1}"/>
    <cellStyle name="_1202 (03-03-26)_5 10_Slide_14 (2)" xfId="5250" xr:uid="{71B41592-5662-4C6B-894C-4F35B3E37E37}"/>
    <cellStyle name="_1202 (03-03-26)_5 10_Slide_30 (2)" xfId="5251" xr:uid="{58449107-B202-4F40-9C53-9B0A7FDFD80C}"/>
    <cellStyle name="_1202 (03-03-26)_5 10_Slide_37 (1)" xfId="5252" xr:uid="{CA023B3D-95DF-4E10-ACD1-5AB5AF7CC498}"/>
    <cellStyle name="_1202 (03-03-26)_5 10_Visionline (Net profit)" xfId="5253" xr:uid="{80D22F46-2C3D-4A75-93A2-97DB6D0AAB6F}"/>
    <cellStyle name="_1202 (03-03-26)_5 2" xfId="5254" xr:uid="{2D38747A-0937-4BE6-8E79-86BA9F8728EE}"/>
    <cellStyle name="_1202 (03-03-26)_5 2_Gross Inflow (@ageas share)" xfId="5255" xr:uid="{0C2A1089-BA2A-4E3C-A7E0-B2D7F656F0B8}"/>
    <cellStyle name="_1202 (03-03-26)_5 2_Life (EU)" xfId="5256" xr:uid="{09FAE128-3152-4820-AE16-6BF1B4B61E55}"/>
    <cellStyle name="_1202 (03-03-26)_5 2_Slide_14 (2)" xfId="5257" xr:uid="{EABF3652-7490-4F14-B919-6026119D6AFA}"/>
    <cellStyle name="_1202 (03-03-26)_5 2_Slide_30 (2)" xfId="5258" xr:uid="{19CB3760-3990-4B25-9155-C75C73BF1364}"/>
    <cellStyle name="_1202 (03-03-26)_5 2_Slide_37 (1)" xfId="5259" xr:uid="{6F1722AE-1F97-42E7-B4D2-9B4BAB9F3275}"/>
    <cellStyle name="_1202 (03-03-26)_5 2_Visionline (Net profit)" xfId="5260" xr:uid="{90145B19-30C5-4E97-A3D4-805549047B91}"/>
    <cellStyle name="_1202 (03-03-26)_5 3" xfId="5261" xr:uid="{1EC90F05-8164-4F4F-B51E-DF5D89BAE83A}"/>
    <cellStyle name="_1202 (03-03-26)_5 3_Gross Inflow (@ageas share)" xfId="5262" xr:uid="{38FE4117-9E9F-42EF-B792-0E35E8E5942E}"/>
    <cellStyle name="_1202 (03-03-26)_5 3_Life (EU)" xfId="5263" xr:uid="{AB8E8472-41A6-4B48-A7EC-29AB54DDE328}"/>
    <cellStyle name="_1202 (03-03-26)_5 3_Slide_14 (2)" xfId="5264" xr:uid="{49499196-279B-4CE4-9E4B-383898CEB166}"/>
    <cellStyle name="_1202 (03-03-26)_5 3_Slide_30 (2)" xfId="5265" xr:uid="{E0F465A1-63DE-4E37-A7B2-8B2283CF53FB}"/>
    <cellStyle name="_1202 (03-03-26)_5 3_Slide_37 (1)" xfId="5266" xr:uid="{E420908D-D1FA-4DC5-8CFE-370B8DA29647}"/>
    <cellStyle name="_1202 (03-03-26)_5 3_Visionline (Net profit)" xfId="5267" xr:uid="{4FB6F881-1420-443E-A35E-C3FEF15AF7B1}"/>
    <cellStyle name="_1202 (03-03-26)_5 4" xfId="5268" xr:uid="{903F61C8-5495-403F-9EE2-82E62597ADCE}"/>
    <cellStyle name="_1202 (03-03-26)_5 4_Gross Inflow (@ageas share)" xfId="5269" xr:uid="{357F1D11-B067-4F5B-B0D1-B01D05BFCE90}"/>
    <cellStyle name="_1202 (03-03-26)_5 4_Life (EU)" xfId="5270" xr:uid="{0E938944-F70D-4FDE-BA53-2734685407C2}"/>
    <cellStyle name="_1202 (03-03-26)_5 4_Slide_14 (2)" xfId="5271" xr:uid="{71B2CF81-449E-47C1-80FA-45D720532F4F}"/>
    <cellStyle name="_1202 (03-03-26)_5 4_Slide_30 (2)" xfId="5272" xr:uid="{980A4C0F-8A8C-4684-881F-A87EF3254D08}"/>
    <cellStyle name="_1202 (03-03-26)_5 4_Slide_37 (1)" xfId="5273" xr:uid="{A3A5891E-BC6B-4C09-9952-BE9C55915D2C}"/>
    <cellStyle name="_1202 (03-03-26)_5 4_Visionline (Net profit)" xfId="5274" xr:uid="{78808866-CE92-4F29-913E-6560C55855DC}"/>
    <cellStyle name="_1202 (03-03-26)_5 5" xfId="5275" xr:uid="{E259E720-931F-4701-B651-75603E687918}"/>
    <cellStyle name="_1202 (03-03-26)_5 5_Gross Inflow (@ageas share)" xfId="5276" xr:uid="{DC95D06F-E3CC-48AE-86E2-C7A1E397D372}"/>
    <cellStyle name="_1202 (03-03-26)_5 5_Life (EU)" xfId="5277" xr:uid="{7382160B-59A8-415E-97DE-0D18D7E3F64B}"/>
    <cellStyle name="_1202 (03-03-26)_5 5_Slide_14 (2)" xfId="5278" xr:uid="{16B157AB-6077-421D-BBCA-F6695D11AEB2}"/>
    <cellStyle name="_1202 (03-03-26)_5 5_Slide_30 (2)" xfId="5279" xr:uid="{217D9DE2-9CA7-4014-9A60-38A83AC95CC4}"/>
    <cellStyle name="_1202 (03-03-26)_5 5_Slide_37 (1)" xfId="5280" xr:uid="{51760249-C688-4A97-8F82-B2C312E0CFCF}"/>
    <cellStyle name="_1202 (03-03-26)_5 5_Visionline (Net profit)" xfId="5281" xr:uid="{4783221E-7B8D-4CE3-A1E1-6AE03FB10F30}"/>
    <cellStyle name="_1202 (03-03-26)_5 6" xfId="5282" xr:uid="{C26E37E5-512C-4D9B-930C-B4620AC73D5B}"/>
    <cellStyle name="_1202 (03-03-26)_5 6_Gross Inflow (@ageas share)" xfId="5283" xr:uid="{3187C34A-39AA-47C2-99A2-4992071B98AF}"/>
    <cellStyle name="_1202 (03-03-26)_5 6_Life (EU)" xfId="5284" xr:uid="{D6253452-DC7D-4B3D-AA96-BFF7E8FB0FA3}"/>
    <cellStyle name="_1202 (03-03-26)_5 6_Slide_14 (2)" xfId="5285" xr:uid="{A2901B72-98E9-4723-B5D5-8F1575D76E0D}"/>
    <cellStyle name="_1202 (03-03-26)_5 6_Slide_30 (2)" xfId="5286" xr:uid="{09FA35E0-8BEE-4D04-9F8F-A43A70664B24}"/>
    <cellStyle name="_1202 (03-03-26)_5 6_Slide_37 (1)" xfId="5287" xr:uid="{BF9EDB65-01D2-4DFE-90D3-42C5C38C8DE0}"/>
    <cellStyle name="_1202 (03-03-26)_5 6_Visionline (Net profit)" xfId="5288" xr:uid="{C87C85BA-D70D-4F7C-9218-E7F623481264}"/>
    <cellStyle name="_1202 (03-03-26)_5 7" xfId="5289" xr:uid="{95C21897-952F-497D-BCAD-2CA2AD582B32}"/>
    <cellStyle name="_1202 (03-03-26)_5 7_Gross Inflow (@ageas share)" xfId="5290" xr:uid="{8AB21CB3-C5EF-46A0-ACF2-29C5137A6A6B}"/>
    <cellStyle name="_1202 (03-03-26)_5 7_Life (EU)" xfId="5291" xr:uid="{66CF6F22-19D3-4C10-B457-6D6111902B8B}"/>
    <cellStyle name="_1202 (03-03-26)_5 7_Slide_14 (2)" xfId="5292" xr:uid="{EC5B7895-6A47-47C9-80E4-32B06C1185CB}"/>
    <cellStyle name="_1202 (03-03-26)_5 7_Slide_30 (2)" xfId="5293" xr:uid="{08D01262-CFD2-47E7-99F1-0B6F512AEA65}"/>
    <cellStyle name="_1202 (03-03-26)_5 7_Slide_37 (1)" xfId="5294" xr:uid="{6466C53B-1B65-4FB4-B6E2-37584A6AEFFC}"/>
    <cellStyle name="_1202 (03-03-26)_5 7_Visionline (Net profit)" xfId="5295" xr:uid="{167843E1-9477-4D8D-B8F3-0FB66A8BACF0}"/>
    <cellStyle name="_1202 (03-03-26)_5 8" xfId="5296" xr:uid="{6B46FAFC-4AF9-4203-8E55-3C75A39B5941}"/>
    <cellStyle name="_1202 (03-03-26)_5 8_Gross Inflow (@ageas share)" xfId="5297" xr:uid="{49271C64-EBA5-4BEB-AFB8-77F3BF93B201}"/>
    <cellStyle name="_1202 (03-03-26)_5 8_Life (EU)" xfId="5298" xr:uid="{B58E0717-85F9-4287-B188-3FD183B136EB}"/>
    <cellStyle name="_1202 (03-03-26)_5 8_Slide_14 (2)" xfId="5299" xr:uid="{B3919800-C7E5-41C4-9D60-7F5543AC0772}"/>
    <cellStyle name="_1202 (03-03-26)_5 8_Slide_30 (2)" xfId="5300" xr:uid="{E6E8AA98-F21D-4C99-815F-3C90AAF9B359}"/>
    <cellStyle name="_1202 (03-03-26)_5 8_Slide_37 (1)" xfId="5301" xr:uid="{E7B138A3-AD97-4450-BD29-1C019D697293}"/>
    <cellStyle name="_1202 (03-03-26)_5 8_Visionline (Net profit)" xfId="5302" xr:uid="{F5A5D58F-6785-4174-B9B3-11AE221B6AD9}"/>
    <cellStyle name="_1202 (03-03-26)_5 9" xfId="5303" xr:uid="{42BF2FA7-A9CC-440C-8BCF-CC9E0CF8D075}"/>
    <cellStyle name="_1202 (03-03-26)_5 9_Gross Inflow (@ageas share)" xfId="5304" xr:uid="{E02E2A44-AEC7-4CED-AE93-61A09B4D79E0}"/>
    <cellStyle name="_1202 (03-03-26)_5 9_Life (EU)" xfId="5305" xr:uid="{9D48FCD3-440E-4A06-87A9-2CEFB5AA8F5C}"/>
    <cellStyle name="_1202 (03-03-26)_5 9_Slide_14 (2)" xfId="5306" xr:uid="{9F37F3C8-F4E2-41D1-8760-855DA30D63F5}"/>
    <cellStyle name="_1202 (03-03-26)_5 9_Slide_30 (2)" xfId="5307" xr:uid="{E348F303-2260-4289-87E4-14ACF8E79C66}"/>
    <cellStyle name="_1202 (03-03-26)_5 9_Slide_37 (1)" xfId="5308" xr:uid="{753A095D-95A7-4330-A687-BAAB63795D6F}"/>
    <cellStyle name="_1202 (03-03-26)_5 9_Visionline (Net profit)" xfId="5309" xr:uid="{396C5105-0175-435F-9B15-37311F734EA6}"/>
    <cellStyle name="_1202 (03-03-26)_5_Gross Inflow (@ageas share)" xfId="5310" xr:uid="{84F1C211-0D5F-4127-89D4-922BB1D8ACA5}"/>
    <cellStyle name="_1202 (03-03-26)_5_Life (EU)" xfId="5311" xr:uid="{5F5A2795-254B-4AF8-A54A-1240D7060482}"/>
    <cellStyle name="_1202 (03-03-26)_5_Slide_14 (2)" xfId="5312" xr:uid="{026787B1-F2F2-4C1A-BAB1-163822B2FA0D}"/>
    <cellStyle name="_1202 (03-03-26)_5_Slide_30 (2)" xfId="5313" xr:uid="{0E0BFD39-94D3-4175-8976-AB5BA1C81A0C}"/>
    <cellStyle name="_1202 (03-03-26)_5_Slide_37 (1)" xfId="5314" xr:uid="{618DB183-D1A1-43C7-B6ED-6E6D15120978}"/>
    <cellStyle name="_1202 (03-03-26)_5_Visionline (Net profit)" xfId="5315" xr:uid="{A96B453C-F516-4DE9-853D-0B5571B911E6}"/>
    <cellStyle name="_1202 (03-03-26)_6" xfId="5316" xr:uid="{AD02D157-2D74-4065-8C14-6FD7AD305369}"/>
    <cellStyle name="_1202 (03-03-26)_6 2" xfId="5317" xr:uid="{5EA7A0CC-ADC1-4EF4-8466-3CD45A41F4EC}"/>
    <cellStyle name="_1202 (03-03-26)_6 3" xfId="5318" xr:uid="{3AFD638F-B213-4E25-9E1C-F3AD4B765D10}"/>
    <cellStyle name="_1202 (03-03-26)_7" xfId="5319" xr:uid="{00160A99-8C2A-4007-ACA9-7F4826A91486}"/>
    <cellStyle name="_1202 (03-03-26)_7 10" xfId="5320" xr:uid="{ECEF5854-7576-4C80-9204-C2382280C61E}"/>
    <cellStyle name="_1202 (03-03-26)_7 2" xfId="5321" xr:uid="{1B06CCF6-86D9-431E-993B-783F6F820582}"/>
    <cellStyle name="_1202 (03-03-26)_7 3" xfId="5322" xr:uid="{424944EA-4046-47CE-A37F-B614450B16A2}"/>
    <cellStyle name="_1202 (03-03-26)_7 4" xfId="5323" xr:uid="{DF7B9273-DED7-478C-89C0-89A18290CDE3}"/>
    <cellStyle name="_1202 (03-03-26)_7 5" xfId="5324" xr:uid="{78B261B9-049D-48E1-8FB0-0AA1A5A1D7C0}"/>
    <cellStyle name="_1202 (03-03-26)_7 6" xfId="5325" xr:uid="{91881373-C992-4BFF-A944-A4CED0A263D7}"/>
    <cellStyle name="_1202 (03-03-26)_7 7" xfId="5326" xr:uid="{F70014A8-1260-41B3-BE03-62579F630B24}"/>
    <cellStyle name="_1202 (03-03-26)_7 8" xfId="5327" xr:uid="{D16FAC69-AB57-4E00-9651-926D95C93CE4}"/>
    <cellStyle name="_1202 (03-03-26)_7 9" xfId="5328" xr:uid="{DF6D4B8D-8511-4DB8-A790-C62192A653D7}"/>
    <cellStyle name="_1202 (03-03-26)_8" xfId="5329" xr:uid="{30BDC2DA-43A6-4054-BA00-74D69F1549BF}"/>
    <cellStyle name="_1202 (03-03-26)_8 10" xfId="5330" xr:uid="{19C1052B-1B78-4843-8378-F330417B4385}"/>
    <cellStyle name="_1202 (03-03-26)_8 2" xfId="5331" xr:uid="{C956CE0C-1DE3-4F85-9262-477739DCF0B5}"/>
    <cellStyle name="_1202 (03-03-26)_8 3" xfId="5332" xr:uid="{8CF04D80-11B2-4028-8C27-D67B59F59FBD}"/>
    <cellStyle name="_1202 (03-03-26)_8 4" xfId="5333" xr:uid="{D7172FF1-EABB-4665-83AB-D863C06F5825}"/>
    <cellStyle name="_1202 (03-03-26)_8 5" xfId="5334" xr:uid="{BCDFEA51-1164-4A73-A1C7-9E3640C4EC41}"/>
    <cellStyle name="_1202 (03-03-26)_8 6" xfId="5335" xr:uid="{0FAFCCFA-E9DB-4667-9DC7-D7DCC6182C2C}"/>
    <cellStyle name="_1202 (03-03-26)_8 7" xfId="5336" xr:uid="{08CC548B-DAF8-4EE8-B42D-6727348F390E}"/>
    <cellStyle name="_1202 (03-03-26)_8 8" xfId="5337" xr:uid="{D55E5D6E-D956-4BB2-ADF9-F1325BAA161E}"/>
    <cellStyle name="_1202 (03-03-26)_8 9" xfId="5338" xr:uid="{973F629E-361C-4EAA-8727-9F0043F370E7}"/>
    <cellStyle name="_1202 (03-03-26)_9" xfId="5339" xr:uid="{72AC729D-1C01-4337-B4C2-E17E367631AA}"/>
    <cellStyle name="_1202 (03-03-26)_A" xfId="5340" xr:uid="{8A8A3FBF-406B-431B-BBF8-FB90FCB463D6}"/>
    <cellStyle name="_1202 (03-03-26)_B" xfId="5341" xr:uid="{C867BFAB-750B-40E3-9EAA-AA269FF59C2F}"/>
    <cellStyle name="_1202 (03-03-26)_B 10" xfId="5342" xr:uid="{E41E0362-865D-41F0-A33E-846227D95530}"/>
    <cellStyle name="_1202 (03-03-26)_B 2" xfId="5343" xr:uid="{272FAE0D-3448-4714-9147-79B5C73A05F1}"/>
    <cellStyle name="_1202 (03-03-26)_B 3" xfId="5344" xr:uid="{316F6376-F2B9-47BC-8200-CEAA9FED60F1}"/>
    <cellStyle name="_1202 (03-03-26)_B 4" xfId="5345" xr:uid="{7C3EF3C1-712B-4FB6-B6A4-68B13F078109}"/>
    <cellStyle name="_1202 (03-03-26)_B 5" xfId="5346" xr:uid="{02BA5BE0-4DEF-4275-973B-6FA8C80414CF}"/>
    <cellStyle name="_1202 (03-03-26)_B 6" xfId="5347" xr:uid="{664899D2-4031-410D-B0D7-18FB1655ECD9}"/>
    <cellStyle name="_1202 (03-03-26)_B 7" xfId="5348" xr:uid="{7E6E3D6F-AA8C-4119-8652-8C16DFEEB856}"/>
    <cellStyle name="_1202 (03-03-26)_B 8" xfId="5349" xr:uid="{FDAE146F-EA41-4475-9C18-DD103624B19B}"/>
    <cellStyle name="_1202 (03-03-26)_B 9" xfId="5350" xr:uid="{4342B578-DC6D-4D04-9515-9E84C4FD8A9B}"/>
    <cellStyle name="_1202 (03-03-26)_C" xfId="5351" xr:uid="{AAC07DBD-1ED4-4539-9053-BBCCF9ED7CC9}"/>
    <cellStyle name="_1202 (03-03-26)_C 2" xfId="5352" xr:uid="{2671DB74-CC12-4527-8217-7AD74BCCCF37}"/>
    <cellStyle name="_1202 (03-03-26)_C 3" xfId="5353" xr:uid="{FC30CCFD-2E8B-44C4-9119-DD79BF7AB9A2}"/>
    <cellStyle name="_1202 (03-03-26)_D" xfId="5354" xr:uid="{365876C1-7B6B-4495-A813-599F746FD430}"/>
    <cellStyle name="_1202 (03-03-26)_E" xfId="5355" xr:uid="{3600AC5C-3AB7-4B75-AEF2-9F43A8EFB27B}"/>
    <cellStyle name="_1202 (03-03-26)_F" xfId="5356" xr:uid="{CB423298-4E0C-4470-B08A-ADB9350BDE5B}"/>
    <cellStyle name="_1202 (03-03-26)_F 10" xfId="5357" xr:uid="{E62ACE78-7D1B-450C-A24F-F6C8C9F1E0AC}"/>
    <cellStyle name="_1202 (03-03-26)_F 10_Gross Inflow (@ageas share)" xfId="5358" xr:uid="{7EA608A5-185E-427C-8967-56234E0BBFFA}"/>
    <cellStyle name="_1202 (03-03-26)_F 10_Life (EU)" xfId="5359" xr:uid="{AEA254E4-7628-43D3-BBB4-71F770A9F7A5}"/>
    <cellStyle name="_1202 (03-03-26)_F 10_Slide_14 (2)" xfId="5360" xr:uid="{E530DB38-5B42-419A-80E3-2D67F36E6AF2}"/>
    <cellStyle name="_1202 (03-03-26)_F 10_Slide_30 (2)" xfId="5361" xr:uid="{E81C4B09-98A0-4607-9720-74CDFD1FED30}"/>
    <cellStyle name="_1202 (03-03-26)_F 10_Slide_37 (1)" xfId="5362" xr:uid="{6846254B-D26A-419F-8548-5C1BCCAF2D01}"/>
    <cellStyle name="_1202 (03-03-26)_F 10_Visionline (Net profit)" xfId="5363" xr:uid="{3398376E-33B0-49CA-A14A-A98FAC3ED5F1}"/>
    <cellStyle name="_1202 (03-03-26)_F 2" xfId="5364" xr:uid="{666DCFDC-FB06-4BF9-B952-953EE8A8FDD9}"/>
    <cellStyle name="_1202 (03-03-26)_F 2_Gross Inflow (@ageas share)" xfId="5365" xr:uid="{DCFFACE8-9474-4E1E-938E-96EA444D90A8}"/>
    <cellStyle name="_1202 (03-03-26)_F 2_Life (EU)" xfId="5366" xr:uid="{3D7C58C2-9027-4B07-8683-5CFF576ADFDF}"/>
    <cellStyle name="_1202 (03-03-26)_F 2_Slide_14 (2)" xfId="5367" xr:uid="{6124F621-CAED-4688-8B1D-AB2CCAA57A17}"/>
    <cellStyle name="_1202 (03-03-26)_F 2_Slide_30 (2)" xfId="5368" xr:uid="{A010D32C-763B-43A6-A041-7B7888F8A46D}"/>
    <cellStyle name="_1202 (03-03-26)_F 2_Slide_37 (1)" xfId="5369" xr:uid="{16B45116-3258-4A76-81AA-C0E9B6BAFF16}"/>
    <cellStyle name="_1202 (03-03-26)_F 2_Visionline (Net profit)" xfId="5370" xr:uid="{9A97EB25-B182-4CBA-844A-B2CF869A3D29}"/>
    <cellStyle name="_1202 (03-03-26)_F 3" xfId="5371" xr:uid="{EF54FB47-CEDE-4DEF-A1C7-9260F29E7463}"/>
    <cellStyle name="_1202 (03-03-26)_F 3_Gross Inflow (@ageas share)" xfId="5372" xr:uid="{28115364-B660-4CFD-A743-F6E5B5FDD12C}"/>
    <cellStyle name="_1202 (03-03-26)_F 3_Life (EU)" xfId="5373" xr:uid="{C8AEB029-E852-47FA-A2A3-6A7A788BE328}"/>
    <cellStyle name="_1202 (03-03-26)_F 3_Slide_14 (2)" xfId="5374" xr:uid="{9ED9936A-195B-41F3-9137-48C9707DDD3F}"/>
    <cellStyle name="_1202 (03-03-26)_F 3_Slide_30 (2)" xfId="5375" xr:uid="{715D7A7C-9002-47E4-BC60-ECA73AD3F925}"/>
    <cellStyle name="_1202 (03-03-26)_F 3_Slide_37 (1)" xfId="5376" xr:uid="{CC59001E-527A-4B88-A0FA-A3F7317CF551}"/>
    <cellStyle name="_1202 (03-03-26)_F 3_Visionline (Net profit)" xfId="5377" xr:uid="{0EE5BBBD-763F-4ECF-8A51-E7BCBE53FFE8}"/>
    <cellStyle name="_1202 (03-03-26)_F 4" xfId="5378" xr:uid="{8A9B6C50-1182-4F86-B40D-BF709CAE6AA9}"/>
    <cellStyle name="_1202 (03-03-26)_F 4_Gross Inflow (@ageas share)" xfId="5379" xr:uid="{1422F397-7463-4E85-95F1-497B84A2DB74}"/>
    <cellStyle name="_1202 (03-03-26)_F 4_Life (EU)" xfId="5380" xr:uid="{4AFD738D-FDC0-4098-8007-5C0AB17B304A}"/>
    <cellStyle name="_1202 (03-03-26)_F 4_Slide_14 (2)" xfId="5381" xr:uid="{5C41C9A0-8F9A-4817-A59F-F8B39B8CACF2}"/>
    <cellStyle name="_1202 (03-03-26)_F 4_Slide_30 (2)" xfId="5382" xr:uid="{5385D8EB-E487-4D9F-88C3-0E82017916AD}"/>
    <cellStyle name="_1202 (03-03-26)_F 4_Slide_37 (1)" xfId="5383" xr:uid="{792E20BB-6735-4070-A093-25EE8242BF69}"/>
    <cellStyle name="_1202 (03-03-26)_F 4_Visionline (Net profit)" xfId="5384" xr:uid="{80487250-96D0-4593-9FB0-0E08389F04A6}"/>
    <cellStyle name="_1202 (03-03-26)_F 5" xfId="5385" xr:uid="{64B03962-C5FC-4254-A662-C244117D3EF5}"/>
    <cellStyle name="_1202 (03-03-26)_F 5_Gross Inflow (@ageas share)" xfId="5386" xr:uid="{25BA0348-F8C1-4538-8E25-684C982BF025}"/>
    <cellStyle name="_1202 (03-03-26)_F 5_Life (EU)" xfId="5387" xr:uid="{396A37C7-F148-4F9F-96BC-205D6BB7588A}"/>
    <cellStyle name="_1202 (03-03-26)_F 5_Slide_14 (2)" xfId="5388" xr:uid="{30784C55-D0A3-4392-AA56-95D32858E101}"/>
    <cellStyle name="_1202 (03-03-26)_F 5_Slide_30 (2)" xfId="5389" xr:uid="{2AAB1C09-5987-4B13-B8B3-7AAA5E00A9AB}"/>
    <cellStyle name="_1202 (03-03-26)_F 5_Slide_37 (1)" xfId="5390" xr:uid="{30732230-3463-409F-9631-18D81FB3E200}"/>
    <cellStyle name="_1202 (03-03-26)_F 5_Visionline (Net profit)" xfId="5391" xr:uid="{37B08D48-4B30-4ADE-A458-6E54C9C261E1}"/>
    <cellStyle name="_1202 (03-03-26)_F 6" xfId="5392" xr:uid="{649EB4CD-8E2F-4968-8789-87A668CF627E}"/>
    <cellStyle name="_1202 (03-03-26)_F 6_Gross Inflow (@ageas share)" xfId="5393" xr:uid="{1ED010BE-67CE-4F89-9C6B-492BD21D5F07}"/>
    <cellStyle name="_1202 (03-03-26)_F 6_Life (EU)" xfId="5394" xr:uid="{BEB2F261-AA75-4CA1-99DA-3AA79B5955DF}"/>
    <cellStyle name="_1202 (03-03-26)_F 6_Slide_14 (2)" xfId="5395" xr:uid="{FCBE0014-C6C3-47D0-A130-0FE45849FFA0}"/>
    <cellStyle name="_1202 (03-03-26)_F 6_Slide_30 (2)" xfId="5396" xr:uid="{7BC05919-3B80-4B74-9FDE-908FD98C2AC0}"/>
    <cellStyle name="_1202 (03-03-26)_F 6_Slide_37 (1)" xfId="5397" xr:uid="{7F5F374B-107A-4308-BAA6-FC0188DBA8B4}"/>
    <cellStyle name="_1202 (03-03-26)_F 6_Visionline (Net profit)" xfId="5398" xr:uid="{EAB2F15E-6A09-4F26-873C-830B89BC8669}"/>
    <cellStyle name="_1202 (03-03-26)_F 7" xfId="5399" xr:uid="{089CFC76-3A3B-433B-B997-50BBCEBA51C0}"/>
    <cellStyle name="_1202 (03-03-26)_F 7_Gross Inflow (@ageas share)" xfId="5400" xr:uid="{21325C4F-C2DA-4403-AB99-956F371669F4}"/>
    <cellStyle name="_1202 (03-03-26)_F 7_Life (EU)" xfId="5401" xr:uid="{3FBF3B1A-93C8-47DE-B5E3-AA07B4EA1B50}"/>
    <cellStyle name="_1202 (03-03-26)_F 7_Slide_14 (2)" xfId="5402" xr:uid="{875C532F-C95C-43CE-BD28-632961B44649}"/>
    <cellStyle name="_1202 (03-03-26)_F 7_Slide_30 (2)" xfId="5403" xr:uid="{4DE044EB-A43D-421E-8A55-407AFE09BEDA}"/>
    <cellStyle name="_1202 (03-03-26)_F 7_Slide_37 (1)" xfId="5404" xr:uid="{A5F76794-E101-451F-AF88-8A5798050200}"/>
    <cellStyle name="_1202 (03-03-26)_F 7_Visionline (Net profit)" xfId="5405" xr:uid="{8E43F690-2895-40BF-9FF2-8C4F0243B20C}"/>
    <cellStyle name="_1202 (03-03-26)_F 8" xfId="5406" xr:uid="{9D8DB9A2-3E24-4490-90B5-3730BDA2FF9D}"/>
    <cellStyle name="_1202 (03-03-26)_F 8_Gross Inflow (@ageas share)" xfId="5407" xr:uid="{1B8BA63C-9EA8-4D86-BAD5-BFA47AD7E55F}"/>
    <cellStyle name="_1202 (03-03-26)_F 8_Life (EU)" xfId="5408" xr:uid="{FEF74D51-19A2-482E-BCFC-D9DC76BEBF50}"/>
    <cellStyle name="_1202 (03-03-26)_F 8_Slide_14 (2)" xfId="5409" xr:uid="{BFC6D9B1-A77E-440D-A50E-07E5D74BF9BC}"/>
    <cellStyle name="_1202 (03-03-26)_F 8_Slide_30 (2)" xfId="5410" xr:uid="{ADDBFB0D-F105-4928-82F7-5A7DC0E6D089}"/>
    <cellStyle name="_1202 (03-03-26)_F 8_Slide_37 (1)" xfId="5411" xr:uid="{5452024A-7086-4A11-8C74-B9E6E1AAED58}"/>
    <cellStyle name="_1202 (03-03-26)_F 8_Visionline (Net profit)" xfId="5412" xr:uid="{CC8CC3A5-73D1-446E-AFE3-54FBA9C133A3}"/>
    <cellStyle name="_1202 (03-03-26)_F 9" xfId="5413" xr:uid="{CF067A38-14EB-4691-AD42-3EE738C59E1B}"/>
    <cellStyle name="_1202 (03-03-26)_F 9_Gross Inflow (@ageas share)" xfId="5414" xr:uid="{17940321-3781-448C-851B-57F4D257AA1B}"/>
    <cellStyle name="_1202 (03-03-26)_F 9_Life (EU)" xfId="5415" xr:uid="{CD995197-AE34-4E00-BE5A-DD45DC6F5DBA}"/>
    <cellStyle name="_1202 (03-03-26)_F 9_Slide_14 (2)" xfId="5416" xr:uid="{8EA48F4B-FD6D-4179-9CA9-57322D42751E}"/>
    <cellStyle name="_1202 (03-03-26)_F 9_Slide_30 (2)" xfId="5417" xr:uid="{0BD12DA5-D442-49E7-9A18-7BFA0E64AC18}"/>
    <cellStyle name="_1202 (03-03-26)_F 9_Slide_37 (1)" xfId="5418" xr:uid="{4291C7A8-B32F-4DD8-88C2-093AA55F3DD4}"/>
    <cellStyle name="_1202 (03-03-26)_F 9_Visionline (Net profit)" xfId="5419" xr:uid="{1D87FEB4-47CD-4671-9404-E0DC723F9A86}"/>
    <cellStyle name="_1202 (03-03-26)_F_Gross Inflow (@ageas share)" xfId="5420" xr:uid="{DE76D7DC-0316-4758-A928-FA50E4083975}"/>
    <cellStyle name="_1202 (03-03-26)_F_Life (EU)" xfId="5421" xr:uid="{EC384D56-4994-4B07-92DF-0096A1D56707}"/>
    <cellStyle name="_1202 (03-03-26)_F_Slide_14 (2)" xfId="5422" xr:uid="{BF51DF3D-F145-49C4-BFA3-E32ED65C13C7}"/>
    <cellStyle name="_1202 (03-03-26)_F_Slide_30 (2)" xfId="5423" xr:uid="{0E1DB133-70B1-4BE0-AF0B-62EC3CB81AF3}"/>
    <cellStyle name="_1202 (03-03-26)_F_Slide_37 (1)" xfId="5424" xr:uid="{9A16F141-F26B-46DC-8F28-DFC646F455C8}"/>
    <cellStyle name="_1202 (03-03-26)_F_Visionline (Net profit)" xfId="5425" xr:uid="{97D2E138-C748-465D-B06C-682BE0D486A5}"/>
    <cellStyle name="_1202 (12-3-03)" xfId="5426" xr:uid="{E59E5ABF-4DDC-4D44-8CD7-DE16123324A2}"/>
    <cellStyle name="_1202 (12-3-03) 10" xfId="5427" xr:uid="{3A579EE7-24EE-4AFD-82B8-A01172FFB709}"/>
    <cellStyle name="_1202 (12-3-03) 2" xfId="5428" xr:uid="{1377AA59-4912-4DB7-9660-E26CF811F95A}"/>
    <cellStyle name="_1202 (12-3-03) 3" xfId="5429" xr:uid="{D06EC9F8-4ECC-4737-9AF4-230263385792}"/>
    <cellStyle name="_1202 (12-3-03) 4" xfId="5430" xr:uid="{6B3AA61D-6AF4-49D6-AB52-F137062848D7}"/>
    <cellStyle name="_1202 (12-3-03) 5" xfId="5431" xr:uid="{69CBDE32-0025-417C-8377-59550E86C4F1}"/>
    <cellStyle name="_1202 (12-3-03) 6" xfId="5432" xr:uid="{A1962A30-519C-40D7-808E-91E03F97624C}"/>
    <cellStyle name="_1202 (12-3-03) 7" xfId="5433" xr:uid="{000704A6-3035-4C8D-9D31-55FB49448B4C}"/>
    <cellStyle name="_1202 (12-3-03) 8" xfId="5434" xr:uid="{4676A2AE-5BFE-4AFD-88F2-4501745B3BD6}"/>
    <cellStyle name="_1202 (12-3-03) 9" xfId="5435" xr:uid="{48986B6D-2563-46B6-A1ED-4D4D95C9C1FA}"/>
    <cellStyle name="_1202 (12-3-03)_1" xfId="5436" xr:uid="{2EEA6E20-967B-4321-93A9-12C0EBAD849A}"/>
    <cellStyle name="_1202 (12-3-03)_2" xfId="5437" xr:uid="{E3FC79F0-29D9-4BAA-9B66-9E5556935B73}"/>
    <cellStyle name="_1202 (12-3-03)_2 10" xfId="5438" xr:uid="{25B21A6F-1590-4FBF-AD67-237C6FE301B5}"/>
    <cellStyle name="_1202 (12-3-03)_2 2" xfId="5439" xr:uid="{11282B35-8D11-4EF4-96D0-58C3C443595E}"/>
    <cellStyle name="_1202 (12-3-03)_2 3" xfId="5440" xr:uid="{22AB4938-68A7-4CE3-8693-116FC51AA83C}"/>
    <cellStyle name="_1202 (12-3-03)_2 4" xfId="5441" xr:uid="{A715A6A0-57A2-4AA1-94FF-24536EBFAB6A}"/>
    <cellStyle name="_1202 (12-3-03)_2 5" xfId="5442" xr:uid="{09971F01-2CFC-4CFC-AC87-3B07E152D469}"/>
    <cellStyle name="_1202 (12-3-03)_2 6" xfId="5443" xr:uid="{15662981-E30E-4541-AECF-783DFDFCDFC9}"/>
    <cellStyle name="_1202 (12-3-03)_2 7" xfId="5444" xr:uid="{23BDF6E7-401E-4B6F-A8AE-D4B1FC0E4401}"/>
    <cellStyle name="_1202 (12-3-03)_2 8" xfId="5445" xr:uid="{BE9B6375-CFCA-48DB-A0D4-93997E013262}"/>
    <cellStyle name="_1202 (12-3-03)_2 9" xfId="5446" xr:uid="{AF6D83F7-3D9F-4782-8BB8-AE84B86CDE4B}"/>
    <cellStyle name="_1202 (12-3-03)_3" xfId="5447" xr:uid="{F90609D2-C78E-4AFF-BEB8-D0F14CBEF319}"/>
    <cellStyle name="_1202 (12-3-03)_3 10" xfId="5448" xr:uid="{E8143DF5-ACA0-4D81-AF66-D07737B240D7}"/>
    <cellStyle name="_1202 (12-3-03)_3 2" xfId="5449" xr:uid="{A8765278-BF8B-45D2-A62D-588B7667ED67}"/>
    <cellStyle name="_1202 (12-3-03)_3 3" xfId="5450" xr:uid="{C34A15B3-F53D-48C3-80C5-2675B07AEABD}"/>
    <cellStyle name="_1202 (12-3-03)_3 4" xfId="5451" xr:uid="{7D6C3969-E5BE-4185-B10C-4D2DD916BF31}"/>
    <cellStyle name="_1202 (12-3-03)_3 5" xfId="5452" xr:uid="{0D746A4B-7113-48E4-8053-33C490315D9D}"/>
    <cellStyle name="_1202 (12-3-03)_3 6" xfId="5453" xr:uid="{2811EB75-A362-436C-9CA5-A2DAD111D1E2}"/>
    <cellStyle name="_1202 (12-3-03)_3 7" xfId="5454" xr:uid="{315C3759-641D-4187-8EE6-002C9AA811C3}"/>
    <cellStyle name="_1202 (12-3-03)_3 8" xfId="5455" xr:uid="{8DA87081-966F-48CE-B425-B6CF69A5A494}"/>
    <cellStyle name="_1202 (12-3-03)_3 9" xfId="5456" xr:uid="{7D1A38A5-D63A-43CD-B4F6-79588779B1A2}"/>
    <cellStyle name="_1202 (12-3-03)_4" xfId="5457" xr:uid="{9446F1C5-02AE-4B2D-BA54-71C8DB40831D}"/>
    <cellStyle name="_1202 (12-3-03)_4 10" xfId="5458" xr:uid="{D5159EBD-2CC5-4364-AC63-69DAB6DB166B}"/>
    <cellStyle name="_1202 (12-3-03)_4 10_Gross Inflow (@ageas share)" xfId="5459" xr:uid="{C331CC5E-D50B-4783-B2BF-FB918EC49714}"/>
    <cellStyle name="_1202 (12-3-03)_4 10_Life (EU)" xfId="5460" xr:uid="{DBF6BDE5-DC51-4E5E-A982-E53C9A9B4C46}"/>
    <cellStyle name="_1202 (12-3-03)_4 10_Slide_14 (2)" xfId="5461" xr:uid="{5EA65A64-E025-4327-BA30-6B88D820D5A7}"/>
    <cellStyle name="_1202 (12-3-03)_4 10_Slide_30 (2)" xfId="5462" xr:uid="{BAC54975-209B-45CE-A5EF-BA7BA19CE1C2}"/>
    <cellStyle name="_1202 (12-3-03)_4 10_Slide_37 (1)" xfId="5463" xr:uid="{2F9E649B-5537-4B59-B2CE-9C7BAD20AC93}"/>
    <cellStyle name="_1202 (12-3-03)_4 10_Visionline (Net profit)" xfId="5464" xr:uid="{AC80DE6A-828E-4F05-B5F8-BF8DC3466D29}"/>
    <cellStyle name="_1202 (12-3-03)_4 2" xfId="5465" xr:uid="{F4CA4299-D6B2-40BB-89F0-EF93FEA23B52}"/>
    <cellStyle name="_1202 (12-3-03)_4 2_Gross Inflow (@ageas share)" xfId="5466" xr:uid="{F3171064-3D73-4D45-A25D-D2BA050F0700}"/>
    <cellStyle name="_1202 (12-3-03)_4 2_Life (EU)" xfId="5467" xr:uid="{501F8247-4FC3-4A28-9FE1-4971BE216CD6}"/>
    <cellStyle name="_1202 (12-3-03)_4 2_Slide_14 (2)" xfId="5468" xr:uid="{DD61163E-9161-4673-8557-60E1D90A2CB8}"/>
    <cellStyle name="_1202 (12-3-03)_4 2_Slide_30 (2)" xfId="5469" xr:uid="{9278C5DF-2562-47E1-B344-AE530CE3E920}"/>
    <cellStyle name="_1202 (12-3-03)_4 2_Slide_37 (1)" xfId="5470" xr:uid="{FC17DB4F-4275-4C17-AEA8-8489084A0774}"/>
    <cellStyle name="_1202 (12-3-03)_4 2_Visionline (Net profit)" xfId="5471" xr:uid="{58101833-7A14-44F3-B83E-DDF96A1FF244}"/>
    <cellStyle name="_1202 (12-3-03)_4 3" xfId="5472" xr:uid="{0DFFC825-075C-4FE9-91D5-2F89A8C6EDD1}"/>
    <cellStyle name="_1202 (12-3-03)_4 3_Gross Inflow (@ageas share)" xfId="5473" xr:uid="{1D0B02BB-0414-4951-8E14-E1FCD50A245E}"/>
    <cellStyle name="_1202 (12-3-03)_4 3_Life (EU)" xfId="5474" xr:uid="{C2100256-0669-47BD-8F03-0CE49DAFF9C4}"/>
    <cellStyle name="_1202 (12-3-03)_4 3_Slide_14 (2)" xfId="5475" xr:uid="{3899D1E2-A227-4DE5-9565-FCCDE1A3DAA5}"/>
    <cellStyle name="_1202 (12-3-03)_4 3_Slide_30 (2)" xfId="5476" xr:uid="{DF14756A-BC54-44D8-8E0F-DCD5B88427A1}"/>
    <cellStyle name="_1202 (12-3-03)_4 3_Slide_37 (1)" xfId="5477" xr:uid="{C6E3C913-548C-48EB-B827-4BD44668E5EA}"/>
    <cellStyle name="_1202 (12-3-03)_4 3_Visionline (Net profit)" xfId="5478" xr:uid="{DE6B44F1-8EC0-4037-A8CC-E6322111FC1E}"/>
    <cellStyle name="_1202 (12-3-03)_4 4" xfId="5479" xr:uid="{A2CE2720-FEC2-4478-B770-05303C412620}"/>
    <cellStyle name="_1202 (12-3-03)_4 4_Gross Inflow (@ageas share)" xfId="5480" xr:uid="{2C29BCF8-E2B9-4E43-9A06-D180B54B578C}"/>
    <cellStyle name="_1202 (12-3-03)_4 4_Life (EU)" xfId="5481" xr:uid="{B7E92CB6-FF1D-4F3F-92A3-107ED6FE34A8}"/>
    <cellStyle name="_1202 (12-3-03)_4 4_Slide_14 (2)" xfId="5482" xr:uid="{E3FA47E5-FE00-4474-92A5-CBF97622F064}"/>
    <cellStyle name="_1202 (12-3-03)_4 4_Slide_30 (2)" xfId="5483" xr:uid="{496038A1-9E98-413B-B988-D72919C75F95}"/>
    <cellStyle name="_1202 (12-3-03)_4 4_Slide_37 (1)" xfId="5484" xr:uid="{4BEEC257-D28B-4707-A5CB-12F8F340E81B}"/>
    <cellStyle name="_1202 (12-3-03)_4 4_Visionline (Net profit)" xfId="5485" xr:uid="{8527A5A6-7075-4DA5-A5D6-9188BAA617C3}"/>
    <cellStyle name="_1202 (12-3-03)_4 5" xfId="5486" xr:uid="{5021ECC0-5B9A-48B3-8D01-959D1DEE3D01}"/>
    <cellStyle name="_1202 (12-3-03)_4 5_Gross Inflow (@ageas share)" xfId="5487" xr:uid="{8563FC10-1F0F-4B89-B7F3-FD5E9CDF100A}"/>
    <cellStyle name="_1202 (12-3-03)_4 5_Life (EU)" xfId="5488" xr:uid="{0427B2B5-0BC5-4581-BB91-BC1F867586B6}"/>
    <cellStyle name="_1202 (12-3-03)_4 5_Slide_14 (2)" xfId="5489" xr:uid="{E915DFB6-C036-47EB-8A51-FA1291201549}"/>
    <cellStyle name="_1202 (12-3-03)_4 5_Slide_30 (2)" xfId="5490" xr:uid="{B8C0279C-0483-44E6-9ADF-8C63410761C7}"/>
    <cellStyle name="_1202 (12-3-03)_4 5_Slide_37 (1)" xfId="5491" xr:uid="{9128A9EC-B69C-46DE-A696-05170069843D}"/>
    <cellStyle name="_1202 (12-3-03)_4 5_Visionline (Net profit)" xfId="5492" xr:uid="{E7D97208-1FDD-4F5C-8385-5476A84F49A8}"/>
    <cellStyle name="_1202 (12-3-03)_4 6" xfId="5493" xr:uid="{33DBB5B2-09EB-455D-9A82-91A3A2658113}"/>
    <cellStyle name="_1202 (12-3-03)_4 6_Gross Inflow (@ageas share)" xfId="5494" xr:uid="{854A26C1-DA48-4A16-809F-434FBC1D2B12}"/>
    <cellStyle name="_1202 (12-3-03)_4 6_Life (EU)" xfId="5495" xr:uid="{83162DFC-6900-444E-B20C-D577524C5F2C}"/>
    <cellStyle name="_1202 (12-3-03)_4 6_Slide_14 (2)" xfId="5496" xr:uid="{9E384C7A-2615-455E-A757-AE8A50C39D41}"/>
    <cellStyle name="_1202 (12-3-03)_4 6_Slide_30 (2)" xfId="5497" xr:uid="{5F300293-E4DC-44F1-9004-220D20E983B7}"/>
    <cellStyle name="_1202 (12-3-03)_4 6_Slide_37 (1)" xfId="5498" xr:uid="{2D26AC32-359B-4542-84A8-25AE014642AD}"/>
    <cellStyle name="_1202 (12-3-03)_4 6_Visionline (Net profit)" xfId="5499" xr:uid="{47F9F517-8383-4D63-BD5B-57529E34416E}"/>
    <cellStyle name="_1202 (12-3-03)_4 7" xfId="5500" xr:uid="{59E1197F-B085-4915-B0E0-6760D253F831}"/>
    <cellStyle name="_1202 (12-3-03)_4 7_Gross Inflow (@ageas share)" xfId="5501" xr:uid="{C289727F-D7FB-42C8-8E8A-4A4C5D7A1751}"/>
    <cellStyle name="_1202 (12-3-03)_4 7_Life (EU)" xfId="5502" xr:uid="{25693D27-29F7-484C-915C-4AF831F96455}"/>
    <cellStyle name="_1202 (12-3-03)_4 7_Slide_14 (2)" xfId="5503" xr:uid="{B7D1832D-B060-4753-95D7-2366078DA8F8}"/>
    <cellStyle name="_1202 (12-3-03)_4 7_Slide_30 (2)" xfId="5504" xr:uid="{F7DD8517-6A95-497A-AB86-90A97F15224E}"/>
    <cellStyle name="_1202 (12-3-03)_4 7_Slide_37 (1)" xfId="5505" xr:uid="{10C0AE66-1785-47A2-ACEE-79A898C79B6A}"/>
    <cellStyle name="_1202 (12-3-03)_4 7_Visionline (Net profit)" xfId="5506" xr:uid="{5425F5BD-CB77-4A23-9F32-4FBAF3DE5626}"/>
    <cellStyle name="_1202 (12-3-03)_4 8" xfId="5507" xr:uid="{F0992537-7706-4688-A404-4EAA622BB874}"/>
    <cellStyle name="_1202 (12-3-03)_4 8_Gross Inflow (@ageas share)" xfId="5508" xr:uid="{B02C8258-3ACF-472F-8801-777875DDF207}"/>
    <cellStyle name="_1202 (12-3-03)_4 8_Life (EU)" xfId="5509" xr:uid="{D434BDDB-86F1-4AB9-8735-521E708AB6AF}"/>
    <cellStyle name="_1202 (12-3-03)_4 8_Slide_14 (2)" xfId="5510" xr:uid="{6221AA4D-0AC4-4FA2-8EB4-819D5988AE1E}"/>
    <cellStyle name="_1202 (12-3-03)_4 8_Slide_30 (2)" xfId="5511" xr:uid="{4CECCAD6-C5A2-4032-A7A5-4E19074F53FA}"/>
    <cellStyle name="_1202 (12-3-03)_4 8_Slide_37 (1)" xfId="5512" xr:uid="{D3F1C337-7CB5-4A4C-9476-307F6BAB91E1}"/>
    <cellStyle name="_1202 (12-3-03)_4 8_Visionline (Net profit)" xfId="5513" xr:uid="{48BA1B0F-0DA3-48EA-AB1F-ED8CA7A248E3}"/>
    <cellStyle name="_1202 (12-3-03)_4 9" xfId="5514" xr:uid="{92254200-ABF6-4EF8-966C-E26DB64AEAE0}"/>
    <cellStyle name="_1202 (12-3-03)_4 9_Gross Inflow (@ageas share)" xfId="5515" xr:uid="{D380AFD6-8D38-4756-AE0C-CE011A46B4AF}"/>
    <cellStyle name="_1202 (12-3-03)_4 9_Life (EU)" xfId="5516" xr:uid="{3BDF0839-E213-4975-9997-D3869EC4065D}"/>
    <cellStyle name="_1202 (12-3-03)_4 9_Slide_14 (2)" xfId="5517" xr:uid="{F326F605-5014-4484-A9D3-06F74565BC3C}"/>
    <cellStyle name="_1202 (12-3-03)_4 9_Slide_30 (2)" xfId="5518" xr:uid="{01D4FF9B-EE76-416A-BA06-D64E62379487}"/>
    <cellStyle name="_1202 (12-3-03)_4 9_Slide_37 (1)" xfId="5519" xr:uid="{4657FD29-5D87-4E84-BDB2-F8806ED335CE}"/>
    <cellStyle name="_1202 (12-3-03)_4 9_Visionline (Net profit)" xfId="5520" xr:uid="{593EDDA1-DF3E-4687-B91C-8D770DF396E8}"/>
    <cellStyle name="_1202 (12-3-03)_4_Gross Inflow (@ageas share)" xfId="5521" xr:uid="{70665D5A-649C-4680-A78C-1783ADA8E412}"/>
    <cellStyle name="_1202 (12-3-03)_4_Life (EU)" xfId="5522" xr:uid="{CE8C0F13-535C-45AA-B18B-915229EDF6FA}"/>
    <cellStyle name="_1202 (12-3-03)_4_Slide_14 (2)" xfId="5523" xr:uid="{31BBB979-412E-43B8-A3C8-8AE8887D8DDC}"/>
    <cellStyle name="_1202 (12-3-03)_4_Slide_30 (2)" xfId="5524" xr:uid="{DA4C89B7-75F8-48A4-AC76-966BFA89BEBC}"/>
    <cellStyle name="_1202 (12-3-03)_4_Slide_37 (1)" xfId="5525" xr:uid="{7CBF3A6A-C7B9-46A6-85F5-949C953C27A5}"/>
    <cellStyle name="_1202 (12-3-03)_4_Visionline (Net profit)" xfId="5526" xr:uid="{61B89B0C-AA39-44A9-A8E8-A25F14555279}"/>
    <cellStyle name="_1202 (12-3-03)_5" xfId="5527" xr:uid="{979BFD8D-F0C9-49E0-A810-0D656B0D9814}"/>
    <cellStyle name="_1202 (12-3-03)_6" xfId="5528" xr:uid="{F668D9BC-2686-4E6C-BD25-1199E0BCD4CC}"/>
    <cellStyle name="_1202 (12-3-03)_6 2" xfId="5529" xr:uid="{55A051A7-A219-43E9-AC8C-EA60AD29CDBC}"/>
    <cellStyle name="_1202 (12-3-03)_6 3" xfId="5530" xr:uid="{6EFA947E-636A-4306-8472-182A9A73F673}"/>
    <cellStyle name="_1202 (12-3-03)_7" xfId="5531" xr:uid="{9EF20FEB-DAE0-4D43-8293-C7699FC349A9}"/>
    <cellStyle name="_1202 (12-3-03)_7 10" xfId="5532" xr:uid="{C1738E22-34F1-4F21-B65E-F7883352AE1B}"/>
    <cellStyle name="_1202 (12-3-03)_7 2" xfId="5533" xr:uid="{969380CE-1C83-4EEC-BB51-5DB5698F2407}"/>
    <cellStyle name="_1202 (12-3-03)_7 3" xfId="5534" xr:uid="{12534A9D-99E6-4B3E-85D1-622908AB1B2B}"/>
    <cellStyle name="_1202 (12-3-03)_7 4" xfId="5535" xr:uid="{2B547AD6-4DD7-4004-A3A2-CAADE38ABDAD}"/>
    <cellStyle name="_1202 (12-3-03)_7 5" xfId="5536" xr:uid="{C1E148BA-00D2-40BA-B84B-E75329E61C59}"/>
    <cellStyle name="_1202 (12-3-03)_7 6" xfId="5537" xr:uid="{3410B943-6D79-468B-B0E7-59DD45463F99}"/>
    <cellStyle name="_1202 (12-3-03)_7 7" xfId="5538" xr:uid="{BD12772E-92D1-4289-BDE6-E2B9E5DB73E9}"/>
    <cellStyle name="_1202 (12-3-03)_7 8" xfId="5539" xr:uid="{C807A316-5EC7-4289-B47B-74A6131CB54B}"/>
    <cellStyle name="_1202 (12-3-03)_7 9" xfId="5540" xr:uid="{EA3D1CF7-92CD-4A80-ABBC-5569729A8DA3}"/>
    <cellStyle name="_1202 (12-3-03)_8" xfId="5541" xr:uid="{057A9EA5-8ABC-434F-9990-C34937E202BE}"/>
    <cellStyle name="_1202 (12-3-03)_9" xfId="5542" xr:uid="{CAAC88EF-19D9-48B4-99B2-6DE25BD0A34E}"/>
    <cellStyle name="_1202 (12-3-03)_9 2" xfId="5543" xr:uid="{8C068C5F-BCA5-4B3D-907B-2CCD8E7701EB}"/>
    <cellStyle name="_1202 (12-3-03)_9 3" xfId="5544" xr:uid="{38DE541C-7297-4417-9AE8-2CAAA62C912B}"/>
    <cellStyle name="_1202 (12-3-03)_A" xfId="5545" xr:uid="{24C7B877-BA3D-49AE-9CAF-F75054DE054F}"/>
    <cellStyle name="_1202 (12-3-03)_A 10" xfId="5546" xr:uid="{C236126C-A532-400C-95D4-40408FF7ED3D}"/>
    <cellStyle name="_1202 (12-3-03)_A 10_Gross Inflow (@ageas share)" xfId="5547" xr:uid="{3E13E8C3-062C-45E1-B41D-AD02B020E054}"/>
    <cellStyle name="_1202 (12-3-03)_A 10_Life (EU)" xfId="5548" xr:uid="{A41AB544-0DA7-4DBC-8688-18C559B2E5AF}"/>
    <cellStyle name="_1202 (12-3-03)_A 10_Slide_14 (2)" xfId="5549" xr:uid="{6188EC5A-B9EB-4BE0-869A-28ABF8EA4808}"/>
    <cellStyle name="_1202 (12-3-03)_A 10_Slide_30 (2)" xfId="5550" xr:uid="{AB9A4634-4AEE-46EE-9A87-6B3D46D7797B}"/>
    <cellStyle name="_1202 (12-3-03)_A 10_Slide_37 (1)" xfId="5551" xr:uid="{70B231DB-A267-4F67-9D72-A1F7D7CEBDF3}"/>
    <cellStyle name="_1202 (12-3-03)_A 10_Visionline (Net profit)" xfId="5552" xr:uid="{7CD5E177-2E6F-45D7-8AC6-89079DB50C35}"/>
    <cellStyle name="_1202 (12-3-03)_A 2" xfId="5553" xr:uid="{99F68A99-05F0-4B21-A281-51D2E3D75389}"/>
    <cellStyle name="_1202 (12-3-03)_A 2_Gross Inflow (@ageas share)" xfId="5554" xr:uid="{622DBE14-A68C-4AD9-8607-8B04C18132EB}"/>
    <cellStyle name="_1202 (12-3-03)_A 2_Life (EU)" xfId="5555" xr:uid="{3B61FBDB-95DA-46B4-BD61-1EBA4BC790D9}"/>
    <cellStyle name="_1202 (12-3-03)_A 2_Slide_14 (2)" xfId="5556" xr:uid="{626166E2-1BA7-46B6-B63C-B12BBC3F1DB9}"/>
    <cellStyle name="_1202 (12-3-03)_A 2_Slide_30 (2)" xfId="5557" xr:uid="{EFA61D03-70F0-4F65-BF51-667BBC0B9B76}"/>
    <cellStyle name="_1202 (12-3-03)_A 2_Slide_37 (1)" xfId="5558" xr:uid="{FF2A84E4-A577-4316-B79E-6CF77793CD6E}"/>
    <cellStyle name="_1202 (12-3-03)_A 2_Visionline (Net profit)" xfId="5559" xr:uid="{502C2717-7D80-49BC-97C7-63FAEFC954F4}"/>
    <cellStyle name="_1202 (12-3-03)_A 3" xfId="5560" xr:uid="{485D866D-7A25-466B-8B81-6A43866F90C8}"/>
    <cellStyle name="_1202 (12-3-03)_A 3_Gross Inflow (@ageas share)" xfId="5561" xr:uid="{F848C407-FB7C-4DC4-A1B2-D19C167D7277}"/>
    <cellStyle name="_1202 (12-3-03)_A 3_Life (EU)" xfId="5562" xr:uid="{6DC414FD-704E-41F5-9A2D-103C56E4533D}"/>
    <cellStyle name="_1202 (12-3-03)_A 3_Slide_14 (2)" xfId="5563" xr:uid="{CEE5784D-D513-4160-BA9F-71443A890D35}"/>
    <cellStyle name="_1202 (12-3-03)_A 3_Slide_30 (2)" xfId="5564" xr:uid="{5CE553FA-C4E4-4850-A105-FAAF7836F067}"/>
    <cellStyle name="_1202 (12-3-03)_A 3_Slide_37 (1)" xfId="5565" xr:uid="{55C3DEB2-2316-4D01-A5C4-CFCE1DBBE6C6}"/>
    <cellStyle name="_1202 (12-3-03)_A 3_Visionline (Net profit)" xfId="5566" xr:uid="{0A8BA0B0-E24A-46DC-A9F3-285F6292CCDA}"/>
    <cellStyle name="_1202 (12-3-03)_A 4" xfId="5567" xr:uid="{59D4ECCC-B68C-47BD-8C66-BAD61A9C1ACC}"/>
    <cellStyle name="_1202 (12-3-03)_A 4_Gross Inflow (@ageas share)" xfId="5568" xr:uid="{5C4C9955-D391-41F7-991D-92C8878F8337}"/>
    <cellStyle name="_1202 (12-3-03)_A 4_Life (EU)" xfId="5569" xr:uid="{FEF97E9C-2553-46EB-9904-4FD7ABE2E6D6}"/>
    <cellStyle name="_1202 (12-3-03)_A 4_Slide_14 (2)" xfId="5570" xr:uid="{C7156483-2501-4FEF-A112-64552A7C8FC1}"/>
    <cellStyle name="_1202 (12-3-03)_A 4_Slide_30 (2)" xfId="5571" xr:uid="{4A9A10EE-8784-497E-9996-DBFAC3632ED1}"/>
    <cellStyle name="_1202 (12-3-03)_A 4_Slide_37 (1)" xfId="5572" xr:uid="{84D58515-D84E-4BB3-B7A5-A60C02A26328}"/>
    <cellStyle name="_1202 (12-3-03)_A 4_Visionline (Net profit)" xfId="5573" xr:uid="{734324B6-C073-4848-A95E-9B5B39B0B7E5}"/>
    <cellStyle name="_1202 (12-3-03)_A 5" xfId="5574" xr:uid="{FC7F6C27-7180-40DF-9E52-C36E40CFAB40}"/>
    <cellStyle name="_1202 (12-3-03)_A 5_Gross Inflow (@ageas share)" xfId="5575" xr:uid="{484AFAA5-262A-4027-86F3-F21BFC0D2D90}"/>
    <cellStyle name="_1202 (12-3-03)_A 5_Life (EU)" xfId="5576" xr:uid="{6664F650-441E-46F3-BFDC-D953AB1B0CD9}"/>
    <cellStyle name="_1202 (12-3-03)_A 5_Slide_14 (2)" xfId="5577" xr:uid="{591527CB-D5CF-4C29-970C-F8BE152174FD}"/>
    <cellStyle name="_1202 (12-3-03)_A 5_Slide_30 (2)" xfId="5578" xr:uid="{465798A2-BE1C-4E92-B979-D0863DE2A998}"/>
    <cellStyle name="_1202 (12-3-03)_A 5_Slide_37 (1)" xfId="5579" xr:uid="{9F739CDF-E841-4E3F-827F-D7E29346C646}"/>
    <cellStyle name="_1202 (12-3-03)_A 5_Visionline (Net profit)" xfId="5580" xr:uid="{86B19D8B-DB99-4C7B-A326-5C9D503BFF8D}"/>
    <cellStyle name="_1202 (12-3-03)_A 6" xfId="5581" xr:uid="{E6773756-B6ED-42EE-9DA8-1CF35A1A40E8}"/>
    <cellStyle name="_1202 (12-3-03)_A 6_Gross Inflow (@ageas share)" xfId="5582" xr:uid="{13DD0219-710E-43BE-A603-AE8A56BE22D8}"/>
    <cellStyle name="_1202 (12-3-03)_A 6_Life (EU)" xfId="5583" xr:uid="{DF46BE33-8194-4BE8-A014-D237C34A30AB}"/>
    <cellStyle name="_1202 (12-3-03)_A 6_Slide_14 (2)" xfId="5584" xr:uid="{B6B2218F-B296-490B-9C09-A06C435E5279}"/>
    <cellStyle name="_1202 (12-3-03)_A 6_Slide_30 (2)" xfId="5585" xr:uid="{B4A087EA-5887-4345-B566-44D99DCA7BC7}"/>
    <cellStyle name="_1202 (12-3-03)_A 6_Slide_37 (1)" xfId="5586" xr:uid="{7F988D40-AD2A-46D6-BA0D-B30A1C501512}"/>
    <cellStyle name="_1202 (12-3-03)_A 6_Visionline (Net profit)" xfId="5587" xr:uid="{A023E7D1-511B-44AB-96E5-8645A8715521}"/>
    <cellStyle name="_1202 (12-3-03)_A 7" xfId="5588" xr:uid="{D2B4E1BB-5D1F-4DE5-B709-23BA9CC3915B}"/>
    <cellStyle name="_1202 (12-3-03)_A 7_Gross Inflow (@ageas share)" xfId="5589" xr:uid="{66C1D6CE-E0A4-44D3-8D9D-2CED7999D076}"/>
    <cellStyle name="_1202 (12-3-03)_A 7_Life (EU)" xfId="5590" xr:uid="{0F5AC7D8-E5C2-4EFA-AFAE-AA2C904B9544}"/>
    <cellStyle name="_1202 (12-3-03)_A 7_Slide_14 (2)" xfId="5591" xr:uid="{885FEF5C-6F0D-430B-A0D9-99FD97419842}"/>
    <cellStyle name="_1202 (12-3-03)_A 7_Slide_30 (2)" xfId="5592" xr:uid="{6558B8DE-5030-4941-9897-28805E4E4BA0}"/>
    <cellStyle name="_1202 (12-3-03)_A 7_Slide_37 (1)" xfId="5593" xr:uid="{8611AA9D-EC31-46B3-BC0E-8AC682CB7738}"/>
    <cellStyle name="_1202 (12-3-03)_A 7_Visionline (Net profit)" xfId="5594" xr:uid="{9AF348A3-2E15-4457-AE4F-A013D878535B}"/>
    <cellStyle name="_1202 (12-3-03)_A 8" xfId="5595" xr:uid="{8E922277-217A-414D-87F2-DC98F1337E79}"/>
    <cellStyle name="_1202 (12-3-03)_A 8_Gross Inflow (@ageas share)" xfId="5596" xr:uid="{29885B96-87C7-4182-948E-7071980EC3B6}"/>
    <cellStyle name="_1202 (12-3-03)_A 8_Life (EU)" xfId="5597" xr:uid="{48766BA1-9A29-438D-A042-EF0A9974F355}"/>
    <cellStyle name="_1202 (12-3-03)_A 8_Slide_14 (2)" xfId="5598" xr:uid="{C88A4188-F8C0-4492-AB8C-53B1D2634E23}"/>
    <cellStyle name="_1202 (12-3-03)_A 8_Slide_30 (2)" xfId="5599" xr:uid="{3B71CEDB-ED14-4A3B-A304-EAE8C020DA1C}"/>
    <cellStyle name="_1202 (12-3-03)_A 8_Slide_37 (1)" xfId="5600" xr:uid="{06D88314-EC64-4513-B383-5E67ECFA34D9}"/>
    <cellStyle name="_1202 (12-3-03)_A 8_Visionline (Net profit)" xfId="5601" xr:uid="{D18A46F3-44CD-48E2-96B6-C393F384EF2E}"/>
    <cellStyle name="_1202 (12-3-03)_A 9" xfId="5602" xr:uid="{7B8EF8C3-1E2A-48A2-ADC1-BF0DE0CB1049}"/>
    <cellStyle name="_1202 (12-3-03)_A 9_Gross Inflow (@ageas share)" xfId="5603" xr:uid="{06AD7F4E-2296-4FE0-AC54-85ED2C74880B}"/>
    <cellStyle name="_1202 (12-3-03)_A 9_Life (EU)" xfId="5604" xr:uid="{4A8EF265-F064-404B-B54D-87139F9491EB}"/>
    <cellStyle name="_1202 (12-3-03)_A 9_Slide_14 (2)" xfId="5605" xr:uid="{7D11F5F0-CCE6-4CDB-A940-F9BC564AEB5B}"/>
    <cellStyle name="_1202 (12-3-03)_A 9_Slide_30 (2)" xfId="5606" xr:uid="{AAF279DA-6AAE-414A-864B-8DF2DA747894}"/>
    <cellStyle name="_1202 (12-3-03)_A 9_Slide_37 (1)" xfId="5607" xr:uid="{550FF02D-4C1F-4A7F-828D-E8E6EA75228B}"/>
    <cellStyle name="_1202 (12-3-03)_A 9_Visionline (Net profit)" xfId="5608" xr:uid="{F9A3E761-557B-4C63-8777-4C8587D06B1A}"/>
    <cellStyle name="_1202 (12-3-03)_A_Gross Inflow (@ageas share)" xfId="5609" xr:uid="{3C54CE9C-D0A8-44EB-BD69-2B9211F9AB7D}"/>
    <cellStyle name="_1202 (12-3-03)_A_Life (EU)" xfId="5610" xr:uid="{FA931E2C-ECE6-46F5-9C97-B888F9630BF8}"/>
    <cellStyle name="_1202 (12-3-03)_A_Slide_14 (2)" xfId="5611" xr:uid="{C2680B0C-1D7A-4A22-924F-4CFF2998C3F6}"/>
    <cellStyle name="_1202 (12-3-03)_A_Slide_30 (2)" xfId="5612" xr:uid="{9417A4E4-2652-4C8D-AE9D-536F2945C6F8}"/>
    <cellStyle name="_1202 (12-3-03)_A_Slide_37 (1)" xfId="5613" xr:uid="{0D2850BB-CDE7-4A34-972D-F23335E10871}"/>
    <cellStyle name="_1202 (12-3-03)_A_Visionline (Net profit)" xfId="5614" xr:uid="{467834B9-51CE-4514-BDD2-B6A467B1A736}"/>
    <cellStyle name="_1202 (12-3-03)_B" xfId="5615" xr:uid="{A61096FA-F1BD-4096-BD44-410AC9514501}"/>
    <cellStyle name="_1202 (12-3-03)_C" xfId="5616" xr:uid="{39DC4EAD-AF80-46D4-848E-1A7280FACCE7}"/>
    <cellStyle name="_1202 (12-3-03)_D" xfId="5617" xr:uid="{917E9FF0-52E8-4DA8-91AD-F3D3D6568A66}"/>
    <cellStyle name="_1202 (12-3-03)_D 10" xfId="5618" xr:uid="{EBEF5C04-7D72-4250-970D-5AFB182728D6}"/>
    <cellStyle name="_1202 (12-3-03)_D 2" xfId="5619" xr:uid="{E43AC782-82AC-4374-9BC1-0731E98DC297}"/>
    <cellStyle name="_1202 (12-3-03)_D 3" xfId="5620" xr:uid="{035BEEA1-C065-47CD-B2CF-DE34D85B16D4}"/>
    <cellStyle name="_1202 (12-3-03)_D 4" xfId="5621" xr:uid="{79C50AAA-99F1-45BE-9337-7B9440C08B54}"/>
    <cellStyle name="_1202 (12-3-03)_D 5" xfId="5622" xr:uid="{B9C25833-056C-4DE1-817E-1CE07DC7C4F4}"/>
    <cellStyle name="_1202 (12-3-03)_D 6" xfId="5623" xr:uid="{32ECE0FC-28B5-42CE-92B8-D60A0506544C}"/>
    <cellStyle name="_1202 (12-3-03)_D 7" xfId="5624" xr:uid="{24D7D156-7B3A-4927-AE00-F4E602B34B9B}"/>
    <cellStyle name="_1202 (12-3-03)_D 8" xfId="5625" xr:uid="{05D09D60-DCF3-4F4E-A9E7-D9DB45CF83D6}"/>
    <cellStyle name="_1202 (12-3-03)_D 9" xfId="5626" xr:uid="{F886AA9B-864F-443B-9914-6C2AF5AB68B3}"/>
    <cellStyle name="_1202 (12-3-03)_E" xfId="5627" xr:uid="{4A0707C4-99F2-47E1-AA01-FEADFF92AABE}"/>
    <cellStyle name="_1202 (12-3-03)_F" xfId="5628" xr:uid="{E4082589-7AA3-4ABD-9457-25B6525B976B}"/>
    <cellStyle name="_1202 (12-3-03)_F 10" xfId="5629" xr:uid="{FBC1B7EB-CD88-49F3-B970-D46357AFB93F}"/>
    <cellStyle name="_1202 (12-3-03)_F 2" xfId="5630" xr:uid="{B8DFAA5C-C83A-427B-B334-D6EC472ACAD0}"/>
    <cellStyle name="_1202 (12-3-03)_F 3" xfId="5631" xr:uid="{EE1AB8D9-CDD3-4495-9665-6B93D6A2CEB9}"/>
    <cellStyle name="_1202 (12-3-03)_F 4" xfId="5632" xr:uid="{72B883C4-C870-4D74-9C95-E0A5A6535391}"/>
    <cellStyle name="_1202 (12-3-03)_F 5" xfId="5633" xr:uid="{FC78D336-6077-4D6B-9022-AEB73C44AA75}"/>
    <cellStyle name="_1202 (12-3-03)_F 6" xfId="5634" xr:uid="{AE8F58BB-F764-4CF3-A8DB-BA24D4A3CF12}"/>
    <cellStyle name="_1202 (12-3-03)_F 7" xfId="5635" xr:uid="{46138931-A7FB-48E3-886C-EB2DF5E76A04}"/>
    <cellStyle name="_1202 (12-3-03)_F 8" xfId="5636" xr:uid="{945EC7E0-3EF4-4D61-A75B-0D0967817307}"/>
    <cellStyle name="_1202 (12-3-03)_F 9" xfId="5637" xr:uid="{62F33416-A002-4B04-AF3F-BEEA31784ECC}"/>
    <cellStyle name="_1202 (5-3-03)" xfId="5638" xr:uid="{AE0FB3E1-8CB9-43A8-98DD-F09F51C2C10B}"/>
    <cellStyle name="_1202 (5-3-03) 10" xfId="5639" xr:uid="{66CAE83C-01AA-4BFE-9BAB-257FAC1EE3B9}"/>
    <cellStyle name="_1202 (5-3-03) 2" xfId="5640" xr:uid="{A5BE792E-88B4-43E2-A6E4-3C276083CECC}"/>
    <cellStyle name="_1202 (5-3-03) 3" xfId="5641" xr:uid="{A2F92CD6-3891-4EC3-9C5F-9C426A889612}"/>
    <cellStyle name="_1202 (5-3-03) 4" xfId="5642" xr:uid="{E2E46044-DDD2-4618-B279-4E0D4535B58F}"/>
    <cellStyle name="_1202 (5-3-03) 5" xfId="5643" xr:uid="{E677EA4A-7984-43BE-AD5C-17707731F4A2}"/>
    <cellStyle name="_1202 (5-3-03) 6" xfId="5644" xr:uid="{CBD93CB4-49C1-4EA0-AF8B-4513BDCD1598}"/>
    <cellStyle name="_1202 (5-3-03) 7" xfId="5645" xr:uid="{7EB68E51-2A5F-4F71-91B9-A656A510E0C8}"/>
    <cellStyle name="_1202 (5-3-03) 8" xfId="5646" xr:uid="{55065F6B-ACA2-41FF-9AFA-0D185E95DD1E}"/>
    <cellStyle name="_1202 (5-3-03) 9" xfId="5647" xr:uid="{A876362F-615D-44BA-B505-B5CFE3B46102}"/>
    <cellStyle name="_1202 (5-3-03)_1" xfId="5648" xr:uid="{D6829609-F69A-4122-B7D0-27D45C9999DE}"/>
    <cellStyle name="_1202 (5-3-03)_2" xfId="5649" xr:uid="{B0B1C42B-E127-4460-93F4-44C587568C30}"/>
    <cellStyle name="_1202 (5-3-03)_2 10" xfId="5650" xr:uid="{7B3596F0-E2A1-4F45-92AA-6BA0ABBD85D9}"/>
    <cellStyle name="_1202 (5-3-03)_2 2" xfId="5651" xr:uid="{C4E930B5-FAF9-4126-B8B4-A2E6A6F01510}"/>
    <cellStyle name="_1202 (5-3-03)_2 3" xfId="5652" xr:uid="{2A3FE2A1-DE60-4228-929D-E13FB3154CCD}"/>
    <cellStyle name="_1202 (5-3-03)_2 4" xfId="5653" xr:uid="{9A51931C-0843-4191-A15F-8D78663BC89E}"/>
    <cellStyle name="_1202 (5-3-03)_2 5" xfId="5654" xr:uid="{A892D2BC-FBE9-4D8C-88CF-ACCC1F6733FB}"/>
    <cellStyle name="_1202 (5-3-03)_2 6" xfId="5655" xr:uid="{8AAB7099-190C-4DCF-9345-174B3E382BF8}"/>
    <cellStyle name="_1202 (5-3-03)_2 7" xfId="5656" xr:uid="{95DEDD7B-04B4-4694-90E4-61F242080E5B}"/>
    <cellStyle name="_1202 (5-3-03)_2 8" xfId="5657" xr:uid="{FA164CCD-965D-4467-B6FE-5AAB5CA20303}"/>
    <cellStyle name="_1202 (5-3-03)_2 9" xfId="5658" xr:uid="{FE6495FB-D9F0-4731-AA22-94703C67009B}"/>
    <cellStyle name="_1202 (5-3-03)_3" xfId="5659" xr:uid="{DC956E7E-AA04-4659-9F30-ADE15497583A}"/>
    <cellStyle name="_1202 (5-3-03)_4" xfId="5660" xr:uid="{B99DBAA6-819A-472A-B5DD-6E5B9CFF476B}"/>
    <cellStyle name="_1202 (5-3-03)_5" xfId="5661" xr:uid="{CC21ABD2-D8A9-4D19-BD9E-56F564EDD026}"/>
    <cellStyle name="_1202 (5-3-03)_5 10" xfId="5662" xr:uid="{2A27E7A7-B7B2-4F2C-960F-5785ECA02E73}"/>
    <cellStyle name="_1202 (5-3-03)_5 2" xfId="5663" xr:uid="{44CFDD5D-0BD4-4128-94DE-C0B394B1AE23}"/>
    <cellStyle name="_1202 (5-3-03)_5 3" xfId="5664" xr:uid="{63DDE411-563D-4205-9F12-3B12282BFDA3}"/>
    <cellStyle name="_1202 (5-3-03)_5 4" xfId="5665" xr:uid="{3F852FA3-5941-4E43-97AC-9EFA5E6D1A0B}"/>
    <cellStyle name="_1202 (5-3-03)_5 5" xfId="5666" xr:uid="{7A0B8B06-11BF-4DB2-AC78-7665B895F577}"/>
    <cellStyle name="_1202 (5-3-03)_5 6" xfId="5667" xr:uid="{320E4552-8FE6-40FC-8B03-9B0E6CD0BBE0}"/>
    <cellStyle name="_1202 (5-3-03)_5 7" xfId="5668" xr:uid="{726FD20B-61A2-4159-B832-7E41B7FEDE05}"/>
    <cellStyle name="_1202 (5-3-03)_5 8" xfId="5669" xr:uid="{8F8ADC76-2132-45AB-B80F-EE580EA96EB1}"/>
    <cellStyle name="_1202 (5-3-03)_5 9" xfId="5670" xr:uid="{528D9DA0-7509-4D10-82EE-015510D24E63}"/>
    <cellStyle name="_1202 (5-3-03)_6" xfId="5671" xr:uid="{226550F9-206A-4ED3-B906-20A99D89BD71}"/>
    <cellStyle name="_1202 (5-3-03)_6 10" xfId="5672" xr:uid="{C74FCB5F-22CD-40A8-A0A0-039203D243B0}"/>
    <cellStyle name="_1202 (5-3-03)_6 2" xfId="5673" xr:uid="{5D0BCD8C-3970-4197-906E-7328902577EF}"/>
    <cellStyle name="_1202 (5-3-03)_6 3" xfId="5674" xr:uid="{7EC80971-9C53-4013-9598-35A18AE96414}"/>
    <cellStyle name="_1202 (5-3-03)_6 4" xfId="5675" xr:uid="{BDC1A6CA-3B11-499D-B9B6-510AEE557155}"/>
    <cellStyle name="_1202 (5-3-03)_6 5" xfId="5676" xr:uid="{2BF6FACA-9B04-4F39-A8F3-62432CEE2CE7}"/>
    <cellStyle name="_1202 (5-3-03)_6 6" xfId="5677" xr:uid="{1FCFB8E6-5B64-4527-AE2C-65B4742CB24C}"/>
    <cellStyle name="_1202 (5-3-03)_6 7" xfId="5678" xr:uid="{9978B129-8000-46A3-BDA3-B51D45BE467A}"/>
    <cellStyle name="_1202 (5-3-03)_6 8" xfId="5679" xr:uid="{702756FD-7ECB-43F4-B045-5FB3C8E0E1E0}"/>
    <cellStyle name="_1202 (5-3-03)_6 9" xfId="5680" xr:uid="{5E2F0BA9-88BB-4415-90A4-6D830595D6D5}"/>
    <cellStyle name="_1202 (5-3-03)_7" xfId="5681" xr:uid="{9FA6E6D9-2AA2-45AE-964A-5189F882D231}"/>
    <cellStyle name="_1202 (5-3-03)_7 10" xfId="5682" xr:uid="{88A0FFAA-B12F-4023-A469-071FF1290DCE}"/>
    <cellStyle name="_1202 (5-3-03)_7 10_Gross Inflow (@ageas share)" xfId="5683" xr:uid="{4ED8B53F-4BAE-4729-8E9B-E7E9D0F35D11}"/>
    <cellStyle name="_1202 (5-3-03)_7 10_Life (EU)" xfId="5684" xr:uid="{776E1306-DD08-43E0-8535-F2373C1DF377}"/>
    <cellStyle name="_1202 (5-3-03)_7 10_Slide_14 (2)" xfId="5685" xr:uid="{2C543C3C-6C57-4724-A173-666040A34A84}"/>
    <cellStyle name="_1202 (5-3-03)_7 10_Slide_30 (2)" xfId="5686" xr:uid="{13F1DA5B-336C-4941-A086-4B4BD0205DE4}"/>
    <cellStyle name="_1202 (5-3-03)_7 10_Slide_37 (1)" xfId="5687" xr:uid="{345ABC4B-4EFF-4453-8E4D-5F467E19231B}"/>
    <cellStyle name="_1202 (5-3-03)_7 10_Visionline (Net profit)" xfId="5688" xr:uid="{88C9B285-BEB1-4995-A020-7F4EDB2201F1}"/>
    <cellStyle name="_1202 (5-3-03)_7 2" xfId="5689" xr:uid="{8E913AAD-D84F-46C8-BDBC-5CE8639F0423}"/>
    <cellStyle name="_1202 (5-3-03)_7 2_Gross Inflow (@ageas share)" xfId="5690" xr:uid="{72D46868-8088-4E31-AB33-340C4496A011}"/>
    <cellStyle name="_1202 (5-3-03)_7 2_Life (EU)" xfId="5691" xr:uid="{30BA811B-F663-4A4F-B9E4-84A75A6CAFA0}"/>
    <cellStyle name="_1202 (5-3-03)_7 2_Slide_14 (2)" xfId="5692" xr:uid="{C098CC92-4ADF-4139-9D88-31F31C695285}"/>
    <cellStyle name="_1202 (5-3-03)_7 2_Slide_30 (2)" xfId="5693" xr:uid="{CA966656-698B-4360-B4F7-4B10E2146579}"/>
    <cellStyle name="_1202 (5-3-03)_7 2_Slide_37 (1)" xfId="5694" xr:uid="{807081FB-AC5F-469A-8702-D36C21886ABE}"/>
    <cellStyle name="_1202 (5-3-03)_7 2_Visionline (Net profit)" xfId="5695" xr:uid="{2FF0A9AC-5F6B-4D4E-A1EF-143A037CBCBF}"/>
    <cellStyle name="_1202 (5-3-03)_7 3" xfId="5696" xr:uid="{2D102247-AC21-4E55-9E92-52C010E4877E}"/>
    <cellStyle name="_1202 (5-3-03)_7 3_Gross Inflow (@ageas share)" xfId="5697" xr:uid="{8035F91C-2F59-458A-A753-B2D7E62EB626}"/>
    <cellStyle name="_1202 (5-3-03)_7 3_Life (EU)" xfId="5698" xr:uid="{42F3A894-7CB7-47A2-B104-6E78FC5ACD27}"/>
    <cellStyle name="_1202 (5-3-03)_7 3_Slide_14 (2)" xfId="5699" xr:uid="{5F424F20-9C53-4F23-A30B-61DFE32B5110}"/>
    <cellStyle name="_1202 (5-3-03)_7 3_Slide_30 (2)" xfId="5700" xr:uid="{10917CC6-9DA8-439D-AF5E-2D1937921227}"/>
    <cellStyle name="_1202 (5-3-03)_7 3_Slide_37 (1)" xfId="5701" xr:uid="{4F3473BA-26D8-466D-8169-6BC0EA463F16}"/>
    <cellStyle name="_1202 (5-3-03)_7 3_Visionline (Net profit)" xfId="5702" xr:uid="{054B974C-F697-48B6-B22E-0F4D2BB2EF2D}"/>
    <cellStyle name="_1202 (5-3-03)_7 4" xfId="5703" xr:uid="{0AFDB3FF-1FD6-41E8-9B9A-634A9236036F}"/>
    <cellStyle name="_1202 (5-3-03)_7 4_Gross Inflow (@ageas share)" xfId="5704" xr:uid="{CFDCF843-4EF1-4502-8A9B-1234F94B1AC0}"/>
    <cellStyle name="_1202 (5-3-03)_7 4_Life (EU)" xfId="5705" xr:uid="{B6465617-5896-4582-9FE4-FBD3FEBDE932}"/>
    <cellStyle name="_1202 (5-3-03)_7 4_Slide_14 (2)" xfId="5706" xr:uid="{3351F132-85C9-4B1E-B262-4161DC6F262C}"/>
    <cellStyle name="_1202 (5-3-03)_7 4_Slide_30 (2)" xfId="5707" xr:uid="{B7D08CF4-9DB8-461D-A72A-6167F7D4E9ED}"/>
    <cellStyle name="_1202 (5-3-03)_7 4_Slide_37 (1)" xfId="5708" xr:uid="{1D5344D7-8484-4D6A-94BA-8A06A14BF2D1}"/>
    <cellStyle name="_1202 (5-3-03)_7 4_Visionline (Net profit)" xfId="5709" xr:uid="{005108F4-4C28-4761-87D1-BA5A7192286A}"/>
    <cellStyle name="_1202 (5-3-03)_7 5" xfId="5710" xr:uid="{23D2F8DA-6C01-4A86-9EB1-1FF33A2FA610}"/>
    <cellStyle name="_1202 (5-3-03)_7 5_Gross Inflow (@ageas share)" xfId="5711" xr:uid="{722EB634-31EB-49F8-8731-4F535F5FBA8E}"/>
    <cellStyle name="_1202 (5-3-03)_7 5_Life (EU)" xfId="5712" xr:uid="{F04F85B6-3E95-462D-A0C5-7D1D113CB1EA}"/>
    <cellStyle name="_1202 (5-3-03)_7 5_Slide_14 (2)" xfId="5713" xr:uid="{1557BF40-423C-4BC5-B494-6527FB9DF3B6}"/>
    <cellStyle name="_1202 (5-3-03)_7 5_Slide_30 (2)" xfId="5714" xr:uid="{B979B06D-58C6-4480-9D2C-24130D758C90}"/>
    <cellStyle name="_1202 (5-3-03)_7 5_Slide_37 (1)" xfId="5715" xr:uid="{AA9B7F8D-468C-4F06-83DA-7AF45269EB73}"/>
    <cellStyle name="_1202 (5-3-03)_7 5_Visionline (Net profit)" xfId="5716" xr:uid="{F54E313F-A82B-4C83-89A6-7BC998F20629}"/>
    <cellStyle name="_1202 (5-3-03)_7 6" xfId="5717" xr:uid="{2D32C55C-6C4F-436B-B4DC-8CFB6335B2D0}"/>
    <cellStyle name="_1202 (5-3-03)_7 6_Gross Inflow (@ageas share)" xfId="5718" xr:uid="{8907F4B1-AA95-4FDF-89E7-B87215B74BF5}"/>
    <cellStyle name="_1202 (5-3-03)_7 6_Life (EU)" xfId="5719" xr:uid="{58410150-86FB-43D0-B239-9BCB508ECA24}"/>
    <cellStyle name="_1202 (5-3-03)_7 6_Slide_14 (2)" xfId="5720" xr:uid="{A9ED2FB9-868D-40CC-AF93-6F9073CB8CD3}"/>
    <cellStyle name="_1202 (5-3-03)_7 6_Slide_30 (2)" xfId="5721" xr:uid="{59403863-70D8-4F99-BE6A-98D59F2C9B1F}"/>
    <cellStyle name="_1202 (5-3-03)_7 6_Slide_37 (1)" xfId="5722" xr:uid="{E86BB508-520D-4E0E-95B1-FF65A174C822}"/>
    <cellStyle name="_1202 (5-3-03)_7 6_Visionline (Net profit)" xfId="5723" xr:uid="{C2390A49-1565-45D7-8331-033DDF326294}"/>
    <cellStyle name="_1202 (5-3-03)_7 7" xfId="5724" xr:uid="{A1A4F78C-6BB6-4C71-9FD0-0DD48FB55029}"/>
    <cellStyle name="_1202 (5-3-03)_7 7_Gross Inflow (@ageas share)" xfId="5725" xr:uid="{ECD90DDF-80A2-45A9-A3B4-D007A6906336}"/>
    <cellStyle name="_1202 (5-3-03)_7 7_Life (EU)" xfId="5726" xr:uid="{715585B2-03B0-433D-8B7E-7B8545218C96}"/>
    <cellStyle name="_1202 (5-3-03)_7 7_Slide_14 (2)" xfId="5727" xr:uid="{79F19AA6-EB25-4E7D-AB8C-0DDD7489FEC8}"/>
    <cellStyle name="_1202 (5-3-03)_7 7_Slide_30 (2)" xfId="5728" xr:uid="{0B92FCE6-AAC4-41E4-8ED3-E53126461FFD}"/>
    <cellStyle name="_1202 (5-3-03)_7 7_Slide_37 (1)" xfId="5729" xr:uid="{84F8CEA4-81B4-4951-A7B5-9557A24F3471}"/>
    <cellStyle name="_1202 (5-3-03)_7 7_Visionline (Net profit)" xfId="5730" xr:uid="{499E9C70-01E7-4EE5-9DC4-EB9E55C84A30}"/>
    <cellStyle name="_1202 (5-3-03)_7 8" xfId="5731" xr:uid="{AE919E8E-09FF-4F86-8169-0C977553A51F}"/>
    <cellStyle name="_1202 (5-3-03)_7 8_Gross Inflow (@ageas share)" xfId="5732" xr:uid="{F125D2D7-9749-4AC4-9FB5-7D4DBA735058}"/>
    <cellStyle name="_1202 (5-3-03)_7 8_Life (EU)" xfId="5733" xr:uid="{A94623F6-253C-48FD-95B8-6861268623A3}"/>
    <cellStyle name="_1202 (5-3-03)_7 8_Slide_14 (2)" xfId="5734" xr:uid="{414B8E0B-82EE-434F-A227-96449E15E58D}"/>
    <cellStyle name="_1202 (5-3-03)_7 8_Slide_30 (2)" xfId="5735" xr:uid="{7CBE656E-628A-489D-A8AD-87C224CB8F62}"/>
    <cellStyle name="_1202 (5-3-03)_7 8_Slide_37 (1)" xfId="5736" xr:uid="{790EC540-5B26-4BCA-9037-F0EBB5828552}"/>
    <cellStyle name="_1202 (5-3-03)_7 8_Visionline (Net profit)" xfId="5737" xr:uid="{484AB67A-9F34-4F86-B104-06A8E2510539}"/>
    <cellStyle name="_1202 (5-3-03)_7 9" xfId="5738" xr:uid="{C7FA0956-0FFC-47FE-80AA-E3E5BAA7E42A}"/>
    <cellStyle name="_1202 (5-3-03)_7 9_Gross Inflow (@ageas share)" xfId="5739" xr:uid="{C00513D7-26E9-4464-B8FB-3ED54301EC12}"/>
    <cellStyle name="_1202 (5-3-03)_7 9_Life (EU)" xfId="5740" xr:uid="{C4751EC0-0BAA-471C-8237-6EDC0F09E961}"/>
    <cellStyle name="_1202 (5-3-03)_7 9_Slide_14 (2)" xfId="5741" xr:uid="{6E2EFF8A-C3A5-4997-B7A0-C9E68B361174}"/>
    <cellStyle name="_1202 (5-3-03)_7 9_Slide_30 (2)" xfId="5742" xr:uid="{1B934616-23B6-4F3E-9C26-F87E80509FCE}"/>
    <cellStyle name="_1202 (5-3-03)_7 9_Slide_37 (1)" xfId="5743" xr:uid="{03684331-4948-4294-88A5-673D9F55E614}"/>
    <cellStyle name="_1202 (5-3-03)_7 9_Visionline (Net profit)" xfId="5744" xr:uid="{AD2EE0EE-5AC9-4EE3-8440-6450E102BEC6}"/>
    <cellStyle name="_1202 (5-3-03)_7_Gross Inflow (@ageas share)" xfId="5745" xr:uid="{F05798B5-141D-4F3E-B6BB-31BA59F78B1F}"/>
    <cellStyle name="_1202 (5-3-03)_7_Life (EU)" xfId="5746" xr:uid="{A0F3023F-9BC7-4FB9-840F-C9A08E2FA97B}"/>
    <cellStyle name="_1202 (5-3-03)_7_Slide_14 (2)" xfId="5747" xr:uid="{0A3E0FC4-3621-487D-A7C4-CFFA6677D095}"/>
    <cellStyle name="_1202 (5-3-03)_7_Slide_30 (2)" xfId="5748" xr:uid="{3F3395FB-B53A-4779-9BE1-A5F7B791CD88}"/>
    <cellStyle name="_1202 (5-3-03)_7_Slide_37 (1)" xfId="5749" xr:uid="{93859007-01FA-4D01-9EA8-07CE51E2397D}"/>
    <cellStyle name="_1202 (5-3-03)_7_Visionline (Net profit)" xfId="5750" xr:uid="{52D6EBB8-6F9F-472E-B0D3-F44C4CE27FF4}"/>
    <cellStyle name="_1202 (5-3-03)_8" xfId="5751" xr:uid="{7B0F8E93-CA85-4E92-B958-AEC341E5AFF2}"/>
    <cellStyle name="_1202 (5-3-03)_8 2" xfId="5752" xr:uid="{C42AA0F9-1DBF-43CF-B347-DE104E7B0964}"/>
    <cellStyle name="_1202 (5-3-03)_8 3" xfId="5753" xr:uid="{FAE638A5-CFF4-443A-8702-CF80E0750242}"/>
    <cellStyle name="_1202 (5-3-03)_9" xfId="5754" xr:uid="{30CEC2FA-EA6A-44B4-AA7D-F38EB241D77E}"/>
    <cellStyle name="_1202 (5-3-03)_A" xfId="5755" xr:uid="{94560FC9-D9A8-41FF-B8D8-0EB2A130BECA}"/>
    <cellStyle name="_1202 (5-3-03)_A 10" xfId="5756" xr:uid="{4714CE90-8FD3-4074-8658-8FA78A8D084C}"/>
    <cellStyle name="_1202 (5-3-03)_A 2" xfId="5757" xr:uid="{087764D0-7DD0-4370-B249-CD05D4B4165D}"/>
    <cellStyle name="_1202 (5-3-03)_A 3" xfId="5758" xr:uid="{5A26D2E6-D402-4001-82BE-E24FB2037930}"/>
    <cellStyle name="_1202 (5-3-03)_A 4" xfId="5759" xr:uid="{93F42E3D-F651-40F6-9E07-F888F4E1419B}"/>
    <cellStyle name="_1202 (5-3-03)_A 5" xfId="5760" xr:uid="{ACB6FD25-5632-4BA8-B612-9693938B76B9}"/>
    <cellStyle name="_1202 (5-3-03)_A 6" xfId="5761" xr:uid="{8A011F11-7B19-4B33-958D-EB2C4BACF5D1}"/>
    <cellStyle name="_1202 (5-3-03)_A 7" xfId="5762" xr:uid="{EEB191C7-2BA0-48D3-98C9-3AB779FB2931}"/>
    <cellStyle name="_1202 (5-3-03)_A 8" xfId="5763" xr:uid="{D59255FA-D084-48A7-8979-E45B5DDACDB5}"/>
    <cellStyle name="_1202 (5-3-03)_A 9" xfId="5764" xr:uid="{484C4F7F-6BC4-45E9-BB1A-A02A6521E2FA}"/>
    <cellStyle name="_1202 (5-3-03)_B" xfId="5765" xr:uid="{1ED0BC58-06D3-4882-9BDB-2C594E254CBC}"/>
    <cellStyle name="_1202 (5-3-03)_C" xfId="5766" xr:uid="{B9D98382-DB30-45E8-805A-6319618B5973}"/>
    <cellStyle name="_1202 (5-3-03)_C 10" xfId="5767" xr:uid="{C9E26724-F370-4E48-8E4C-69B4AB012CD2}"/>
    <cellStyle name="_1202 (5-3-03)_C 10_Gross Inflow (@ageas share)" xfId="5768" xr:uid="{C9F01D4A-738E-476D-808A-4491CBFFDF7D}"/>
    <cellStyle name="_1202 (5-3-03)_C 10_Life (EU)" xfId="5769" xr:uid="{CB61355B-8EB1-421E-90EE-5C60955D673C}"/>
    <cellStyle name="_1202 (5-3-03)_C 10_Slide_14 (2)" xfId="5770" xr:uid="{522009DF-D0EE-47B4-9E36-046E905766F5}"/>
    <cellStyle name="_1202 (5-3-03)_C 10_Slide_30 (2)" xfId="5771" xr:uid="{51AA264D-07E2-4AFA-B6A3-2FA180C1FBA1}"/>
    <cellStyle name="_1202 (5-3-03)_C 10_Slide_37 (1)" xfId="5772" xr:uid="{F60C1D4E-BE01-4800-AD9E-B5306C64C413}"/>
    <cellStyle name="_1202 (5-3-03)_C 10_Visionline (Net profit)" xfId="5773" xr:uid="{11E93B85-248C-4EF5-AF06-63B1126E92D5}"/>
    <cellStyle name="_1202 (5-3-03)_C 2" xfId="5774" xr:uid="{6A7C9D8B-0D99-4880-9725-00F68F56B2B5}"/>
    <cellStyle name="_1202 (5-3-03)_C 2_Gross Inflow (@ageas share)" xfId="5775" xr:uid="{757ABE9C-ADA8-49EE-AD9F-BC6CCD7EC4FD}"/>
    <cellStyle name="_1202 (5-3-03)_C 2_Life (EU)" xfId="5776" xr:uid="{31364603-66B8-43B2-948B-B3E7CCC1E6DE}"/>
    <cellStyle name="_1202 (5-3-03)_C 2_Slide_14 (2)" xfId="5777" xr:uid="{EF2BAE89-36AC-4CE2-B3F6-01476D6224A0}"/>
    <cellStyle name="_1202 (5-3-03)_C 2_Slide_30 (2)" xfId="5778" xr:uid="{536A6E81-5B3A-4D28-ABDF-8AD0998029BA}"/>
    <cellStyle name="_1202 (5-3-03)_C 2_Slide_37 (1)" xfId="5779" xr:uid="{917BA729-F5C2-4896-8EDD-71650BA535AF}"/>
    <cellStyle name="_1202 (5-3-03)_C 2_Visionline (Net profit)" xfId="5780" xr:uid="{833F4FDE-1429-4FC6-AE83-7CB6F86DC3CC}"/>
    <cellStyle name="_1202 (5-3-03)_C 3" xfId="5781" xr:uid="{F50C2AB7-F953-4254-A7D3-A0165BA3F28A}"/>
    <cellStyle name="_1202 (5-3-03)_C 3_Gross Inflow (@ageas share)" xfId="5782" xr:uid="{E2CE82CA-19C5-4F54-84B2-A4748FF633A7}"/>
    <cellStyle name="_1202 (5-3-03)_C 3_Life (EU)" xfId="5783" xr:uid="{3E102A57-01A8-456C-8D4A-868283CF9AC8}"/>
    <cellStyle name="_1202 (5-3-03)_C 3_Slide_14 (2)" xfId="5784" xr:uid="{F82E8DD2-EF31-4BB5-B596-E40C498A6890}"/>
    <cellStyle name="_1202 (5-3-03)_C 3_Slide_30 (2)" xfId="5785" xr:uid="{31D0BFFE-98CA-40D6-AC2E-2D4F482867BB}"/>
    <cellStyle name="_1202 (5-3-03)_C 3_Slide_37 (1)" xfId="5786" xr:uid="{91593CFB-93D0-44BC-88D4-4EEB78167EEE}"/>
    <cellStyle name="_1202 (5-3-03)_C 3_Visionline (Net profit)" xfId="5787" xr:uid="{0F3E6F8E-BEE5-49A1-92E7-D927E9E157F8}"/>
    <cellStyle name="_1202 (5-3-03)_C 4" xfId="5788" xr:uid="{66CB81FB-8D0A-40C5-8416-3ED88B7DF0D6}"/>
    <cellStyle name="_1202 (5-3-03)_C 4_Gross Inflow (@ageas share)" xfId="5789" xr:uid="{720E2343-AE99-4EFD-9971-FE40F2228ADE}"/>
    <cellStyle name="_1202 (5-3-03)_C 4_Life (EU)" xfId="5790" xr:uid="{86DFB648-E8E8-4992-ABFA-BB3A879F825D}"/>
    <cellStyle name="_1202 (5-3-03)_C 4_Slide_14 (2)" xfId="5791" xr:uid="{AE25A7A9-732E-4AFE-A5EB-5FC2F0EF8778}"/>
    <cellStyle name="_1202 (5-3-03)_C 4_Slide_30 (2)" xfId="5792" xr:uid="{8F56A425-A05C-488E-A16C-9FA117D5597B}"/>
    <cellStyle name="_1202 (5-3-03)_C 4_Slide_37 (1)" xfId="5793" xr:uid="{B5CD79DA-2132-48F7-8A03-5723526FA271}"/>
    <cellStyle name="_1202 (5-3-03)_C 4_Visionline (Net profit)" xfId="5794" xr:uid="{629378C4-721D-405D-92BD-55892836135C}"/>
    <cellStyle name="_1202 (5-3-03)_C 5" xfId="5795" xr:uid="{0FFE0523-7886-462D-8784-4B28531F8BB8}"/>
    <cellStyle name="_1202 (5-3-03)_C 5_Gross Inflow (@ageas share)" xfId="5796" xr:uid="{79A66EE3-FF4E-4DF8-B1AB-31515BB75AF9}"/>
    <cellStyle name="_1202 (5-3-03)_C 5_Life (EU)" xfId="5797" xr:uid="{CA918566-8CED-4A22-88A9-D8F41C05C62A}"/>
    <cellStyle name="_1202 (5-3-03)_C 5_Slide_14 (2)" xfId="5798" xr:uid="{97E399C3-FE68-4991-AEC4-1045400C78B8}"/>
    <cellStyle name="_1202 (5-3-03)_C 5_Slide_30 (2)" xfId="5799" xr:uid="{BFC55A27-B31E-428A-B90C-BD2460684EF7}"/>
    <cellStyle name="_1202 (5-3-03)_C 5_Slide_37 (1)" xfId="5800" xr:uid="{1F331415-40F0-49F6-8349-D5816ED6F3A4}"/>
    <cellStyle name="_1202 (5-3-03)_C 5_Visionline (Net profit)" xfId="5801" xr:uid="{7E93FB1D-21C1-4F5D-80F0-9C4866F22425}"/>
    <cellStyle name="_1202 (5-3-03)_C 6" xfId="5802" xr:uid="{31598726-488B-4575-BF9B-4F4A417173DD}"/>
    <cellStyle name="_1202 (5-3-03)_C 6_Gross Inflow (@ageas share)" xfId="5803" xr:uid="{5965EAC3-1AF7-4E84-95E1-22D95D545D67}"/>
    <cellStyle name="_1202 (5-3-03)_C 6_Life (EU)" xfId="5804" xr:uid="{12B37BFD-132C-4E07-975E-7C54583BF21C}"/>
    <cellStyle name="_1202 (5-3-03)_C 6_Slide_14 (2)" xfId="5805" xr:uid="{D2026BAF-8182-4DC4-BCC9-0DE4CB7B1BD7}"/>
    <cellStyle name="_1202 (5-3-03)_C 6_Slide_30 (2)" xfId="5806" xr:uid="{3FCFD8D0-3F19-40DC-8E8C-C386C605A3EA}"/>
    <cellStyle name="_1202 (5-3-03)_C 6_Slide_37 (1)" xfId="5807" xr:uid="{CD5A55CE-603D-4C02-9345-2B475BE784C8}"/>
    <cellStyle name="_1202 (5-3-03)_C 6_Visionline (Net profit)" xfId="5808" xr:uid="{21052515-1A3E-449E-B9D6-510CE27110B3}"/>
    <cellStyle name="_1202 (5-3-03)_C 7" xfId="5809" xr:uid="{124F2F33-FC63-4387-B416-3C1C5C2CC6AC}"/>
    <cellStyle name="_1202 (5-3-03)_C 7_Gross Inflow (@ageas share)" xfId="5810" xr:uid="{1D535E8A-6B83-478C-9599-1F7FE0650C93}"/>
    <cellStyle name="_1202 (5-3-03)_C 7_Life (EU)" xfId="5811" xr:uid="{0AA9BF5D-D791-4EEC-841A-083434649439}"/>
    <cellStyle name="_1202 (5-3-03)_C 7_Slide_14 (2)" xfId="5812" xr:uid="{9739C4AD-E9ED-4694-93AD-FE2E46C0C336}"/>
    <cellStyle name="_1202 (5-3-03)_C 7_Slide_30 (2)" xfId="5813" xr:uid="{03D70B21-30FC-4BEB-B510-7C5922A1921B}"/>
    <cellStyle name="_1202 (5-3-03)_C 7_Slide_37 (1)" xfId="5814" xr:uid="{816FDDB6-8450-4BEC-9C85-E61568D961DE}"/>
    <cellStyle name="_1202 (5-3-03)_C 7_Visionline (Net profit)" xfId="5815" xr:uid="{EAD43AEA-9DE7-4794-8F80-38EB33EBB439}"/>
    <cellStyle name="_1202 (5-3-03)_C 8" xfId="5816" xr:uid="{1907B455-BFDA-4AF2-BCB5-6A7703EC9926}"/>
    <cellStyle name="_1202 (5-3-03)_C 8_Gross Inflow (@ageas share)" xfId="5817" xr:uid="{D47C55A8-2F76-4FF3-8937-FAD6884F1570}"/>
    <cellStyle name="_1202 (5-3-03)_C 8_Life (EU)" xfId="5818" xr:uid="{282F78BB-C6A2-418B-886A-6DFC8C8D2470}"/>
    <cellStyle name="_1202 (5-3-03)_C 8_Slide_14 (2)" xfId="5819" xr:uid="{635CC8F0-8E34-497F-BFCE-8FE6D585D41D}"/>
    <cellStyle name="_1202 (5-3-03)_C 8_Slide_30 (2)" xfId="5820" xr:uid="{35D27753-4D10-447D-BC64-36FBD8B83617}"/>
    <cellStyle name="_1202 (5-3-03)_C 8_Slide_37 (1)" xfId="5821" xr:uid="{8996D8E0-F642-42EE-9D06-05A012585721}"/>
    <cellStyle name="_1202 (5-3-03)_C 8_Visionline (Net profit)" xfId="5822" xr:uid="{FDD9B2B4-6032-45EC-8216-90F90B145CA8}"/>
    <cellStyle name="_1202 (5-3-03)_C 9" xfId="5823" xr:uid="{A16FEE87-B81C-4335-8A04-9E963A157E23}"/>
    <cellStyle name="_1202 (5-3-03)_C 9_Gross Inflow (@ageas share)" xfId="5824" xr:uid="{679872D9-8516-4D85-8DA6-9E6C6EADF473}"/>
    <cellStyle name="_1202 (5-3-03)_C 9_Life (EU)" xfId="5825" xr:uid="{B18ED8C9-2782-4414-8E8B-C4CC3A647127}"/>
    <cellStyle name="_1202 (5-3-03)_C 9_Slide_14 (2)" xfId="5826" xr:uid="{5976082D-A9FE-4815-B695-0AF932F2F8CC}"/>
    <cellStyle name="_1202 (5-3-03)_C 9_Slide_30 (2)" xfId="5827" xr:uid="{DBAC5743-3707-41F6-814C-94CB4C1BE0C2}"/>
    <cellStyle name="_1202 (5-3-03)_C 9_Slide_37 (1)" xfId="5828" xr:uid="{D27CA86F-AAEF-44EB-9361-31EF1C94A36B}"/>
    <cellStyle name="_1202 (5-3-03)_C 9_Visionline (Net profit)" xfId="5829" xr:uid="{2C9D2CBF-2BCC-4B46-9033-9ECA0BA96255}"/>
    <cellStyle name="_1202 (5-3-03)_C_Gross Inflow (@ageas share)" xfId="5830" xr:uid="{0E10B311-14B1-4F60-9DF7-DF81CC0A24BD}"/>
    <cellStyle name="_1202 (5-3-03)_C_Life (EU)" xfId="5831" xr:uid="{3161FBFC-6579-4651-A77F-FB36A9892284}"/>
    <cellStyle name="_1202 (5-3-03)_C_Slide_14 (2)" xfId="5832" xr:uid="{5FAD83BD-1446-4565-AFDA-FB1E6E323559}"/>
    <cellStyle name="_1202 (5-3-03)_C_Slide_30 (2)" xfId="5833" xr:uid="{9FF21549-8C9F-4FFF-B6EC-2328B1EB2901}"/>
    <cellStyle name="_1202 (5-3-03)_C_Slide_37 (1)" xfId="5834" xr:uid="{F0C2BC83-826E-4E8E-AE05-5E8FC6A80D95}"/>
    <cellStyle name="_1202 (5-3-03)_C_Visionline (Net profit)" xfId="5835" xr:uid="{481CE5EB-0780-4E75-93D4-3B53CE09331B}"/>
    <cellStyle name="_1202 (5-3-03)_D" xfId="5836" xr:uid="{73D4F8CC-BFDF-4E12-A1D1-56A98E8AB169}"/>
    <cellStyle name="_1202 (5-3-03)_E" xfId="5837" xr:uid="{7407673D-B4AB-4DEA-97C5-C0FDC2EB910C}"/>
    <cellStyle name="_1202 (5-3-03)_F" xfId="5838" xr:uid="{548C780D-29F9-4579-A468-1A175870AFA1}"/>
    <cellStyle name="_1202 (5-3-03)_F 2" xfId="5839" xr:uid="{202357C1-D8F7-4441-A0DA-EA7ECEDE312A}"/>
    <cellStyle name="_1202 (5-3-03)_F 3" xfId="5840" xr:uid="{FEF395CB-653E-4F25-80FD-5A34BBAEC592}"/>
    <cellStyle name="_2000-IAS-KAV" xfId="5841" xr:uid="{6E98F637-3E06-49C4-8095-59DCAFC6BB2C}"/>
    <cellStyle name="_Bilanço Deneme" xfId="5842" xr:uid="{AF022BC0-7E4B-438E-A909-1C0B4AA53BD3}"/>
    <cellStyle name="_Bilanço Deneme 10" xfId="5843" xr:uid="{E63F2D38-03A7-42A5-8FF6-53348761C7E0}"/>
    <cellStyle name="_Bilanço Deneme 2" xfId="5844" xr:uid="{BE629B87-B075-468A-AC43-B77BEF743C78}"/>
    <cellStyle name="_Bilanço Deneme 3" xfId="5845" xr:uid="{41ED8283-D212-4ECF-97F8-0B6CD574F421}"/>
    <cellStyle name="_Bilanço Deneme 4" xfId="5846" xr:uid="{C26982EC-04EF-4927-9C69-DC6267B8A95F}"/>
    <cellStyle name="_Bilanço Deneme 5" xfId="5847" xr:uid="{D040EE24-11E8-468B-ACDF-FC8D7BC54826}"/>
    <cellStyle name="_Bilanço Deneme 6" xfId="5848" xr:uid="{BAAE3F7C-7176-4DEE-8EE2-6895B9F1B2F9}"/>
    <cellStyle name="_Bilanço Deneme 7" xfId="5849" xr:uid="{01A1A33F-327F-4DBA-B025-17494C6C4D96}"/>
    <cellStyle name="_Bilanço Deneme 8" xfId="5850" xr:uid="{53E34EFD-D61D-4798-952E-169DF5AED1D3}"/>
    <cellStyle name="_Bilanço Deneme 9" xfId="5851" xr:uid="{87C45672-15AA-4BBB-A8A2-25D582F63AFC}"/>
    <cellStyle name="_Bilanço Deneme_1" xfId="5852" xr:uid="{233D0C83-51DD-4057-BEE4-86D5A93A52B5}"/>
    <cellStyle name="_Bilanço Deneme_1 10" xfId="5853" xr:uid="{34E8F9A9-DCC4-4C48-9957-B4C16317313D}"/>
    <cellStyle name="_Bilanço Deneme_1 2" xfId="5854" xr:uid="{B98E07BC-BC21-4FB9-A78F-F86D2560280F}"/>
    <cellStyle name="_Bilanço Deneme_1 3" xfId="5855" xr:uid="{1B7B1867-2AA9-474E-B1BA-B539EEC61A30}"/>
    <cellStyle name="_Bilanço Deneme_1 4" xfId="5856" xr:uid="{64ECD449-C437-4C09-A7B3-AFB0C593C8C7}"/>
    <cellStyle name="_Bilanço Deneme_1 5" xfId="5857" xr:uid="{57B41BB2-D699-45CC-9801-27F24FA2FFD7}"/>
    <cellStyle name="_Bilanço Deneme_1 6" xfId="5858" xr:uid="{939EA408-051D-4F81-A258-8591413ACCD7}"/>
    <cellStyle name="_Bilanço Deneme_1 7" xfId="5859" xr:uid="{EF06F5FA-2420-48A1-9944-F4562E13729F}"/>
    <cellStyle name="_Bilanço Deneme_1 8" xfId="5860" xr:uid="{2A354AC3-8E2C-4E0B-8BA1-4F971B3364C1}"/>
    <cellStyle name="_Bilanço Deneme_1 9" xfId="5861" xr:uid="{980558D7-E649-4E2E-9579-147D6C8989FD}"/>
    <cellStyle name="_Bilanço Deneme_2" xfId="5862" xr:uid="{C3338AE1-D796-479F-9199-AF79CA991020}"/>
    <cellStyle name="_Bilanço Deneme_2 10" xfId="5863" xr:uid="{5643B50E-CA19-4AAE-A3F2-32737B022D4E}"/>
    <cellStyle name="_Bilanço Deneme_2 10_Gross Inflow (@ageas share)" xfId="5864" xr:uid="{BA30F4DC-7CB1-4047-98CE-8BAB494D8AB2}"/>
    <cellStyle name="_Bilanço Deneme_2 10_Life (EU)" xfId="5865" xr:uid="{D5260519-0132-4A1F-86E2-492A6D478216}"/>
    <cellStyle name="_Bilanço Deneme_2 10_Slide_14 (2)" xfId="5866" xr:uid="{E539716B-CA9A-4FC2-AFC4-FE4DBCEAEBAB}"/>
    <cellStyle name="_Bilanço Deneme_2 10_Slide_30 (2)" xfId="5867" xr:uid="{22323268-5491-4943-B6F0-73489A773536}"/>
    <cellStyle name="_Bilanço Deneme_2 10_Slide_37 (1)" xfId="5868" xr:uid="{AFA68117-F2AB-45F7-82AD-A7AEF831A116}"/>
    <cellStyle name="_Bilanço Deneme_2 10_Visionline (Net profit)" xfId="5869" xr:uid="{0D59D210-1B5C-4C63-A368-CA81813F325E}"/>
    <cellStyle name="_Bilanço Deneme_2 2" xfId="5870" xr:uid="{E39A3FE3-E6A2-4A23-8FC3-3E0C63A60865}"/>
    <cellStyle name="_Bilanço Deneme_2 2_Gross Inflow (@ageas share)" xfId="5871" xr:uid="{BFC3F144-C413-49AF-9393-7D55E80F86F9}"/>
    <cellStyle name="_Bilanço Deneme_2 2_Life (EU)" xfId="5872" xr:uid="{61C812DF-6526-4BC1-AFB0-FBB8B3B3C6B9}"/>
    <cellStyle name="_Bilanço Deneme_2 2_Slide_14 (2)" xfId="5873" xr:uid="{DC1C2AD4-F973-46FE-9FAE-2D5BC9CA3FD4}"/>
    <cellStyle name="_Bilanço Deneme_2 2_Slide_30 (2)" xfId="5874" xr:uid="{902AA5F5-D83E-400D-A48B-31DAA1585C13}"/>
    <cellStyle name="_Bilanço Deneme_2 2_Slide_37 (1)" xfId="5875" xr:uid="{7489AFE6-5155-4966-98ED-570F7E3866A6}"/>
    <cellStyle name="_Bilanço Deneme_2 2_Visionline (Net profit)" xfId="5876" xr:uid="{7E7F8D76-028F-46FB-80BE-3080BBC2A96E}"/>
    <cellStyle name="_Bilanço Deneme_2 3" xfId="5877" xr:uid="{FCC75924-9391-4C84-80F2-6C5E35B1ABBD}"/>
    <cellStyle name="_Bilanço Deneme_2 3_Gross Inflow (@ageas share)" xfId="5878" xr:uid="{435F2111-F7D9-486E-90F3-28AF2E51F5DA}"/>
    <cellStyle name="_Bilanço Deneme_2 3_Life (EU)" xfId="5879" xr:uid="{54DD60C1-36FF-4CC4-A8DA-A7CAEFFC93FC}"/>
    <cellStyle name="_Bilanço Deneme_2 3_Slide_14 (2)" xfId="5880" xr:uid="{6761487D-B8EE-41E6-98E5-051E7702D5E7}"/>
    <cellStyle name="_Bilanço Deneme_2 3_Slide_30 (2)" xfId="5881" xr:uid="{71FF60CA-ABB4-4B91-B95F-5B1B44C70F63}"/>
    <cellStyle name="_Bilanço Deneme_2 3_Slide_37 (1)" xfId="5882" xr:uid="{5877B2B6-0B90-49CC-B38E-6DB4E314F119}"/>
    <cellStyle name="_Bilanço Deneme_2 3_Visionline (Net profit)" xfId="5883" xr:uid="{60A6B88D-C864-4C4A-BEF9-064E80CC1576}"/>
    <cellStyle name="_Bilanço Deneme_2 4" xfId="5884" xr:uid="{A4015168-654B-4B2F-9A53-12427CB24E69}"/>
    <cellStyle name="_Bilanço Deneme_2 4_Gross Inflow (@ageas share)" xfId="5885" xr:uid="{2C16678C-D5B3-44D8-840F-58DCD3306E30}"/>
    <cellStyle name="_Bilanço Deneme_2 4_Life (EU)" xfId="5886" xr:uid="{46EC31C3-23C0-4AC7-BDC9-5466277F562D}"/>
    <cellStyle name="_Bilanço Deneme_2 4_Slide_14 (2)" xfId="5887" xr:uid="{4A131FA8-5223-413B-ACAC-A9174BDAF4B3}"/>
    <cellStyle name="_Bilanço Deneme_2 4_Slide_30 (2)" xfId="5888" xr:uid="{778D710D-A401-48D2-8E68-4DA74D262AB2}"/>
    <cellStyle name="_Bilanço Deneme_2 4_Slide_37 (1)" xfId="5889" xr:uid="{B45D605A-86A2-4756-BE12-67DDBD93A82D}"/>
    <cellStyle name="_Bilanço Deneme_2 4_Visionline (Net profit)" xfId="5890" xr:uid="{222042A0-2B28-48C0-868A-F104243FF238}"/>
    <cellStyle name="_Bilanço Deneme_2 5" xfId="5891" xr:uid="{FA3FBED3-C00B-4128-8149-470EF50334EC}"/>
    <cellStyle name="_Bilanço Deneme_2 5_Gross Inflow (@ageas share)" xfId="5892" xr:uid="{A88D6013-D654-4E18-BD93-925D2EB62E2D}"/>
    <cellStyle name="_Bilanço Deneme_2 5_Life (EU)" xfId="5893" xr:uid="{CF9362BA-D146-48A2-AB08-F53E1FCEF246}"/>
    <cellStyle name="_Bilanço Deneme_2 5_Slide_14 (2)" xfId="5894" xr:uid="{63A712AD-81C4-4DD8-8991-D862F43A5F71}"/>
    <cellStyle name="_Bilanço Deneme_2 5_Slide_30 (2)" xfId="5895" xr:uid="{A350F0E2-73DA-4B9A-8B2B-158D03D17D37}"/>
    <cellStyle name="_Bilanço Deneme_2 5_Slide_37 (1)" xfId="5896" xr:uid="{8343F6E0-A0A0-4A97-BCAC-4FCDA069E5E6}"/>
    <cellStyle name="_Bilanço Deneme_2 5_Visionline (Net profit)" xfId="5897" xr:uid="{C248CA89-55CB-4A3D-84D4-B50881B46C34}"/>
    <cellStyle name="_Bilanço Deneme_2 6" xfId="5898" xr:uid="{D7903E81-C9A0-42B0-8C63-356557C9672F}"/>
    <cellStyle name="_Bilanço Deneme_2 6_Gross Inflow (@ageas share)" xfId="5899" xr:uid="{FD0154F3-B914-4E85-ACE7-4754D1725E0A}"/>
    <cellStyle name="_Bilanço Deneme_2 6_Life (EU)" xfId="5900" xr:uid="{C33BD192-2B6C-40FF-B9AD-D3E2F8EC296E}"/>
    <cellStyle name="_Bilanço Deneme_2 6_Slide_14 (2)" xfId="5901" xr:uid="{B5CFB2FC-3C6C-4DA2-9226-60F2BAED9545}"/>
    <cellStyle name="_Bilanço Deneme_2 6_Slide_30 (2)" xfId="5902" xr:uid="{38F88CB6-AD5E-43BE-9448-8039AF0C4ED2}"/>
    <cellStyle name="_Bilanço Deneme_2 6_Slide_37 (1)" xfId="5903" xr:uid="{DF301470-3EF1-43FD-A64F-0A1158F0D498}"/>
    <cellStyle name="_Bilanço Deneme_2 6_Visionline (Net profit)" xfId="5904" xr:uid="{F0E05EBB-D922-4EBE-94F2-F22BA5FE7EFC}"/>
    <cellStyle name="_Bilanço Deneme_2 7" xfId="5905" xr:uid="{609BBF11-6691-4992-8839-07F2C880137A}"/>
    <cellStyle name="_Bilanço Deneme_2 7_Gross Inflow (@ageas share)" xfId="5906" xr:uid="{D705A2E9-DD40-416B-904A-DB51C28717DA}"/>
    <cellStyle name="_Bilanço Deneme_2 7_Life (EU)" xfId="5907" xr:uid="{AF86A5E0-094F-492C-B039-5A99C8612660}"/>
    <cellStyle name="_Bilanço Deneme_2 7_Slide_14 (2)" xfId="5908" xr:uid="{D45F64BF-A1A2-44F0-8DF0-E6B8A4007B32}"/>
    <cellStyle name="_Bilanço Deneme_2 7_Slide_30 (2)" xfId="5909" xr:uid="{A4AC8D81-8AD0-4A3D-9F6C-20B7808D6556}"/>
    <cellStyle name="_Bilanço Deneme_2 7_Slide_37 (1)" xfId="5910" xr:uid="{28A58799-41EA-4363-97B8-480834581BA0}"/>
    <cellStyle name="_Bilanço Deneme_2 7_Visionline (Net profit)" xfId="5911" xr:uid="{F55103B1-25A0-4CEB-A1DF-30129CBCF82B}"/>
    <cellStyle name="_Bilanço Deneme_2 8" xfId="5912" xr:uid="{65BF953C-C9E0-4F51-B618-6FE230B3A31A}"/>
    <cellStyle name="_Bilanço Deneme_2 8_Gross Inflow (@ageas share)" xfId="5913" xr:uid="{B989C52E-16AD-4B24-877C-140A8943D1B3}"/>
    <cellStyle name="_Bilanço Deneme_2 8_Life (EU)" xfId="5914" xr:uid="{D5E7E5BE-052B-45F5-9E8B-8D2DFEEF656E}"/>
    <cellStyle name="_Bilanço Deneme_2 8_Slide_14 (2)" xfId="5915" xr:uid="{56128653-0947-4605-82FF-B9E6D6BF33D9}"/>
    <cellStyle name="_Bilanço Deneme_2 8_Slide_30 (2)" xfId="5916" xr:uid="{396ECD18-B976-4E4C-BE30-5871667F2FC8}"/>
    <cellStyle name="_Bilanço Deneme_2 8_Slide_37 (1)" xfId="5917" xr:uid="{82C0847F-FD0C-446B-9B04-1356A3519ABE}"/>
    <cellStyle name="_Bilanço Deneme_2 8_Visionline (Net profit)" xfId="5918" xr:uid="{B446CEF4-FCEF-4A71-860A-856C9431D2C3}"/>
    <cellStyle name="_Bilanço Deneme_2 9" xfId="5919" xr:uid="{1038A8AF-F67F-4914-9E22-E80834E1F17D}"/>
    <cellStyle name="_Bilanço Deneme_2 9_Gross Inflow (@ageas share)" xfId="5920" xr:uid="{AF299043-0FB0-4833-A6B4-BD7DD6CA5D38}"/>
    <cellStyle name="_Bilanço Deneme_2 9_Life (EU)" xfId="5921" xr:uid="{D62B61A3-F966-465F-9996-DEC62970AF03}"/>
    <cellStyle name="_Bilanço Deneme_2 9_Slide_14 (2)" xfId="5922" xr:uid="{7C7D9844-8436-4907-9890-47D729D95C9F}"/>
    <cellStyle name="_Bilanço Deneme_2 9_Slide_30 (2)" xfId="5923" xr:uid="{29F41F3E-3BA9-4DCA-8217-FA0D769BC95B}"/>
    <cellStyle name="_Bilanço Deneme_2 9_Slide_37 (1)" xfId="5924" xr:uid="{6D199A57-F65A-43A4-8EFC-7D89CB348B82}"/>
    <cellStyle name="_Bilanço Deneme_2 9_Visionline (Net profit)" xfId="5925" xr:uid="{3BB8DAEB-B156-4973-AF7C-BE0F71B5E75B}"/>
    <cellStyle name="_Bilanço Deneme_2_Gross Inflow (@ageas share)" xfId="5926" xr:uid="{1CCD2885-DC7C-4FAE-9A21-51DD7AF61715}"/>
    <cellStyle name="_Bilanço Deneme_2_Life (EU)" xfId="5927" xr:uid="{2EAF8BD1-FB8C-4381-9424-B0C965C75D9D}"/>
    <cellStyle name="_Bilanço Deneme_2_Slide_14 (2)" xfId="5928" xr:uid="{D02D0A2A-C8E9-466C-A4DE-236A3DAD7C13}"/>
    <cellStyle name="_Bilanço Deneme_2_Slide_30 (2)" xfId="5929" xr:uid="{EDA9BAA7-4054-4B54-9F9B-2BF60F79B8D9}"/>
    <cellStyle name="_Bilanço Deneme_2_Slide_37 (1)" xfId="5930" xr:uid="{9F4787CE-502D-4695-AD66-67365DEF6F5B}"/>
    <cellStyle name="_Bilanço Deneme_2_Visionline (Net profit)" xfId="5931" xr:uid="{4C02E43D-08F4-4123-A7DF-1AF7279F3F68}"/>
    <cellStyle name="_Bilanço Deneme_3" xfId="5932" xr:uid="{7066107B-1FEB-4A5B-8AB3-5FFD73FD4E08}"/>
    <cellStyle name="_Bilanço Deneme_3 10" xfId="5933" xr:uid="{19FFE958-5B09-465D-9C3E-8E5D7EE210C4}"/>
    <cellStyle name="_Bilanço Deneme_3 2" xfId="5934" xr:uid="{0F97B875-E451-4AB5-AB4A-E391ACD52186}"/>
    <cellStyle name="_Bilanço Deneme_3 3" xfId="5935" xr:uid="{0C9AFA81-C576-4F30-9E2D-87349C1E9F01}"/>
    <cellStyle name="_Bilanço Deneme_3 4" xfId="5936" xr:uid="{A2E1EE01-882E-43B2-B430-25B854607DF3}"/>
    <cellStyle name="_Bilanço Deneme_3 5" xfId="5937" xr:uid="{143584AC-3FD5-440A-9C41-547E2C21670D}"/>
    <cellStyle name="_Bilanço Deneme_3 6" xfId="5938" xr:uid="{520891A6-55F1-4A39-ABA1-7084E8BC6D80}"/>
    <cellStyle name="_Bilanço Deneme_3 7" xfId="5939" xr:uid="{3F6085FD-5592-4410-A98F-7A328425036C}"/>
    <cellStyle name="_Bilanço Deneme_3 8" xfId="5940" xr:uid="{6BF4BA14-98E6-4604-A9DD-C80EBA84B587}"/>
    <cellStyle name="_Bilanço Deneme_3 9" xfId="5941" xr:uid="{300A4CB8-B6CC-4092-80D7-ED32A9FD714A}"/>
    <cellStyle name="_Bilanço Deneme_4" xfId="5942" xr:uid="{35B3AE48-E29F-4258-B4C5-F685F30142C2}"/>
    <cellStyle name="_Bilanço Deneme_4 2" xfId="5943" xr:uid="{5587C02F-BAD6-4709-83FE-EC03A26F8175}"/>
    <cellStyle name="_Bilanço Deneme_4 3" xfId="5944" xr:uid="{7EC7F707-F588-4F44-817D-DF904CBFD398}"/>
    <cellStyle name="_Bilanço Deneme_5" xfId="5945" xr:uid="{7604498D-FB36-4670-84FC-D35F590E7B63}"/>
    <cellStyle name="_Bilanço Deneme_5 10" xfId="5946" xr:uid="{326B6482-3C7F-4242-9B63-57F7B71F1D7C}"/>
    <cellStyle name="_Bilanço Deneme_5 2" xfId="5947" xr:uid="{33AD5843-753A-4BE7-A326-4CE43858634C}"/>
    <cellStyle name="_Bilanço Deneme_5 3" xfId="5948" xr:uid="{94F22F6A-7114-45D8-AF1F-99FB29B08726}"/>
    <cellStyle name="_Bilanço Deneme_5 4" xfId="5949" xr:uid="{A2A9E89B-E1CE-432E-B963-986738CB0446}"/>
    <cellStyle name="_Bilanço Deneme_5 5" xfId="5950" xr:uid="{D5132374-482E-4C3C-B0DB-859DB7A5FE32}"/>
    <cellStyle name="_Bilanço Deneme_5 6" xfId="5951" xr:uid="{725DBACE-7CE0-415C-ABFF-7B59157EFFA6}"/>
    <cellStyle name="_Bilanço Deneme_5 7" xfId="5952" xr:uid="{FE156A84-33A8-4EC6-B072-C13915EC6B73}"/>
    <cellStyle name="_Bilanço Deneme_5 8" xfId="5953" xr:uid="{D068A084-C068-400E-A57E-592B6BFD4F6F}"/>
    <cellStyle name="_Bilanço Deneme_5 9" xfId="5954" xr:uid="{0A786A52-D985-425A-B843-194E11BF8744}"/>
    <cellStyle name="_Bilanço Deneme_6" xfId="5955" xr:uid="{C65C04DC-71B3-42CF-B3F0-DD057F4A7CB6}"/>
    <cellStyle name="_Bilanço Deneme_7" xfId="5956" xr:uid="{4812A853-07FC-4F4A-BBFE-E1033F063250}"/>
    <cellStyle name="_Bilanço Deneme_7 10" xfId="5957" xr:uid="{6A77F977-07C5-41E1-BE18-3F10C4D4859C}"/>
    <cellStyle name="_Bilanço Deneme_7 2" xfId="5958" xr:uid="{9AFF738B-FA86-4A14-BE06-1D6F32F4C40E}"/>
    <cellStyle name="_Bilanço Deneme_7 3" xfId="5959" xr:uid="{82DD3956-85A5-4BA7-9C22-99525679B4AD}"/>
    <cellStyle name="_Bilanço Deneme_7 4" xfId="5960" xr:uid="{AEAF0859-185C-40F0-B861-5EAB816F2C8E}"/>
    <cellStyle name="_Bilanço Deneme_7 5" xfId="5961" xr:uid="{0CD87841-0F2A-44ED-91DB-143CC5688C6A}"/>
    <cellStyle name="_Bilanço Deneme_7 6" xfId="5962" xr:uid="{ACF4628A-8D05-4142-8433-A4C4EC4CA3F0}"/>
    <cellStyle name="_Bilanço Deneme_7 7" xfId="5963" xr:uid="{633867B0-8F0B-464A-94DA-21FCF64367A3}"/>
    <cellStyle name="_Bilanço Deneme_7 8" xfId="5964" xr:uid="{449903E2-AD5E-402F-A3A0-BC89C321B61B}"/>
    <cellStyle name="_Bilanço Deneme_7 9" xfId="5965" xr:uid="{ACA309D3-D02B-40C6-AAEA-43F4B7FB6803}"/>
    <cellStyle name="_Bilanço Deneme_8" xfId="5966" xr:uid="{CA56F49C-ADC0-45D9-A96E-947F291237F6}"/>
    <cellStyle name="_Bilanço Deneme_9" xfId="5967" xr:uid="{DE0DA856-A6A2-423C-B042-10467E91CAB1}"/>
    <cellStyle name="_Bilanço Deneme_9 10" xfId="5968" xr:uid="{7DB1F743-2316-47EC-947C-6428DF143738}"/>
    <cellStyle name="_Bilanço Deneme_9 10_Gross Inflow (@ageas share)" xfId="5969" xr:uid="{58339875-4563-4B7A-8EC4-B3426984CF41}"/>
    <cellStyle name="_Bilanço Deneme_9 10_Life (EU)" xfId="5970" xr:uid="{83F25CE6-99E4-4AC6-A3AD-FF3FC72EB122}"/>
    <cellStyle name="_Bilanço Deneme_9 10_Slide_14 (2)" xfId="5971" xr:uid="{9F68C559-A01A-4320-B417-D7C58B876D4C}"/>
    <cellStyle name="_Bilanço Deneme_9 10_Slide_30 (2)" xfId="5972" xr:uid="{7E943BD9-C69C-4668-91B4-239B22723440}"/>
    <cellStyle name="_Bilanço Deneme_9 10_Slide_37 (1)" xfId="5973" xr:uid="{D00C455D-ADB2-4634-896F-3CD0652488E2}"/>
    <cellStyle name="_Bilanço Deneme_9 10_Visionline (Net profit)" xfId="5974" xr:uid="{A3F0D9B8-3D03-4857-BAB7-5AE4563B88F2}"/>
    <cellStyle name="_Bilanço Deneme_9 2" xfId="5975" xr:uid="{1A73F111-A2AB-4778-9019-EE9B9E1CDA63}"/>
    <cellStyle name="_Bilanço Deneme_9 2_Gross Inflow (@ageas share)" xfId="5976" xr:uid="{135F015A-9FDB-4B61-952B-BE5F83B8E11D}"/>
    <cellStyle name="_Bilanço Deneme_9 2_Life (EU)" xfId="5977" xr:uid="{2FEFD524-9C1D-4E3F-9724-5DCE7B55EA62}"/>
    <cellStyle name="_Bilanço Deneme_9 2_Slide_14 (2)" xfId="5978" xr:uid="{1FA32C53-9D46-4B2F-A3D9-67BC329246B7}"/>
    <cellStyle name="_Bilanço Deneme_9 2_Slide_30 (2)" xfId="5979" xr:uid="{AE727438-CAAF-44F6-B243-95CFBB44F5A4}"/>
    <cellStyle name="_Bilanço Deneme_9 2_Slide_37 (1)" xfId="5980" xr:uid="{73113E30-7836-4F69-8AA4-221E5F8E0B60}"/>
    <cellStyle name="_Bilanço Deneme_9 2_Visionline (Net profit)" xfId="5981" xr:uid="{E65187C2-BB50-43FB-83C8-D8E12C60E7B6}"/>
    <cellStyle name="_Bilanço Deneme_9 3" xfId="5982" xr:uid="{211694D6-31FD-4F0A-A17D-240BDCD103EF}"/>
    <cellStyle name="_Bilanço Deneme_9 3_Gross Inflow (@ageas share)" xfId="5983" xr:uid="{C3EEFC1C-F801-41B9-81D2-CE1098B4B7AA}"/>
    <cellStyle name="_Bilanço Deneme_9 3_Life (EU)" xfId="5984" xr:uid="{70514311-8C27-4AF8-91A6-604A7CB5466B}"/>
    <cellStyle name="_Bilanço Deneme_9 3_Slide_14 (2)" xfId="5985" xr:uid="{688DF897-A530-4CEE-9ABC-D2700D268C44}"/>
    <cellStyle name="_Bilanço Deneme_9 3_Slide_30 (2)" xfId="5986" xr:uid="{A057C71D-3CF0-4B16-B847-D6DCF3F0B934}"/>
    <cellStyle name="_Bilanço Deneme_9 3_Slide_37 (1)" xfId="5987" xr:uid="{322BBC98-AD0C-4AC2-80B4-510CBD507FD7}"/>
    <cellStyle name="_Bilanço Deneme_9 3_Visionline (Net profit)" xfId="5988" xr:uid="{375C65C9-F563-4EA7-B383-608FE1CCCE40}"/>
    <cellStyle name="_Bilanço Deneme_9 4" xfId="5989" xr:uid="{FD025C1F-CEA0-43B8-B2C8-170C0F7C1806}"/>
    <cellStyle name="_Bilanço Deneme_9 4_Gross Inflow (@ageas share)" xfId="5990" xr:uid="{2F110C77-E91C-4BB2-8DF6-606DFA0EDC42}"/>
    <cellStyle name="_Bilanço Deneme_9 4_Life (EU)" xfId="5991" xr:uid="{6039AC0A-E2F4-4A6E-A929-00C1E6952FB1}"/>
    <cellStyle name="_Bilanço Deneme_9 4_Slide_14 (2)" xfId="5992" xr:uid="{01727A07-31B0-4723-9132-49D0A649F885}"/>
    <cellStyle name="_Bilanço Deneme_9 4_Slide_30 (2)" xfId="5993" xr:uid="{A1E3A943-B0AB-406F-92C2-31132C5A6A87}"/>
    <cellStyle name="_Bilanço Deneme_9 4_Slide_37 (1)" xfId="5994" xr:uid="{DD82533D-D7D4-46AD-8F80-02FFB83E4080}"/>
    <cellStyle name="_Bilanço Deneme_9 4_Visionline (Net profit)" xfId="5995" xr:uid="{78C8A0FC-1B8F-47CC-BE07-C853852C3901}"/>
    <cellStyle name="_Bilanço Deneme_9 5" xfId="5996" xr:uid="{D5637E60-D6EA-4A9B-88E6-7F8D9D33F199}"/>
    <cellStyle name="_Bilanço Deneme_9 5_Gross Inflow (@ageas share)" xfId="5997" xr:uid="{684C1D70-701D-49B3-8DC3-FB65D65258F1}"/>
    <cellStyle name="_Bilanço Deneme_9 5_Life (EU)" xfId="5998" xr:uid="{32AD0B80-9B40-4C13-B86D-6E6488864B45}"/>
    <cellStyle name="_Bilanço Deneme_9 5_Slide_14 (2)" xfId="5999" xr:uid="{2DD39D7B-CEA8-474D-9C50-EBD69AE32C9C}"/>
    <cellStyle name="_Bilanço Deneme_9 5_Slide_30 (2)" xfId="6000" xr:uid="{2673672B-C5D3-403A-BE7E-A3D22F52E591}"/>
    <cellStyle name="_Bilanço Deneme_9 5_Slide_37 (1)" xfId="6001" xr:uid="{232961EF-AE7B-44F2-B201-731671B2647E}"/>
    <cellStyle name="_Bilanço Deneme_9 5_Visionline (Net profit)" xfId="6002" xr:uid="{D556300E-8387-4C38-9B63-B85BADC1EB64}"/>
    <cellStyle name="_Bilanço Deneme_9 6" xfId="6003" xr:uid="{A673004C-716B-4609-9A85-2B857788AED7}"/>
    <cellStyle name="_Bilanço Deneme_9 6_Gross Inflow (@ageas share)" xfId="6004" xr:uid="{4BCC157F-6323-4763-BF0A-389B76EB88C1}"/>
    <cellStyle name="_Bilanço Deneme_9 6_Life (EU)" xfId="6005" xr:uid="{4245C640-BB5C-478B-AA91-7063A914BB81}"/>
    <cellStyle name="_Bilanço Deneme_9 6_Slide_14 (2)" xfId="6006" xr:uid="{44CC2378-23BE-4311-B410-04835580CC18}"/>
    <cellStyle name="_Bilanço Deneme_9 6_Slide_30 (2)" xfId="6007" xr:uid="{4CC6EB4D-92DB-4537-B9F5-D41471FCED04}"/>
    <cellStyle name="_Bilanço Deneme_9 6_Slide_37 (1)" xfId="6008" xr:uid="{0E9BF8DC-6F39-4B0D-BF4C-654B92D2B7F5}"/>
    <cellStyle name="_Bilanço Deneme_9 6_Visionline (Net profit)" xfId="6009" xr:uid="{73C57F05-7266-4FBB-B4A9-A1367F12026E}"/>
    <cellStyle name="_Bilanço Deneme_9 7" xfId="6010" xr:uid="{6A514FAF-0440-4E8B-89BF-C9742ED2DA6C}"/>
    <cellStyle name="_Bilanço Deneme_9 7_Gross Inflow (@ageas share)" xfId="6011" xr:uid="{D8C5E942-C9BC-4E3F-A10C-9088FE762B76}"/>
    <cellStyle name="_Bilanço Deneme_9 7_Life (EU)" xfId="6012" xr:uid="{F5B10B7C-29DC-44D5-AAC6-2357D25C079F}"/>
    <cellStyle name="_Bilanço Deneme_9 7_Slide_14 (2)" xfId="6013" xr:uid="{38587D88-514A-47A9-A9F7-FA96E07963E4}"/>
    <cellStyle name="_Bilanço Deneme_9 7_Slide_30 (2)" xfId="6014" xr:uid="{2FC47DF7-272C-4DE9-BD54-697397C840C6}"/>
    <cellStyle name="_Bilanço Deneme_9 7_Slide_37 (1)" xfId="6015" xr:uid="{2ED56A24-3E21-4153-A7EC-B67A3462E18D}"/>
    <cellStyle name="_Bilanço Deneme_9 7_Visionline (Net profit)" xfId="6016" xr:uid="{33558E80-CA5A-4268-AC61-F42791F92C41}"/>
    <cellStyle name="_Bilanço Deneme_9 8" xfId="6017" xr:uid="{0E223ACC-A5F1-482E-8A2B-ECA6E5DF3999}"/>
    <cellStyle name="_Bilanço Deneme_9 8_Gross Inflow (@ageas share)" xfId="6018" xr:uid="{D9115018-E0E4-4977-B57D-C04B8939C551}"/>
    <cellStyle name="_Bilanço Deneme_9 8_Life (EU)" xfId="6019" xr:uid="{BB3589E1-381F-4CF0-A651-58534B2003E9}"/>
    <cellStyle name="_Bilanço Deneme_9 8_Slide_14 (2)" xfId="6020" xr:uid="{B6EDE793-0F5F-4148-B931-4D0F7EDEB1F4}"/>
    <cellStyle name="_Bilanço Deneme_9 8_Slide_30 (2)" xfId="6021" xr:uid="{F10071E1-1E52-474A-8A16-DF8191F1E399}"/>
    <cellStyle name="_Bilanço Deneme_9 8_Slide_37 (1)" xfId="6022" xr:uid="{641FB373-E968-48AA-B413-B1DE6079A489}"/>
    <cellStyle name="_Bilanço Deneme_9 8_Visionline (Net profit)" xfId="6023" xr:uid="{5AA8FF63-15CA-4679-8D63-7218803C1024}"/>
    <cellStyle name="_Bilanço Deneme_9 9" xfId="6024" xr:uid="{86888A95-249C-4F40-8F5E-C60D786E7CF7}"/>
    <cellStyle name="_Bilanço Deneme_9 9_Gross Inflow (@ageas share)" xfId="6025" xr:uid="{F6A2DACF-A7D2-4740-B2DC-82AB83B525D6}"/>
    <cellStyle name="_Bilanço Deneme_9 9_Life (EU)" xfId="6026" xr:uid="{3FA0973E-F85D-4DD7-BC2C-C6BC88AE0E64}"/>
    <cellStyle name="_Bilanço Deneme_9 9_Slide_14 (2)" xfId="6027" xr:uid="{504D1D2F-4A6B-48AF-9723-0BD70C09D494}"/>
    <cellStyle name="_Bilanço Deneme_9 9_Slide_30 (2)" xfId="6028" xr:uid="{93F1A5E6-F0AC-4486-8322-C3A78C8EDABF}"/>
    <cellStyle name="_Bilanço Deneme_9 9_Slide_37 (1)" xfId="6029" xr:uid="{82393173-1CDA-4E4D-8342-7E63C17FDA19}"/>
    <cellStyle name="_Bilanço Deneme_9 9_Visionline (Net profit)" xfId="6030" xr:uid="{43C50442-219F-4D9E-ACA1-972942E20537}"/>
    <cellStyle name="_Bilanço Deneme_9_Gross Inflow (@ageas share)" xfId="6031" xr:uid="{67582509-7D30-4CAD-9665-06FB61AF3078}"/>
    <cellStyle name="_Bilanço Deneme_9_Life (EU)" xfId="6032" xr:uid="{89781D53-9CAC-48A0-986D-266AD093D0C2}"/>
    <cellStyle name="_Bilanço Deneme_9_Slide_14 (2)" xfId="6033" xr:uid="{2D183B9A-D800-46CA-B2D8-521E702519C9}"/>
    <cellStyle name="_Bilanço Deneme_9_Slide_30 (2)" xfId="6034" xr:uid="{D238B9B0-DD3B-45F3-8AD7-9A7AED8650FC}"/>
    <cellStyle name="_Bilanço Deneme_9_Slide_37 (1)" xfId="6035" xr:uid="{BE91F653-C201-4BF2-93A0-F3945F878B4B}"/>
    <cellStyle name="_Bilanço Deneme_9_Visionline (Net profit)" xfId="6036" xr:uid="{D64ED82B-FC17-4528-AFDB-D6C0B2091C73}"/>
    <cellStyle name="_Bilanço Deneme_A" xfId="6037" xr:uid="{1DEE9B31-FE5F-4B5B-8563-BD7CCE48DFFA}"/>
    <cellStyle name="_Bilanço Deneme_A 2" xfId="6038" xr:uid="{09682562-BBED-4F87-9BAB-F75D28A949A6}"/>
    <cellStyle name="_Bilanço Deneme_A 3" xfId="6039" xr:uid="{5926AEB7-CF0B-4C93-A6CF-B42E307C1C7C}"/>
    <cellStyle name="_Bilanço Deneme_B" xfId="6040" xr:uid="{D020729E-1FF8-444C-869F-67D74E3CAA39}"/>
    <cellStyle name="_Bilanço Deneme_B 10" xfId="6041" xr:uid="{48A5A9AF-C1E3-46CC-9FFE-84572893E015}"/>
    <cellStyle name="_Bilanço Deneme_B 2" xfId="6042" xr:uid="{9B7A4F1C-17F0-4A5B-9C8B-72D941E491BF}"/>
    <cellStyle name="_Bilanço Deneme_B 3" xfId="6043" xr:uid="{BE900731-068F-4EEA-9CBE-2373B342D35D}"/>
    <cellStyle name="_Bilanço Deneme_B 4" xfId="6044" xr:uid="{257BDE24-E194-4716-AA36-C4A246FD1CD0}"/>
    <cellStyle name="_Bilanço Deneme_B 5" xfId="6045" xr:uid="{97C81481-592B-482E-9249-6A45BED88745}"/>
    <cellStyle name="_Bilanço Deneme_B 6" xfId="6046" xr:uid="{9120F5AF-0DDE-4C43-A4B8-9235E7DC4D65}"/>
    <cellStyle name="_Bilanço Deneme_B 7" xfId="6047" xr:uid="{A220443A-82D6-464F-99CE-453768382A4E}"/>
    <cellStyle name="_Bilanço Deneme_B 8" xfId="6048" xr:uid="{9815EF3A-D371-4C58-94C3-4C6ED0245A61}"/>
    <cellStyle name="_Bilanço Deneme_B 9" xfId="6049" xr:uid="{9532B1E0-489F-490A-AEAE-3B6419052D9C}"/>
    <cellStyle name="_Bilanço Deneme_C" xfId="6050" xr:uid="{A9FADC24-ABBE-4170-B1BA-58CE6B3996BC}"/>
    <cellStyle name="_Bilanço Deneme_C 10" xfId="6051" xr:uid="{E70F3316-CD65-4CB4-A9A2-0A2D4F936219}"/>
    <cellStyle name="_Bilanço Deneme_C 2" xfId="6052" xr:uid="{D35AB671-6358-47B5-BF3A-D14C9C605397}"/>
    <cellStyle name="_Bilanço Deneme_C 3" xfId="6053" xr:uid="{0FD8B489-2A51-4861-8DFE-A506AA6280CD}"/>
    <cellStyle name="_Bilanço Deneme_C 4" xfId="6054" xr:uid="{8097BA3F-C74F-42BA-B848-4AA465C1263C}"/>
    <cellStyle name="_Bilanço Deneme_C 5" xfId="6055" xr:uid="{53FDA992-158F-4F0D-8073-D3795A12B59F}"/>
    <cellStyle name="_Bilanço Deneme_C 6" xfId="6056" xr:uid="{94943AFB-A0A1-46C5-AE59-81F02EE0A7D5}"/>
    <cellStyle name="_Bilanço Deneme_C 7" xfId="6057" xr:uid="{F1387426-6E4E-4D2E-AC1F-AABDAA0DDCE4}"/>
    <cellStyle name="_Bilanço Deneme_C 8" xfId="6058" xr:uid="{2ABFFB94-6DE3-426E-8B23-D52F358B39F1}"/>
    <cellStyle name="_Bilanço Deneme_C 9" xfId="6059" xr:uid="{EA290A95-4D75-4B41-B378-ACA3133D8CFE}"/>
    <cellStyle name="_Bilanço Deneme_D" xfId="6060" xr:uid="{EA2A1288-81D7-423A-BC8A-1D8EC0AA8D10}"/>
    <cellStyle name="_Bilanço Deneme_E" xfId="6061" xr:uid="{63897222-F090-4512-A38B-CD1D6EC26C2A}"/>
    <cellStyle name="_Bilanço Deneme_F" xfId="6062" xr:uid="{24087234-EF33-4756-8586-6B924AC3E14D}"/>
    <cellStyle name="_Book3" xfId="6063" xr:uid="{A0EC3476-94F0-4454-BABB-3FA2AAB9268A}"/>
    <cellStyle name="_CEHA-IFRS_WTB-0604-revisedTAX" xfId="6064" xr:uid="{51DDDB3A-B5D4-4DCD-B567-EE29DB725892}"/>
    <cellStyle name="_FA Non life 1st draft" xfId="6065" xr:uid="{A01A1111-818E-4376-8C19-8DF28F938DA9}"/>
    <cellStyle name="_FA Non life 1st draft 2" xfId="6066" xr:uid="{6A2B95FF-BE36-4EE3-A52A-F65CAA7FE080}"/>
    <cellStyle name="_FA Non life 1st draft_PazarTahmini_2009BE_6+6" xfId="6067" xr:uid="{17876B58-D29C-466D-9407-B445D367655F}"/>
    <cellStyle name="_FA Non life 1st draft_PazarTahmini_2009BE_6+6 2" xfId="6068" xr:uid="{BD4A6C7E-9BDA-41F3-AE46-EB2BE318DFC2}"/>
    <cellStyle name="_FULYA A4.2 Disclosure and financial statement mapping 30.06.2009" xfId="6069" xr:uid="{AA0E1EE0-6752-4959-A64B-B3E64152F402}"/>
    <cellStyle name="_June 2011 exp rpt" xfId="6070" xr:uid="{A4A8C00D-24F9-444C-8488-2B28C001BF39}"/>
    <cellStyle name="_June 2011 exp rpt_AgeSa_NewFormat" xfId="6071" xr:uid="{9FACFC40-AEE6-41E9-95DB-9EF97670A188}"/>
    <cellStyle name="_June 2011 exp rpt_BelgiumNewFormat" xfId="6072" xr:uid="{C8569B8D-2D91-4554-B6BD-3B6EA394C4D5}"/>
    <cellStyle name="_June 2011 exp rpt_Cap gains" xfId="6073" xr:uid="{842B9E6C-6456-4E7A-8F91-E4F962492624}"/>
    <cellStyle name="_June 2011 exp rpt_Cap gains (by country)" xfId="6074" xr:uid="{C4E00ABA-E864-4074-BD47-F7B13F575C58}"/>
    <cellStyle name="_June 2011 exp rpt_ECL" xfId="6075" xr:uid="{7CBD1198-0E96-402C-AC5D-A45FC8B46180}"/>
    <cellStyle name="_June 2011 exp rpt_Malaysia_NewFormat" xfId="6076" xr:uid="{C9B9A469-F3FE-4F87-88DE-08A721721BAF}"/>
    <cellStyle name="_June 2011 exp rpt_MTL_NewFormat" xfId="6077" xr:uid="{064FB31E-A840-4890-A55F-73622CB5235E}"/>
    <cellStyle name="_June 2011 exp rpt_P&amp;L (Ageas) (Life) (PT)" xfId="6078" xr:uid="{1CEFE2E0-D1DE-459F-99A7-28BCF9520F4F}"/>
    <cellStyle name="_June 2011 exp rpt_P&amp;L (BE)" xfId="6079" xr:uid="{EC3486F3-4C97-46B4-B08D-04517E8B557B}"/>
    <cellStyle name="_June 2011 exp rpt_P&amp;L (PT)" xfId="6080" xr:uid="{933A0F17-3FCC-48EF-9992-02258904B00E}"/>
    <cellStyle name="_June 2011 exp rpt_P&amp;L (PT) (det)" xfId="6081" xr:uid="{AB21AC80-93D6-4F56-8E69-AD28751258D5}"/>
    <cellStyle name="_June 2011 exp rpt_P&amp;L (PT) (Life)" xfId="6082" xr:uid="{03AB9989-C605-4A63-B664-B4B174C70D04}"/>
    <cellStyle name="_June 2011 exp rpt_P&amp;L (PT) (NL)" xfId="6083" xr:uid="{8980DB18-2C8C-4CFC-B5BE-D538E69DEADC}"/>
    <cellStyle name="_June 2011 exp rpt_P&amp;L (RE) (det)" xfId="6084" xr:uid="{F83586C7-23C5-4E14-81D1-CAAF24E3F97B}"/>
    <cellStyle name="_June 2011 exp rpt_P&amp;L (RE) (NL)" xfId="6085" xr:uid="{CD33587E-E26A-48BC-ABAF-C1D79144ACEC}"/>
    <cellStyle name="_June 2011 exp rpt_P&amp;L (TPL) (det)" xfId="6086" xr:uid="{68D033A3-0676-440D-B7E3-FB3E15CE17EC}"/>
    <cellStyle name="_June 2011 exp rpt_P&amp;L (TPL) (Life)" xfId="6087" xr:uid="{A292392D-95D1-440A-830B-395FAA07E8EE}"/>
    <cellStyle name="_June 2011 exp rpt_P&amp;L (UK)" xfId="6088" xr:uid="{03B57679-2A00-4DE2-8000-FCAA74E8DBC3}"/>
    <cellStyle name="_June 2011 exp rpt_P&amp;L (UK) (det)" xfId="6089" xr:uid="{EE6B8D07-131D-4711-B2F4-DBA2362F9737}"/>
    <cellStyle name="_June 2011 exp rpt_P&amp;L (UK) (NL)" xfId="6090" xr:uid="{E9122540-E214-4B85-9376-D8DD4CD27BE9}"/>
    <cellStyle name="_June 2011 exp rpt_Portugal_NewFormat" xfId="6091" xr:uid="{96373944-8847-4BB3-AECE-8566E7A98439}"/>
    <cellStyle name="_June 2011 exp rpt_TotalNewFormat" xfId="6092" xr:uid="{91B20C11-77A8-4BD7-90AB-671724A79794}"/>
    <cellStyle name="_June 2011 exp rpt_TPL_NewFormat" xfId="6093" xr:uid="{13F3C3B3-72F5-45DC-AF0F-D615B3D2AC03}"/>
    <cellStyle name="_Kar Tevzi 00" xfId="6094" xr:uid="{050C5F52-74E1-4736-BC6E-087D142514E4}"/>
    <cellStyle name="_Kar Tevzi 00 10" xfId="6095" xr:uid="{BA04750F-0107-4940-A178-ECE55FEB98DB}"/>
    <cellStyle name="_Kar Tevzi 00 10_Gross Inflow (@ageas share)" xfId="6096" xr:uid="{975ECBD8-D3DA-423D-BB5B-03CAB997E313}"/>
    <cellStyle name="_Kar Tevzi 00 10_Life (EU)" xfId="6097" xr:uid="{82C5F970-69DE-451F-86F7-723E28A6040E}"/>
    <cellStyle name="_Kar Tevzi 00 10_Slide_14 (2)" xfId="6098" xr:uid="{1D0DF0F7-0D45-4937-85B4-CDB3F39112FB}"/>
    <cellStyle name="_Kar Tevzi 00 10_Slide_30 (2)" xfId="6099" xr:uid="{DAECAFBC-0738-461B-862C-4AE6C5A0425B}"/>
    <cellStyle name="_Kar Tevzi 00 10_Slide_37 (1)" xfId="6100" xr:uid="{26DE4DC3-777B-4FD5-944A-89C7DACC204C}"/>
    <cellStyle name="_Kar Tevzi 00 10_Visionline (Net profit)" xfId="6101" xr:uid="{A3370F1B-5C26-41D3-92D2-E39CD1C84BF0}"/>
    <cellStyle name="_Kar Tevzi 00 2" xfId="6102" xr:uid="{FE6410B2-B7C7-4541-8090-A1A08C29DA93}"/>
    <cellStyle name="_Kar Tevzi 00 2_Gross Inflow (@ageas share)" xfId="6103" xr:uid="{6F82D179-91ED-4FF3-943F-DCFE7B3C2C36}"/>
    <cellStyle name="_Kar Tevzi 00 2_Life (EU)" xfId="6104" xr:uid="{17ECE724-524D-4030-A1C8-5E28F7EB641A}"/>
    <cellStyle name="_Kar Tevzi 00 2_Slide_14 (2)" xfId="6105" xr:uid="{27A1A067-1179-481E-A19E-FA05852E7D55}"/>
    <cellStyle name="_Kar Tevzi 00 2_Slide_30 (2)" xfId="6106" xr:uid="{868252EA-667C-414B-B358-BAC3CF889D7C}"/>
    <cellStyle name="_Kar Tevzi 00 2_Slide_37 (1)" xfId="6107" xr:uid="{9D190193-AC43-460B-BB5A-57454656D9CF}"/>
    <cellStyle name="_Kar Tevzi 00 2_Visionline (Net profit)" xfId="6108" xr:uid="{71C903C5-42EF-4C4B-9F50-BACFA7E851F0}"/>
    <cellStyle name="_Kar Tevzi 00 3" xfId="6109" xr:uid="{D274FA58-C867-4A0E-A9DD-111346FDA178}"/>
    <cellStyle name="_Kar Tevzi 00 3_Gross Inflow (@ageas share)" xfId="6110" xr:uid="{04EDC360-3BE1-40FF-8D02-DBAE0209CC07}"/>
    <cellStyle name="_Kar Tevzi 00 3_Life (EU)" xfId="6111" xr:uid="{F16955ED-8B80-4837-B3FF-A7319C3FC129}"/>
    <cellStyle name="_Kar Tevzi 00 3_Slide_14 (2)" xfId="6112" xr:uid="{F862B281-9B89-497C-9F39-A3D64A11C9C8}"/>
    <cellStyle name="_Kar Tevzi 00 3_Slide_30 (2)" xfId="6113" xr:uid="{E9FEDC39-12D9-4710-89DB-95D1D2040AB0}"/>
    <cellStyle name="_Kar Tevzi 00 3_Slide_37 (1)" xfId="6114" xr:uid="{AF72000A-E25D-403D-B069-C38A1BE24DE2}"/>
    <cellStyle name="_Kar Tevzi 00 3_Visionline (Net profit)" xfId="6115" xr:uid="{E17F9EA2-59C6-4849-9A46-20AD36667CE6}"/>
    <cellStyle name="_Kar Tevzi 00 4" xfId="6116" xr:uid="{A4939D2B-6022-4F76-AFEF-B322468853EB}"/>
    <cellStyle name="_Kar Tevzi 00 4_Gross Inflow (@ageas share)" xfId="6117" xr:uid="{F154C0C6-22D5-43B6-8FF0-09F926F31696}"/>
    <cellStyle name="_Kar Tevzi 00 4_Life (EU)" xfId="6118" xr:uid="{C05951DC-671C-4AB7-923D-316ACD6D5832}"/>
    <cellStyle name="_Kar Tevzi 00 4_Slide_14 (2)" xfId="6119" xr:uid="{1DC4D0C1-F042-42C6-BC9A-2BC92A5D3EC9}"/>
    <cellStyle name="_Kar Tevzi 00 4_Slide_30 (2)" xfId="6120" xr:uid="{2D5BEC98-9601-44BA-8AF3-A44150229378}"/>
    <cellStyle name="_Kar Tevzi 00 4_Slide_37 (1)" xfId="6121" xr:uid="{7331EE59-82C2-4CC2-A592-CBF306BE5086}"/>
    <cellStyle name="_Kar Tevzi 00 4_Visionline (Net profit)" xfId="6122" xr:uid="{A04ED1DE-330B-41EC-89BB-051EAC9230DE}"/>
    <cellStyle name="_Kar Tevzi 00 5" xfId="6123" xr:uid="{70C0FB6B-F5D9-496B-B738-C7701626E83A}"/>
    <cellStyle name="_Kar Tevzi 00 5_Gross Inflow (@ageas share)" xfId="6124" xr:uid="{3F520D3A-5896-4E9E-9D1C-338104ECA8BA}"/>
    <cellStyle name="_Kar Tevzi 00 5_Life (EU)" xfId="6125" xr:uid="{1553F899-A584-4706-BFC2-379B77830EC2}"/>
    <cellStyle name="_Kar Tevzi 00 5_Slide_14 (2)" xfId="6126" xr:uid="{B35948CD-DF48-44E9-A465-BBC08E0CA9A3}"/>
    <cellStyle name="_Kar Tevzi 00 5_Slide_30 (2)" xfId="6127" xr:uid="{A2B593B5-FB98-4495-9552-45262E003B70}"/>
    <cellStyle name="_Kar Tevzi 00 5_Slide_37 (1)" xfId="6128" xr:uid="{2894579D-4C95-4476-BBA5-2D5BCB399744}"/>
    <cellStyle name="_Kar Tevzi 00 5_Visionline (Net profit)" xfId="6129" xr:uid="{6273C750-1EF7-43AD-8730-A1AB6F9E677E}"/>
    <cellStyle name="_Kar Tevzi 00 6" xfId="6130" xr:uid="{5BEDA3A5-0DEA-4ED5-9D75-B0032EC50E08}"/>
    <cellStyle name="_Kar Tevzi 00 6_Gross Inflow (@ageas share)" xfId="6131" xr:uid="{BF5AA238-410E-44AA-B5F5-A62172C5A870}"/>
    <cellStyle name="_Kar Tevzi 00 6_Life (EU)" xfId="6132" xr:uid="{CE1F53DF-328E-4628-A315-659621228840}"/>
    <cellStyle name="_Kar Tevzi 00 6_Slide_14 (2)" xfId="6133" xr:uid="{D0A4BF9B-E7EB-412A-B895-62B7DDB19FF4}"/>
    <cellStyle name="_Kar Tevzi 00 6_Slide_30 (2)" xfId="6134" xr:uid="{DA0D1383-1906-4B78-A830-E3B4B43D77C6}"/>
    <cellStyle name="_Kar Tevzi 00 6_Slide_37 (1)" xfId="6135" xr:uid="{1736A775-8AA0-4F8E-99D0-6D4B787170FF}"/>
    <cellStyle name="_Kar Tevzi 00 6_Visionline (Net profit)" xfId="6136" xr:uid="{E7307B86-8EBA-44A9-8CB2-710CCDF03CD5}"/>
    <cellStyle name="_Kar Tevzi 00 7" xfId="6137" xr:uid="{D1712A37-3FF7-4C90-8818-C7F5AC9D6EFE}"/>
    <cellStyle name="_Kar Tevzi 00 7_Gross Inflow (@ageas share)" xfId="6138" xr:uid="{B28DDA98-480B-4AC9-BB17-2ADA2948359A}"/>
    <cellStyle name="_Kar Tevzi 00 7_Life (EU)" xfId="6139" xr:uid="{0AF404C4-1859-417A-9F66-AE7541E29B44}"/>
    <cellStyle name="_Kar Tevzi 00 7_Slide_14 (2)" xfId="6140" xr:uid="{125C46D4-D692-4265-A7E1-AB54A1524444}"/>
    <cellStyle name="_Kar Tevzi 00 7_Slide_30 (2)" xfId="6141" xr:uid="{5A64BB69-7EF2-4330-AD25-CC55E37E2E48}"/>
    <cellStyle name="_Kar Tevzi 00 7_Slide_37 (1)" xfId="6142" xr:uid="{3D857F33-0EF5-4239-B6BA-A0BF400BCFD3}"/>
    <cellStyle name="_Kar Tevzi 00 7_Visionline (Net profit)" xfId="6143" xr:uid="{C4D0B715-EC2E-4EB3-8A62-907DA72F3B40}"/>
    <cellStyle name="_Kar Tevzi 00 8" xfId="6144" xr:uid="{D30BB2AE-418D-4974-9A6B-0EDC29219F1A}"/>
    <cellStyle name="_Kar Tevzi 00 8_Gross Inflow (@ageas share)" xfId="6145" xr:uid="{ABB236EB-B912-4FCB-BFD8-22A5D842B242}"/>
    <cellStyle name="_Kar Tevzi 00 8_Life (EU)" xfId="6146" xr:uid="{AD6BA5D3-6812-4CC9-ACFF-4150315A62F3}"/>
    <cellStyle name="_Kar Tevzi 00 8_Slide_14 (2)" xfId="6147" xr:uid="{51D98A4F-03B9-4890-B8B8-7F070ED3ECCB}"/>
    <cellStyle name="_Kar Tevzi 00 8_Slide_30 (2)" xfId="6148" xr:uid="{BBE31215-622A-4276-8A1F-B12989689CD9}"/>
    <cellStyle name="_Kar Tevzi 00 8_Slide_37 (1)" xfId="6149" xr:uid="{15FBB744-CC26-4596-9988-00F07E900053}"/>
    <cellStyle name="_Kar Tevzi 00 8_Visionline (Net profit)" xfId="6150" xr:uid="{D1E21430-B268-4E98-B55D-6ADA6F52343F}"/>
    <cellStyle name="_Kar Tevzi 00 9" xfId="6151" xr:uid="{2EC203B5-956C-4F65-90D8-42F1FD0D070B}"/>
    <cellStyle name="_Kar Tevzi 00 9_Gross Inflow (@ageas share)" xfId="6152" xr:uid="{0EB0241F-E6F6-4C39-BFEA-93DAB66271C7}"/>
    <cellStyle name="_Kar Tevzi 00 9_Life (EU)" xfId="6153" xr:uid="{C9FCC3A8-6CB0-436E-934C-15C621836E9B}"/>
    <cellStyle name="_Kar Tevzi 00 9_Slide_14 (2)" xfId="6154" xr:uid="{865227BD-A254-4D51-9C0A-14E53DAC88CA}"/>
    <cellStyle name="_Kar Tevzi 00 9_Slide_30 (2)" xfId="6155" xr:uid="{6A619AA2-E6F4-45DD-ADB9-205DE3EEEC91}"/>
    <cellStyle name="_Kar Tevzi 00 9_Slide_37 (1)" xfId="6156" xr:uid="{4F4D3B7D-6AF0-47E5-8389-6C130638ACD6}"/>
    <cellStyle name="_Kar Tevzi 00 9_Visionline (Net profit)" xfId="6157" xr:uid="{EAA89599-228A-4DB7-81C9-5DE86B6AA907}"/>
    <cellStyle name="_Kar Tevzi 00_Gross Inflow (@ageas share)" xfId="6158" xr:uid="{1446DCCA-D496-4436-A815-C9E5F2A7EF9F}"/>
    <cellStyle name="_Kar Tevzi 00_Life (EU)" xfId="6159" xr:uid="{6171AE6B-04BA-48C8-AAC0-3FD53525A6C4}"/>
    <cellStyle name="_Kar Tevzi 00_Slide_14 (2)" xfId="6160" xr:uid="{A31081C9-373D-4AEC-BCBD-EA134147B58D}"/>
    <cellStyle name="_Kar Tevzi 00_Slide_30 (2)" xfId="6161" xr:uid="{638256A1-3A20-4581-9D0B-04CB41174B4E}"/>
    <cellStyle name="_Kar Tevzi 00_Slide_37 (1)" xfId="6162" xr:uid="{1A4EA91A-1963-4787-8B59-E636CF7757E5}"/>
    <cellStyle name="_Kar Tevzi 00_Visionline (Net profit)" xfId="6163" xr:uid="{86FC1920-4E22-4098-964A-5F951E0A3F43}"/>
    <cellStyle name="_KAR ZARAR" xfId="6164" xr:uid="{6E481F14-5BFA-4A64-B6C9-3A8C485AF8BE}"/>
    <cellStyle name="_Kar Zarar 31.12.01" xfId="6165" xr:uid="{8F27E43D-8AFD-4827-9E2C-A3E2A64538B0}"/>
    <cellStyle name="_Kar Zarar 31.12.01 10" xfId="6166" xr:uid="{1FCCCE1F-6621-46FB-9D2F-B7E9CAD74BDA}"/>
    <cellStyle name="_Kar Zarar 31.12.01 2" xfId="6167" xr:uid="{F88EBBAB-C0B2-43B5-BCBD-412146150F8F}"/>
    <cellStyle name="_Kar Zarar 31.12.01 3" xfId="6168" xr:uid="{E3523707-7A0D-4D02-A321-2061EC7DE7D8}"/>
    <cellStyle name="_Kar Zarar 31.12.01 4" xfId="6169" xr:uid="{BFAEE566-F873-4A88-B0FB-E16F91BBC5B5}"/>
    <cellStyle name="_Kar Zarar 31.12.01 5" xfId="6170" xr:uid="{0277295A-420C-4116-BF9F-C57EDF1664B9}"/>
    <cellStyle name="_Kar Zarar 31.12.01 6" xfId="6171" xr:uid="{6AC65957-7769-45C2-A38C-A5E425B4512E}"/>
    <cellStyle name="_Kar Zarar 31.12.01 7" xfId="6172" xr:uid="{AE8AA216-3CC8-458D-8636-B9B90BC889C4}"/>
    <cellStyle name="_Kar Zarar 31.12.01 8" xfId="6173" xr:uid="{3158D66D-9D5B-43E7-A071-C26BED38C6D8}"/>
    <cellStyle name="_Kar Zarar 31.12.01 9" xfId="6174" xr:uid="{F67AB66A-B5A5-49AE-AE8E-20DAED9A8612}"/>
    <cellStyle name="_KAR ZARAR_1" xfId="6175" xr:uid="{1DC95CA2-353C-415E-A379-F5639AD883D4}"/>
    <cellStyle name="_KAR ZARAR_1 10" xfId="6176" xr:uid="{98BF58BF-76B1-4E0A-B37A-5475A64B2F30}"/>
    <cellStyle name="_KAR ZARAR_1 10_Gross Inflow (@ageas share)" xfId="6177" xr:uid="{EDF00388-3CF7-402A-B72F-05BA019A407A}"/>
    <cellStyle name="_KAR ZARAR_1 10_Life (EU)" xfId="6178" xr:uid="{B984DFFA-C984-4603-B010-039037CC7023}"/>
    <cellStyle name="_KAR ZARAR_1 10_Slide_14 (2)" xfId="6179" xr:uid="{EB3EB1F8-559E-4EAA-B4BB-1E6635CC8DD6}"/>
    <cellStyle name="_KAR ZARAR_1 10_Slide_30 (2)" xfId="6180" xr:uid="{C8002772-78DD-4F2E-BB94-27E8BB2E9AB2}"/>
    <cellStyle name="_KAR ZARAR_1 10_Slide_37 (1)" xfId="6181" xr:uid="{D8FFB199-1DEF-484B-B30D-34F857771E45}"/>
    <cellStyle name="_KAR ZARAR_1 10_Visionline (Net profit)" xfId="6182" xr:uid="{C8599269-8C74-42F2-B299-87A5C6F3D9B2}"/>
    <cellStyle name="_KAR ZARAR_1 2" xfId="6183" xr:uid="{E084091B-4D00-4AF5-8C81-A25E3156E7F0}"/>
    <cellStyle name="_KAR ZARAR_1 2_Gross Inflow (@ageas share)" xfId="6184" xr:uid="{ABFD4718-D9BD-4335-A623-0FA2E71B731D}"/>
    <cellStyle name="_KAR ZARAR_1 2_Life (EU)" xfId="6185" xr:uid="{8F2E5ADD-3A91-4F61-8618-0F208AEBAC5F}"/>
    <cellStyle name="_KAR ZARAR_1 2_Slide_14 (2)" xfId="6186" xr:uid="{42426F12-A614-4B7F-BC64-29E27AEF2060}"/>
    <cellStyle name="_KAR ZARAR_1 2_Slide_30 (2)" xfId="6187" xr:uid="{F7A35901-82B8-47A7-91C3-338390FAC438}"/>
    <cellStyle name="_KAR ZARAR_1 2_Slide_37 (1)" xfId="6188" xr:uid="{A187DD1B-78DD-4822-BA1F-6373C7AE1A15}"/>
    <cellStyle name="_KAR ZARAR_1 2_Visionline (Net profit)" xfId="6189" xr:uid="{ADBFC484-FF0D-43CF-A2A8-968C99AE5BCB}"/>
    <cellStyle name="_KAR ZARAR_1 3" xfId="6190" xr:uid="{D2243737-DEB1-4394-A940-10415BB5ECB7}"/>
    <cellStyle name="_KAR ZARAR_1 3_Gross Inflow (@ageas share)" xfId="6191" xr:uid="{7C2B5A2A-7B84-497A-9CBD-4C64E26B3730}"/>
    <cellStyle name="_KAR ZARAR_1 3_Life (EU)" xfId="6192" xr:uid="{B5443796-C579-47B4-BA42-6DFEDD87AC9E}"/>
    <cellStyle name="_KAR ZARAR_1 3_Slide_14 (2)" xfId="6193" xr:uid="{7AF53AED-785A-45E7-B77E-A8E6EA1FF5F0}"/>
    <cellStyle name="_KAR ZARAR_1 3_Slide_30 (2)" xfId="6194" xr:uid="{3CDA1676-3336-49A7-B0F7-C3FA3FA7C63B}"/>
    <cellStyle name="_KAR ZARAR_1 3_Slide_37 (1)" xfId="6195" xr:uid="{E09E514C-4886-4630-9401-9D5678CBBC87}"/>
    <cellStyle name="_KAR ZARAR_1 3_Visionline (Net profit)" xfId="6196" xr:uid="{241DE927-A6CC-4E94-A8FB-8E4B3E5DB00E}"/>
    <cellStyle name="_KAR ZARAR_1 4" xfId="6197" xr:uid="{72B33D9D-914B-4796-A5D0-7F4E4D20A02F}"/>
    <cellStyle name="_KAR ZARAR_1 4_Gross Inflow (@ageas share)" xfId="6198" xr:uid="{FE6DC363-DE07-4793-9528-6FA38832F60F}"/>
    <cellStyle name="_KAR ZARAR_1 4_Life (EU)" xfId="6199" xr:uid="{EF1257AD-0A66-4456-8887-9F62FEB533C0}"/>
    <cellStyle name="_KAR ZARAR_1 4_Slide_14 (2)" xfId="6200" xr:uid="{6239E715-8D91-4E48-BF6E-1E9A46B11C9D}"/>
    <cellStyle name="_KAR ZARAR_1 4_Slide_30 (2)" xfId="6201" xr:uid="{B68E6BA4-6356-4549-99A4-680E4DE5CC4F}"/>
    <cellStyle name="_KAR ZARAR_1 4_Slide_37 (1)" xfId="6202" xr:uid="{6C4F5D42-C5AF-4379-B02B-CD1409B93A5D}"/>
    <cellStyle name="_KAR ZARAR_1 4_Visionline (Net profit)" xfId="6203" xr:uid="{5AB45B3E-7C19-4F6A-A98E-906E220ACC9C}"/>
    <cellStyle name="_KAR ZARAR_1 5" xfId="6204" xr:uid="{DE94BEDF-94E0-4503-B347-12B3BAFD1078}"/>
    <cellStyle name="_KAR ZARAR_1 5_Gross Inflow (@ageas share)" xfId="6205" xr:uid="{03880ED8-BA12-465F-A89F-AA577639B33B}"/>
    <cellStyle name="_KAR ZARAR_1 5_Life (EU)" xfId="6206" xr:uid="{A03B7A28-B5C5-4469-86D2-97D757F0CF97}"/>
    <cellStyle name="_KAR ZARAR_1 5_Slide_14 (2)" xfId="6207" xr:uid="{3C15221B-75F1-434B-8A99-E6F60B8E27AD}"/>
    <cellStyle name="_KAR ZARAR_1 5_Slide_30 (2)" xfId="6208" xr:uid="{16D16DF4-461C-4CB4-B320-173663818465}"/>
    <cellStyle name="_KAR ZARAR_1 5_Slide_37 (1)" xfId="6209" xr:uid="{53163284-BEB5-4C61-B6F4-C1954D0AC0E6}"/>
    <cellStyle name="_KAR ZARAR_1 5_Visionline (Net profit)" xfId="6210" xr:uid="{84683C57-A560-4DD0-976A-C7DE8BC33BF2}"/>
    <cellStyle name="_KAR ZARAR_1 6" xfId="6211" xr:uid="{ADA28D5D-8B8C-4555-A883-21C1A1A43A1A}"/>
    <cellStyle name="_KAR ZARAR_1 6_Gross Inflow (@ageas share)" xfId="6212" xr:uid="{4BCCFEA6-143B-4F4A-8D6D-38445284A0BD}"/>
    <cellStyle name="_KAR ZARAR_1 6_Life (EU)" xfId="6213" xr:uid="{9C75D194-6153-4FB1-AB6C-26A7A1CD65C0}"/>
    <cellStyle name="_KAR ZARAR_1 6_Slide_14 (2)" xfId="6214" xr:uid="{ECA742B1-27DA-4A0B-B8F5-D5BBB9C81020}"/>
    <cellStyle name="_KAR ZARAR_1 6_Slide_30 (2)" xfId="6215" xr:uid="{CC17078B-DD5C-449A-AE96-7400DDA87CC8}"/>
    <cellStyle name="_KAR ZARAR_1 6_Slide_37 (1)" xfId="6216" xr:uid="{C07D7E74-5903-4D11-8826-5272478105A4}"/>
    <cellStyle name="_KAR ZARAR_1 6_Visionline (Net profit)" xfId="6217" xr:uid="{23C2AB64-AC43-4187-B1B6-393EE6CE9FC9}"/>
    <cellStyle name="_KAR ZARAR_1 7" xfId="6218" xr:uid="{16C32ABD-E866-4F27-8142-97FBD529C441}"/>
    <cellStyle name="_KAR ZARAR_1 7_Gross Inflow (@ageas share)" xfId="6219" xr:uid="{6F10269A-FF38-4525-8C32-81D970BC8EBC}"/>
    <cellStyle name="_KAR ZARAR_1 7_Life (EU)" xfId="6220" xr:uid="{BDAFA227-0508-49BC-A5F3-ABDD0A1BDEDF}"/>
    <cellStyle name="_KAR ZARAR_1 7_Slide_14 (2)" xfId="6221" xr:uid="{265FB3E0-DCE0-49D0-8731-E8428C8E6E3F}"/>
    <cellStyle name="_KAR ZARAR_1 7_Slide_30 (2)" xfId="6222" xr:uid="{1F01BF26-C759-4F63-AB9E-6887502E63C6}"/>
    <cellStyle name="_KAR ZARAR_1 7_Slide_37 (1)" xfId="6223" xr:uid="{F9127A78-D783-43C9-9EDD-B2B33F1DF580}"/>
    <cellStyle name="_KAR ZARAR_1 7_Visionline (Net profit)" xfId="6224" xr:uid="{EFC5773A-0860-44F4-BDA9-BDD66C6EA6BD}"/>
    <cellStyle name="_KAR ZARAR_1 8" xfId="6225" xr:uid="{963512D2-928A-419E-9DF1-2D13577F587F}"/>
    <cellStyle name="_KAR ZARAR_1 8_Gross Inflow (@ageas share)" xfId="6226" xr:uid="{6CA61FE0-C2D9-4868-9FF9-06902A14BCA7}"/>
    <cellStyle name="_KAR ZARAR_1 8_Life (EU)" xfId="6227" xr:uid="{72E3D2EC-50F3-468E-9AD8-2E54BFE4C41C}"/>
    <cellStyle name="_KAR ZARAR_1 8_Slide_14 (2)" xfId="6228" xr:uid="{4AF92263-C15F-4DDB-B12A-D63F1DDB926F}"/>
    <cellStyle name="_KAR ZARAR_1 8_Slide_30 (2)" xfId="6229" xr:uid="{67E456DD-D213-49DD-98E6-13DBC0BF60D0}"/>
    <cellStyle name="_KAR ZARAR_1 8_Slide_37 (1)" xfId="6230" xr:uid="{07F45F3A-0E18-49B1-A703-D02C459EEE6F}"/>
    <cellStyle name="_KAR ZARAR_1 8_Visionline (Net profit)" xfId="6231" xr:uid="{BD7209AF-9A72-4888-89AE-B6E40105BDB9}"/>
    <cellStyle name="_KAR ZARAR_1 9" xfId="6232" xr:uid="{B55B66ED-856F-461A-9D9A-E781417C0E1F}"/>
    <cellStyle name="_KAR ZARAR_1 9_Gross Inflow (@ageas share)" xfId="6233" xr:uid="{12408D6E-4E46-42DA-B341-27A997521DBD}"/>
    <cellStyle name="_KAR ZARAR_1 9_Life (EU)" xfId="6234" xr:uid="{3C74D2FF-8EE0-43D3-A93E-3A6AFF908453}"/>
    <cellStyle name="_KAR ZARAR_1 9_Slide_14 (2)" xfId="6235" xr:uid="{DE01297C-E693-4178-B3EE-F336E84A06DE}"/>
    <cellStyle name="_KAR ZARAR_1 9_Slide_30 (2)" xfId="6236" xr:uid="{0A46C0D2-9DAC-4244-B7C0-6A577F1FA3CF}"/>
    <cellStyle name="_KAR ZARAR_1 9_Slide_37 (1)" xfId="6237" xr:uid="{84BF913B-E941-439C-A3F6-3FF9AAA2A8D0}"/>
    <cellStyle name="_KAR ZARAR_1 9_Visionline (Net profit)" xfId="6238" xr:uid="{4AB0E1AC-C2DE-47D6-BB06-967D7839013E}"/>
    <cellStyle name="_KAR ZARAR_1_Gross Inflow (@ageas share)" xfId="6239" xr:uid="{4DAA7BDF-E9F6-464C-AA27-2F02085FD9FA}"/>
    <cellStyle name="_KAR ZARAR_1_Life (EU)" xfId="6240" xr:uid="{BCE9D283-BD7A-438E-B44E-4BA1951F1F91}"/>
    <cellStyle name="_KAR ZARAR_1_Slide_14 (2)" xfId="6241" xr:uid="{71A04E28-EF86-47DD-A2CB-AF8572C943C9}"/>
    <cellStyle name="_KAR ZARAR_1_Slide_30 (2)" xfId="6242" xr:uid="{8CB35A3D-AC4F-434B-B33D-A8B46EAC6649}"/>
    <cellStyle name="_KAR ZARAR_1_Slide_37 (1)" xfId="6243" xr:uid="{B0F272F2-F493-4E31-91BD-1C7926E62296}"/>
    <cellStyle name="_KAR ZARAR_1_Visionline (Net profit)" xfId="6244" xr:uid="{8B55B5D1-E8B0-456E-81E1-01B3F34383B3}"/>
    <cellStyle name="_KAR ZARAR_2" xfId="6245" xr:uid="{53CA758A-4E5F-4342-AEA9-61A502F63EDB}"/>
    <cellStyle name="_KAR ZARAR_2 10" xfId="6246" xr:uid="{D33746CA-9E01-4C59-8C3F-1E7D9FF29A03}"/>
    <cellStyle name="_KAR ZARAR_2 2" xfId="6247" xr:uid="{1104BCEC-765C-4C6F-84F9-503BC12C0E86}"/>
    <cellStyle name="_KAR ZARAR_2 3" xfId="6248" xr:uid="{8D8F3294-8481-4E68-B712-0883671428CC}"/>
    <cellStyle name="_KAR ZARAR_2 4" xfId="6249" xr:uid="{B852F80C-F18D-414D-A382-AE2DC92F223A}"/>
    <cellStyle name="_KAR ZARAR_2 5" xfId="6250" xr:uid="{EDFC4EF6-573C-4022-BAEC-D64F43606DE8}"/>
    <cellStyle name="_KAR ZARAR_2 6" xfId="6251" xr:uid="{B7C3A9A2-A578-4A18-B0C6-FE4B79428C97}"/>
    <cellStyle name="_KAR ZARAR_2 7" xfId="6252" xr:uid="{EA102118-AFE9-442E-81F3-CA98D467C246}"/>
    <cellStyle name="_KAR ZARAR_2 8" xfId="6253" xr:uid="{4B4C32D7-A3BD-4169-8CE5-BF4B96442C2B}"/>
    <cellStyle name="_KAR ZARAR_2 9" xfId="6254" xr:uid="{1CA305B8-6EE9-416A-981F-48B98271EE46}"/>
    <cellStyle name="_KAR ZARAR_3" xfId="6255" xr:uid="{0D58A73A-DD87-4863-89E8-C67962074F23}"/>
    <cellStyle name="_KAR ZARAR_3 10" xfId="6256" xr:uid="{6CC91CE7-1A05-4C6B-92FB-359DBB8854A9}"/>
    <cellStyle name="_KAR ZARAR_3 2" xfId="6257" xr:uid="{AF3E6C58-97AA-4AAA-BA84-2BBAA5445258}"/>
    <cellStyle name="_KAR ZARAR_3 3" xfId="6258" xr:uid="{0140DB18-329D-4C05-B6E2-20F7454261DA}"/>
    <cellStyle name="_KAR ZARAR_3 4" xfId="6259" xr:uid="{6170C444-8896-44B5-A78A-80B0445272F6}"/>
    <cellStyle name="_KAR ZARAR_3 5" xfId="6260" xr:uid="{F76BB8E5-5EE4-4DAE-807F-DF717B739919}"/>
    <cellStyle name="_KAR ZARAR_3 6" xfId="6261" xr:uid="{734A6A3B-3238-4315-80CE-635DFE5C9E86}"/>
    <cellStyle name="_KAR ZARAR_3 7" xfId="6262" xr:uid="{F87333FE-413B-4A9B-B07D-285AAC2B94B1}"/>
    <cellStyle name="_KAR ZARAR_3 8" xfId="6263" xr:uid="{55D0E50E-A8F3-432E-A9DD-1A27A0B4F669}"/>
    <cellStyle name="_KAR ZARAR_3 9" xfId="6264" xr:uid="{94A1714F-4B48-4B8E-BB04-72405BF74639}"/>
    <cellStyle name="_KAR ZARAR_4" xfId="6265" xr:uid="{F6DD73E1-E1C2-4C19-8F36-39CCD4C9B027}"/>
    <cellStyle name="_KAR ZARAR_4 10" xfId="6266" xr:uid="{68F00849-30DE-42BE-8E0F-6B6285E3B0A2}"/>
    <cellStyle name="_KAR ZARAR_4 2" xfId="6267" xr:uid="{0E41853D-3DA4-4AE2-B808-B7AFFB98F34A}"/>
    <cellStyle name="_KAR ZARAR_4 3" xfId="6268" xr:uid="{7DAA989C-6EF3-44EE-9465-DDA517283B41}"/>
    <cellStyle name="_KAR ZARAR_4 4" xfId="6269" xr:uid="{0E618685-31DB-45EA-8ADA-C8D2EFEE18E4}"/>
    <cellStyle name="_KAR ZARAR_4 5" xfId="6270" xr:uid="{DA143FC1-70FF-4253-B415-0CF96F1BF0FD}"/>
    <cellStyle name="_KAR ZARAR_4 6" xfId="6271" xr:uid="{28343A56-094F-4AE9-ACFF-76DC9CBC4AAA}"/>
    <cellStyle name="_KAR ZARAR_4 7" xfId="6272" xr:uid="{4DCD1668-7831-4D14-918F-C3C1EC54C4FD}"/>
    <cellStyle name="_KAR ZARAR_4 8" xfId="6273" xr:uid="{C5B9C84E-B6E9-4055-804F-DAD1302C58BE}"/>
    <cellStyle name="_KAR ZARAR_4 9" xfId="6274" xr:uid="{B1767B56-DBD0-4349-A5D6-68FBC55DF578}"/>
    <cellStyle name="_KAR ZARAR_5" xfId="6275" xr:uid="{109E8878-F4B2-4061-BAE8-FE834BAA7CF4}"/>
    <cellStyle name="_KAR ZARAR_5 10" xfId="6276" xr:uid="{B241793F-EBAA-4276-9E24-3FB4A18B798B}"/>
    <cellStyle name="_KAR ZARAR_5 2" xfId="6277" xr:uid="{1D6C4584-B963-465D-8D75-A8DB11130FB6}"/>
    <cellStyle name="_KAR ZARAR_5 3" xfId="6278" xr:uid="{D2834178-7749-4A65-A683-1001F4FD708D}"/>
    <cellStyle name="_KAR ZARAR_5 4" xfId="6279" xr:uid="{BD76A7B8-9506-4EBC-89B5-2FEB2599556C}"/>
    <cellStyle name="_KAR ZARAR_5 5" xfId="6280" xr:uid="{90B47B0E-40E9-4C3E-A8BA-59B349C0A443}"/>
    <cellStyle name="_KAR ZARAR_5 6" xfId="6281" xr:uid="{CE94139F-5F7D-48E1-AB2A-B1B615F6ECA5}"/>
    <cellStyle name="_KAR ZARAR_5 7" xfId="6282" xr:uid="{81318E6B-4AF6-4701-84C8-670C12C2F0ED}"/>
    <cellStyle name="_KAR ZARAR_5 8" xfId="6283" xr:uid="{A3D3535F-024B-4754-8000-6286F8CF52ED}"/>
    <cellStyle name="_KAR ZARAR_5 9" xfId="6284" xr:uid="{5474500A-7EBC-4E1E-91D8-9C58405F7766}"/>
    <cellStyle name="_KAR ZARAR_6" xfId="6285" xr:uid="{134C8209-2A39-4EDA-B1D5-E68C340EA64D}"/>
    <cellStyle name="_KAR ZARAR_7" xfId="6286" xr:uid="{E63910E3-86D1-43D6-9DFE-5CDCABB0FBD5}"/>
    <cellStyle name="_KAR ZARAR_8" xfId="6287" xr:uid="{ABAC35C4-E3BD-4CF1-AFA1-6433832E5775}"/>
    <cellStyle name="_KAR ZARAR_8 10" xfId="6288" xr:uid="{A9EE695F-8D4D-485D-84F8-DCB424F9FE6D}"/>
    <cellStyle name="_KAR ZARAR_8 2" xfId="6289" xr:uid="{FCD8297B-3F14-407D-864D-75BB8A057E19}"/>
    <cellStyle name="_KAR ZARAR_8 3" xfId="6290" xr:uid="{1DB84276-0E21-436A-B2BB-14E0CC88F525}"/>
    <cellStyle name="_KAR ZARAR_8 4" xfId="6291" xr:uid="{03D475C5-6FC8-46A8-89BB-E7F03584BB82}"/>
    <cellStyle name="_KAR ZARAR_8 5" xfId="6292" xr:uid="{CD8EA13B-80DA-4AF9-8539-14CD0F652F4C}"/>
    <cellStyle name="_KAR ZARAR_8 6" xfId="6293" xr:uid="{98198380-377B-46A0-ABEE-15C23B8AF265}"/>
    <cellStyle name="_KAR ZARAR_8 7" xfId="6294" xr:uid="{59899CCB-0A76-4E22-8B62-230B5BC0F7AD}"/>
    <cellStyle name="_KAR ZARAR_8 8" xfId="6295" xr:uid="{19CA8D14-6280-41BA-82A1-B8E56298AE52}"/>
    <cellStyle name="_KAR ZARAR_8 9" xfId="6296" xr:uid="{F4A10042-AF47-4760-80BE-DC522A91F63D}"/>
    <cellStyle name="_KAR ZARAR_9" xfId="6297" xr:uid="{B59C6411-4971-4DAF-88A1-DB35AA9A6230}"/>
    <cellStyle name="_KAR ZARAR_9 10" xfId="6298" xr:uid="{E396A8A4-3209-4EC9-B276-E9EE05547E18}"/>
    <cellStyle name="_KAR ZARAR_9 2" xfId="6299" xr:uid="{20316DFC-684C-4874-82CB-E43879B42008}"/>
    <cellStyle name="_KAR ZARAR_9 3" xfId="6300" xr:uid="{3AE2B228-0035-4CC6-8030-91D995B1834E}"/>
    <cellStyle name="_KAR ZARAR_9 4" xfId="6301" xr:uid="{6853B096-49D0-4D25-8D04-ACA8CDBCE54F}"/>
    <cellStyle name="_KAR ZARAR_9 5" xfId="6302" xr:uid="{A095DA46-AA6D-44FA-A2FD-4D2DCE22B74B}"/>
    <cellStyle name="_KAR ZARAR_9 6" xfId="6303" xr:uid="{54A75D67-0087-49DF-BDFD-E782686DF7A7}"/>
    <cellStyle name="_KAR ZARAR_9 7" xfId="6304" xr:uid="{87C1FF28-2D6C-47BB-A02F-326170A6F79C}"/>
    <cellStyle name="_KAR ZARAR_9 8" xfId="6305" xr:uid="{A3DD6FAB-C5D1-45C7-B224-36C31FBC872D}"/>
    <cellStyle name="_KAR ZARAR_9 9" xfId="6306" xr:uid="{6A5636E1-3E42-4666-BF8E-A422EE703E06}"/>
    <cellStyle name="_KAR ZARAR_A" xfId="6307" xr:uid="{5E006B83-1CCB-4EC2-8E63-ADD65A202D72}"/>
    <cellStyle name="_KAR ZARAR_B" xfId="6308" xr:uid="{39D0A3CA-89BA-48C7-9E2C-9BF149A082BF}"/>
    <cellStyle name="_KAR ZARAR_C" xfId="6309" xr:uid="{A3A9040B-EA48-4DF2-B9C0-78B8BF4B5F1F}"/>
    <cellStyle name="_KAR ZARAR_D" xfId="6310" xr:uid="{7F2CC18D-6472-4725-AC79-0125C0090653}"/>
    <cellStyle name="_KAR ZARAR_D 2" xfId="6311" xr:uid="{BBE444DC-E41A-4A49-B448-75B60371767B}"/>
    <cellStyle name="_KAR ZARAR_D 3" xfId="6312" xr:uid="{67DDAAFB-0C0B-4E3B-BC3B-DFB0F45BAC6B}"/>
    <cellStyle name="_KAR ZARAR_E" xfId="6313" xr:uid="{7CCB5F91-D5C9-4D32-B19B-E36B7D4DB6F0}"/>
    <cellStyle name="_KAR ZARAR_E 2" xfId="6314" xr:uid="{4C8C72EE-7148-4A17-9596-683B8B2EF558}"/>
    <cellStyle name="_KAR ZARAR_E 3" xfId="6315" xr:uid="{68EEB93D-C723-4D04-8E05-294FAA75E6A4}"/>
    <cellStyle name="_KAR ZARAR_F" xfId="6316" xr:uid="{A394CEB8-1D2C-4518-A764-120883AE1B65}"/>
    <cellStyle name="_KAR ZARAR_F 10" xfId="6317" xr:uid="{2C2A28A2-C2C8-40B1-9D99-72C74753CF86}"/>
    <cellStyle name="_KAR ZARAR_F 10_Gross Inflow (@ageas share)" xfId="6318" xr:uid="{A79D8275-24A3-4BE8-B218-A9E8E78B55DD}"/>
    <cellStyle name="_KAR ZARAR_F 10_Life (EU)" xfId="6319" xr:uid="{C25558FD-46FE-4027-AA66-88CE7E22D5A9}"/>
    <cellStyle name="_KAR ZARAR_F 10_Slide_14 (2)" xfId="6320" xr:uid="{B8C1632C-C624-425C-BE97-BA98A0BF03F8}"/>
    <cellStyle name="_KAR ZARAR_F 10_Slide_30 (2)" xfId="6321" xr:uid="{7C5508D2-7798-444C-B6E8-8E5A3038CB4E}"/>
    <cellStyle name="_KAR ZARAR_F 10_Slide_37 (1)" xfId="6322" xr:uid="{651F9285-C802-4CBF-A1E4-11B0C606D5B4}"/>
    <cellStyle name="_KAR ZARAR_F 10_Visionline (Net profit)" xfId="6323" xr:uid="{8911456C-E430-4EFE-8ED6-0A92484CFCC9}"/>
    <cellStyle name="_KAR ZARAR_F 2" xfId="6324" xr:uid="{AB4823FE-708D-4D88-9409-8D43DD6BA40D}"/>
    <cellStyle name="_KAR ZARAR_F 2_Gross Inflow (@ageas share)" xfId="6325" xr:uid="{E849D30D-24A1-49F1-B239-A7D7B3EBAEC2}"/>
    <cellStyle name="_KAR ZARAR_F 2_Life (EU)" xfId="6326" xr:uid="{830792FB-29C4-41EA-A585-5772DEE5EE23}"/>
    <cellStyle name="_KAR ZARAR_F 2_Slide_14 (2)" xfId="6327" xr:uid="{0E9A9328-B2A7-4EFD-80F4-0559CC829019}"/>
    <cellStyle name="_KAR ZARAR_F 2_Slide_30 (2)" xfId="6328" xr:uid="{23623BE9-08F1-483E-B425-59B89B13BE25}"/>
    <cellStyle name="_KAR ZARAR_F 2_Slide_37 (1)" xfId="6329" xr:uid="{CA0D7F0B-786B-4178-A199-4859E411BAD5}"/>
    <cellStyle name="_KAR ZARAR_F 2_Visionline (Net profit)" xfId="6330" xr:uid="{D5C536A6-5A98-4063-B236-F659A8E7EB22}"/>
    <cellStyle name="_KAR ZARAR_F 3" xfId="6331" xr:uid="{BCC0B070-D91A-4E76-B87B-BBADD65E8EF4}"/>
    <cellStyle name="_KAR ZARAR_F 3_Gross Inflow (@ageas share)" xfId="6332" xr:uid="{0D909B12-64C5-48CF-998B-11B725D127A2}"/>
    <cellStyle name="_KAR ZARAR_F 3_Life (EU)" xfId="6333" xr:uid="{DF9655BD-1832-4EB2-981C-45A722C02BD1}"/>
    <cellStyle name="_KAR ZARAR_F 3_Slide_14 (2)" xfId="6334" xr:uid="{FEB7C956-E45D-4BDA-880C-75E18FBD7BD1}"/>
    <cellStyle name="_KAR ZARAR_F 3_Slide_30 (2)" xfId="6335" xr:uid="{217A4C23-E590-47FF-967B-A43C1A558F1A}"/>
    <cellStyle name="_KAR ZARAR_F 3_Slide_37 (1)" xfId="6336" xr:uid="{B0B47E85-A605-4BD0-947F-9541870A3D85}"/>
    <cellStyle name="_KAR ZARAR_F 3_Visionline (Net profit)" xfId="6337" xr:uid="{3B7759AC-6991-4F24-9564-DCCBEA79F3ED}"/>
    <cellStyle name="_KAR ZARAR_F 4" xfId="6338" xr:uid="{C26930DD-A9EE-48E3-A897-9B826D749C9E}"/>
    <cellStyle name="_KAR ZARAR_F 4_Gross Inflow (@ageas share)" xfId="6339" xr:uid="{7C2939BB-3F52-41FE-9F80-F67CC146F52B}"/>
    <cellStyle name="_KAR ZARAR_F 4_Life (EU)" xfId="6340" xr:uid="{7956861F-950A-411F-8BB4-0792319165DD}"/>
    <cellStyle name="_KAR ZARAR_F 4_Slide_14 (2)" xfId="6341" xr:uid="{3EAE6F30-179A-4F84-84B2-DF9612109777}"/>
    <cellStyle name="_KAR ZARAR_F 4_Slide_30 (2)" xfId="6342" xr:uid="{9BCC095D-66F1-4557-AB70-C36110301D72}"/>
    <cellStyle name="_KAR ZARAR_F 4_Slide_37 (1)" xfId="6343" xr:uid="{7E166FEC-18F1-411D-9967-DA4C53926FB3}"/>
    <cellStyle name="_KAR ZARAR_F 4_Visionline (Net profit)" xfId="6344" xr:uid="{DB48FCA4-A816-4182-8DE7-E803C8E106E6}"/>
    <cellStyle name="_KAR ZARAR_F 5" xfId="6345" xr:uid="{8BEE3DC2-5801-466C-9C34-96D7CA3A591B}"/>
    <cellStyle name="_KAR ZARAR_F 5_Gross Inflow (@ageas share)" xfId="6346" xr:uid="{6FC9DE8A-8A53-4E4A-B722-FCDF75EB6F62}"/>
    <cellStyle name="_KAR ZARAR_F 5_Life (EU)" xfId="6347" xr:uid="{7BE619D5-D2D9-44FE-ABCF-14CB41EB9A34}"/>
    <cellStyle name="_KAR ZARAR_F 5_Slide_14 (2)" xfId="6348" xr:uid="{FFB13152-6EB9-44C3-B043-E699C4EF0F08}"/>
    <cellStyle name="_KAR ZARAR_F 5_Slide_30 (2)" xfId="6349" xr:uid="{9DD420F4-B788-494D-BC52-841F2DF757D9}"/>
    <cellStyle name="_KAR ZARAR_F 5_Slide_37 (1)" xfId="6350" xr:uid="{6AF785AA-F260-4D05-BDBA-1F8109DCD39F}"/>
    <cellStyle name="_KAR ZARAR_F 5_Visionline (Net profit)" xfId="6351" xr:uid="{A7DA4C6D-2B70-4086-BC58-F70BD259D00B}"/>
    <cellStyle name="_KAR ZARAR_F 6" xfId="6352" xr:uid="{82B2B751-9238-4CCB-A40A-6C00F9B93090}"/>
    <cellStyle name="_KAR ZARAR_F 6_Gross Inflow (@ageas share)" xfId="6353" xr:uid="{CA2849C9-0202-4E54-994F-DEB6E1F3BB59}"/>
    <cellStyle name="_KAR ZARAR_F 6_Life (EU)" xfId="6354" xr:uid="{20FEA0D7-80C7-4583-B25F-5D0D3E0E611B}"/>
    <cellStyle name="_KAR ZARAR_F 6_Slide_14 (2)" xfId="6355" xr:uid="{D2E37967-78C5-4503-B991-3D43A1060735}"/>
    <cellStyle name="_KAR ZARAR_F 6_Slide_30 (2)" xfId="6356" xr:uid="{51206B4A-118B-475A-AC8C-6C312F954974}"/>
    <cellStyle name="_KAR ZARAR_F 6_Slide_37 (1)" xfId="6357" xr:uid="{0940EE8C-C8F7-47DB-B73E-099F8CEBB92F}"/>
    <cellStyle name="_KAR ZARAR_F 6_Visionline (Net profit)" xfId="6358" xr:uid="{90ABFEE0-1C48-4F28-9E7E-A17C08C9AB79}"/>
    <cellStyle name="_KAR ZARAR_F 7" xfId="6359" xr:uid="{C5A0B968-881A-4F63-B0D5-87AFB28C58BE}"/>
    <cellStyle name="_KAR ZARAR_F 7_Gross Inflow (@ageas share)" xfId="6360" xr:uid="{76E6A76F-8D14-41F9-A9C0-A13F6E57CDA0}"/>
    <cellStyle name="_KAR ZARAR_F 7_Life (EU)" xfId="6361" xr:uid="{59789CE9-ED91-44D4-BC01-D3E31A41520F}"/>
    <cellStyle name="_KAR ZARAR_F 7_Slide_14 (2)" xfId="6362" xr:uid="{835AB995-2075-489E-9602-16A1ED553AD4}"/>
    <cellStyle name="_KAR ZARAR_F 7_Slide_30 (2)" xfId="6363" xr:uid="{7A9062BC-39CD-4922-ADF0-C2FDC5359C46}"/>
    <cellStyle name="_KAR ZARAR_F 7_Slide_37 (1)" xfId="6364" xr:uid="{6B3534E1-9FD1-4D46-8D50-8B51141B8363}"/>
    <cellStyle name="_KAR ZARAR_F 7_Visionline (Net profit)" xfId="6365" xr:uid="{0FE6A3FB-8219-461F-ACB7-4186A90B5AF2}"/>
    <cellStyle name="_KAR ZARAR_F 8" xfId="6366" xr:uid="{7B24E3A6-2F4E-4052-A847-2F1F7DA8A4BC}"/>
    <cellStyle name="_KAR ZARAR_F 8_Gross Inflow (@ageas share)" xfId="6367" xr:uid="{B1E0082A-0A34-4C49-819C-0FBC19B23D51}"/>
    <cellStyle name="_KAR ZARAR_F 8_Life (EU)" xfId="6368" xr:uid="{F2701FED-0294-4104-81B9-E277A6D823E7}"/>
    <cellStyle name="_KAR ZARAR_F 8_Slide_14 (2)" xfId="6369" xr:uid="{1204015A-7B4B-4DD2-8F61-F90AD7299D18}"/>
    <cellStyle name="_KAR ZARAR_F 8_Slide_30 (2)" xfId="6370" xr:uid="{C67F7D14-9237-4C5F-BDBA-0ECD12896313}"/>
    <cellStyle name="_KAR ZARAR_F 8_Slide_37 (1)" xfId="6371" xr:uid="{07CF7685-91D6-4C1C-AC1C-B8DAC5FF7A07}"/>
    <cellStyle name="_KAR ZARAR_F 8_Visionline (Net profit)" xfId="6372" xr:uid="{662D2DA6-73BD-488D-8E16-B14BB70A44A8}"/>
    <cellStyle name="_KAR ZARAR_F 9" xfId="6373" xr:uid="{236D36FC-07EF-45F6-AA89-A5E0FB1CF5FB}"/>
    <cellStyle name="_KAR ZARAR_F 9_Gross Inflow (@ageas share)" xfId="6374" xr:uid="{0165F6A0-ACF5-479B-BF88-80829679F337}"/>
    <cellStyle name="_KAR ZARAR_F 9_Life (EU)" xfId="6375" xr:uid="{C6CBC8A0-34C6-4A68-A9D2-E1513FF970B2}"/>
    <cellStyle name="_KAR ZARAR_F 9_Slide_14 (2)" xfId="6376" xr:uid="{5AABFEF1-82B4-4733-9AE5-35C99FDD60B0}"/>
    <cellStyle name="_KAR ZARAR_F 9_Slide_30 (2)" xfId="6377" xr:uid="{772A5BC9-6CFC-41CE-B6C2-D3B429A6B609}"/>
    <cellStyle name="_KAR ZARAR_F 9_Slide_37 (1)" xfId="6378" xr:uid="{EC4C385E-FEEB-4554-BC71-CB59048C19B6}"/>
    <cellStyle name="_KAR ZARAR_F 9_Visionline (Net profit)" xfId="6379" xr:uid="{F6F18C8D-C44E-44CD-8469-E9EA88DEA509}"/>
    <cellStyle name="_KAR ZARAR_F_Gross Inflow (@ageas share)" xfId="6380" xr:uid="{8126F3D6-E41F-4926-8A7D-AE681001E3AA}"/>
    <cellStyle name="_KAR ZARAR_F_Life (EU)" xfId="6381" xr:uid="{92D90125-B58F-4A23-828C-E700565F2069}"/>
    <cellStyle name="_KAR ZARAR_F_Slide_14 (2)" xfId="6382" xr:uid="{304B9219-F1E3-47E9-A06D-A1C93F675A83}"/>
    <cellStyle name="_KAR ZARAR_F_Slide_30 (2)" xfId="6383" xr:uid="{9B77C6C9-0E88-4CF5-AF38-259ADFECC43D}"/>
    <cellStyle name="_KAR ZARAR_F_Slide_37 (1)" xfId="6384" xr:uid="{AC04FE0D-A3D3-4BF4-973A-C62E283A1D85}"/>
    <cellStyle name="_KAR ZARAR_F_Visionline (Net profit)" xfId="6385" xr:uid="{2D590337-4F8A-40DC-91A6-C6767073346F}"/>
    <cellStyle name="_KOC ALLIANZ HAYAT 31.12.2002 Monthly PL" xfId="6386" xr:uid="{BBC5546B-A630-4BC4-A4E9-6B0EB75BC1FD}"/>
    <cellStyle name="_KOC ALLIANZ HAYAT 31.12.2002 Monthly PL 10" xfId="6387" xr:uid="{A935C498-30B2-42C4-9F87-87F459D84E12}"/>
    <cellStyle name="_KOC ALLIANZ HAYAT 31.12.2002 Monthly PL 2" xfId="6388" xr:uid="{06B9BF9C-7BDD-438C-92A5-84F86C0E0B73}"/>
    <cellStyle name="_KOC ALLIANZ HAYAT 31.12.2002 Monthly PL 3" xfId="6389" xr:uid="{E9D3C95B-6550-470B-936B-36FB4EAF742F}"/>
    <cellStyle name="_KOC ALLIANZ HAYAT 31.12.2002 Monthly PL 4" xfId="6390" xr:uid="{8036B525-9F41-427B-A28A-E6BC47C77311}"/>
    <cellStyle name="_KOC ALLIANZ HAYAT 31.12.2002 Monthly PL 5" xfId="6391" xr:uid="{C34B2DD6-9B24-4B56-BE6F-CF0C60787C0A}"/>
    <cellStyle name="_KOC ALLIANZ HAYAT 31.12.2002 Monthly PL 6" xfId="6392" xr:uid="{11AF64D7-8B57-4D07-8B6C-A4E7CE0A48FC}"/>
    <cellStyle name="_KOC ALLIANZ HAYAT 31.12.2002 Monthly PL 7" xfId="6393" xr:uid="{EAACC0D8-D297-421A-94F8-5A9160A8337A}"/>
    <cellStyle name="_KOC ALLIANZ HAYAT 31.12.2002 Monthly PL 8" xfId="6394" xr:uid="{9F3B6174-D567-4D68-B919-9596C4858329}"/>
    <cellStyle name="_KOC ALLIANZ HAYAT 31.12.2002 Monthly PL 9" xfId="6395" xr:uid="{72961784-BC80-4C55-A10C-8D8E912E57A4}"/>
    <cellStyle name="_KZ 20.03.01" xfId="6396" xr:uid="{8B4869DA-73BF-4E7A-854C-FE23CA094760}"/>
    <cellStyle name="_KZ 20.03.01 10" xfId="6397" xr:uid="{5C7DD7CC-E691-4131-9C12-2B6993218BE6}"/>
    <cellStyle name="_KZ 20.03.01 2" xfId="6398" xr:uid="{88E11A1A-6E89-4201-9409-8EAEED0F1C76}"/>
    <cellStyle name="_KZ 20.03.01 3" xfId="6399" xr:uid="{6FC699DE-0848-4D3A-9A0A-71759A1F54AF}"/>
    <cellStyle name="_KZ 20.03.01 4" xfId="6400" xr:uid="{9125604C-FEF1-4E32-A25A-E251E29732EF}"/>
    <cellStyle name="_KZ 20.03.01 5" xfId="6401" xr:uid="{86DD0E94-8470-4BE8-8CF7-2C7457199B7F}"/>
    <cellStyle name="_KZ 20.03.01 6" xfId="6402" xr:uid="{CB18773D-75A2-489F-9A27-1105A3685CB2}"/>
    <cellStyle name="_KZ 20.03.01 7" xfId="6403" xr:uid="{468B0FEE-21D0-4301-8E69-C3733802FB9A}"/>
    <cellStyle name="_KZ 20.03.01 8" xfId="6404" xr:uid="{04781B6A-810C-4807-AB95-7D7E095EF140}"/>
    <cellStyle name="_KZ 20.03.01 9" xfId="6405" xr:uid="{5F28F0B7-F2EF-4674-95FC-F7A56306A12C}"/>
    <cellStyle name="_KZ 20.03.01_1" xfId="6406" xr:uid="{2B0A033E-065E-4566-AA85-91B2645DDA9A}"/>
    <cellStyle name="_KZ 20.03.01_1 10" xfId="6407" xr:uid="{E99B8F38-0594-47EB-905A-4DB064F46DD9}"/>
    <cellStyle name="_KZ 20.03.01_1 2" xfId="6408" xr:uid="{69584354-223D-44C0-BB77-87E2D28893ED}"/>
    <cellStyle name="_KZ 20.03.01_1 3" xfId="6409" xr:uid="{9E4D024F-C2DF-425B-9CD2-0E73AACE2D05}"/>
    <cellStyle name="_KZ 20.03.01_1 4" xfId="6410" xr:uid="{16310496-3A79-4F94-BD8F-75D363A3751B}"/>
    <cellStyle name="_KZ 20.03.01_1 5" xfId="6411" xr:uid="{F1154EA7-ACB8-435F-B707-9E941D422CF2}"/>
    <cellStyle name="_KZ 20.03.01_1 6" xfId="6412" xr:uid="{3F749444-DB29-4539-88DE-4572BF4A555B}"/>
    <cellStyle name="_KZ 20.03.01_1 7" xfId="6413" xr:uid="{66BE46BE-7AF8-4B52-865A-A50B0E53359F}"/>
    <cellStyle name="_KZ 20.03.01_1 8" xfId="6414" xr:uid="{F22E2B44-4405-4728-AE46-617C5B53D86F}"/>
    <cellStyle name="_KZ 20.03.01_1 9" xfId="6415" xr:uid="{90845BD1-53AA-439C-A87A-8D696314BF15}"/>
    <cellStyle name="_KZ 20.03.01_2" xfId="6416" xr:uid="{81A90EBD-CA49-408E-9BE1-FADBC319EC8A}"/>
    <cellStyle name="_KZ 20.03.01_2 10" xfId="6417" xr:uid="{B1D888E5-42CB-4018-886A-24D54CB22F2D}"/>
    <cellStyle name="_KZ 20.03.01_2 2" xfId="6418" xr:uid="{C57FA3AB-D16F-4D09-B2CC-C0A3E7DD3120}"/>
    <cellStyle name="_KZ 20.03.01_2 3" xfId="6419" xr:uid="{740F13B6-39FA-4722-8A69-A6AA9BD6FEA6}"/>
    <cellStyle name="_KZ 20.03.01_2 4" xfId="6420" xr:uid="{74B579F5-54FB-423B-9587-52B932B5B887}"/>
    <cellStyle name="_KZ 20.03.01_2 5" xfId="6421" xr:uid="{AC3CA75F-3A4E-494E-8E0E-972F44D39D45}"/>
    <cellStyle name="_KZ 20.03.01_2 6" xfId="6422" xr:uid="{968D32DC-7BE1-4050-95C5-B2D46DC5A737}"/>
    <cellStyle name="_KZ 20.03.01_2 7" xfId="6423" xr:uid="{B6719EAB-DE0B-4D3C-B091-C82A5E0108FC}"/>
    <cellStyle name="_KZ 20.03.01_2 8" xfId="6424" xr:uid="{8E1F64BC-D79D-40D7-BA1D-B456EBF50126}"/>
    <cellStyle name="_KZ 20.03.01_2 9" xfId="6425" xr:uid="{FFDE3A6D-1AD6-4528-BBFB-4CE776DFFA09}"/>
    <cellStyle name="_KZ 20.03.01_3" xfId="6426" xr:uid="{49754248-8D8A-4C6F-96E0-D381ACF278F8}"/>
    <cellStyle name="_KZ 20.03.01_3 10" xfId="6427" xr:uid="{3CBCB72B-0EF5-4752-8DD1-32C2E5AFC938}"/>
    <cellStyle name="_KZ 20.03.01_3 2" xfId="6428" xr:uid="{BCACAB68-3CF7-4254-94DB-D780632613A3}"/>
    <cellStyle name="_KZ 20.03.01_3 3" xfId="6429" xr:uid="{770CE5B1-37C6-44D5-BFF5-C703FBA577CB}"/>
    <cellStyle name="_KZ 20.03.01_3 4" xfId="6430" xr:uid="{660F585F-47F4-41B8-82ED-353E368EAA10}"/>
    <cellStyle name="_KZ 20.03.01_3 5" xfId="6431" xr:uid="{1D68520E-9B69-46C1-B834-F23B9952C6D6}"/>
    <cellStyle name="_KZ 20.03.01_3 6" xfId="6432" xr:uid="{721D335F-096A-4C08-BE52-F9188B5F0EE1}"/>
    <cellStyle name="_KZ 20.03.01_3 7" xfId="6433" xr:uid="{DF43F383-E6F6-4269-A5B9-B941F8A0BFE4}"/>
    <cellStyle name="_KZ 20.03.01_3 8" xfId="6434" xr:uid="{093968C0-E666-4C97-9827-CAEF2CB2D239}"/>
    <cellStyle name="_KZ 20.03.01_3 9" xfId="6435" xr:uid="{C5023BAD-D503-4EAE-B8C5-A925CCBBA85A}"/>
    <cellStyle name="_KZ 20.03.01_4" xfId="6436" xr:uid="{B3D9D7CD-5AC7-425C-ACB9-267033DFA3A6}"/>
    <cellStyle name="_KZ 20.03.01_4 10" xfId="6437" xr:uid="{7F107B2D-15C9-40BE-89F2-AFCA103CECD6}"/>
    <cellStyle name="_KZ 20.03.01_4 2" xfId="6438" xr:uid="{B77BCA84-DA40-49EB-B7BB-0F4A6A6BD706}"/>
    <cellStyle name="_KZ 20.03.01_4 3" xfId="6439" xr:uid="{AB259310-7474-4A0A-8880-7F86C308BEF7}"/>
    <cellStyle name="_KZ 20.03.01_4 4" xfId="6440" xr:uid="{5A2E5455-7F3B-4CE8-9001-8E9D1EA663DB}"/>
    <cellStyle name="_KZ 20.03.01_4 5" xfId="6441" xr:uid="{3013B327-7159-4320-BF2E-DC80260D51A4}"/>
    <cellStyle name="_KZ 20.03.01_4 6" xfId="6442" xr:uid="{CFBC19B1-CD45-4665-B7A3-621423D22A2C}"/>
    <cellStyle name="_KZ 20.03.01_4 7" xfId="6443" xr:uid="{CE615529-BB29-4A3A-8760-C09B495C254A}"/>
    <cellStyle name="_KZ 20.03.01_4 8" xfId="6444" xr:uid="{C26D9062-B162-4A52-8501-5424254F8D77}"/>
    <cellStyle name="_KZ 20.03.01_4 9" xfId="6445" xr:uid="{2F8F8199-A145-4328-8D7C-335D4361E11E}"/>
    <cellStyle name="_KZ 20.03.01_5" xfId="6446" xr:uid="{16D54733-E31C-4872-B2E9-7A5215FD8E16}"/>
    <cellStyle name="_KZ 20.03.01_5 10" xfId="6447" xr:uid="{8B55EC61-0D1F-4918-81D1-616C86A2E4FD}"/>
    <cellStyle name="_KZ 20.03.01_5 2" xfId="6448" xr:uid="{244A2573-74E7-4719-B550-78F585D604C1}"/>
    <cellStyle name="_KZ 20.03.01_5 3" xfId="6449" xr:uid="{CDA0B730-9E19-4813-B2E1-201C979A252F}"/>
    <cellStyle name="_KZ 20.03.01_5 4" xfId="6450" xr:uid="{5FE6C050-2375-4F4E-AE62-A933DEA09479}"/>
    <cellStyle name="_KZ 20.03.01_5 5" xfId="6451" xr:uid="{81E70729-2281-42A4-BA85-327FADAC61CE}"/>
    <cellStyle name="_KZ 20.03.01_5 6" xfId="6452" xr:uid="{BBE29EAD-D39D-4D8C-A4E4-692BDE6C3DBD}"/>
    <cellStyle name="_KZ 20.03.01_5 7" xfId="6453" xr:uid="{381129DF-13C2-44A2-B251-E59F9D42C980}"/>
    <cellStyle name="_KZ 20.03.01_5 8" xfId="6454" xr:uid="{77F89F45-8C80-4460-8182-7901D1377B3E}"/>
    <cellStyle name="_KZ 20.03.01_5 9" xfId="6455" xr:uid="{4A321539-41A9-4E9F-B1CB-10F013916019}"/>
    <cellStyle name="_KZ 20.03.01_6" xfId="6456" xr:uid="{911E1BB0-CB02-41AA-ADB5-1D15D3B34F6F}"/>
    <cellStyle name="_KZ 20.03.01_7" xfId="6457" xr:uid="{A30B181E-6818-4377-890A-2ED1455EB918}"/>
    <cellStyle name="_KZ 20.03.01_8" xfId="6458" xr:uid="{1C0C823F-21FC-4C3A-B881-E229EC63055A}"/>
    <cellStyle name="_KZ 20.03.01_9" xfId="6459" xr:uid="{D9631075-5A33-4592-8343-8E68557C6C1F}"/>
    <cellStyle name="_KZ 20.03.01_9 2" xfId="6460" xr:uid="{EE0E4B05-41BC-45E7-8D61-B91E82A1A478}"/>
    <cellStyle name="_KZ 20.03.01_9 3" xfId="6461" xr:uid="{AF244A79-DC07-4053-A791-51B7259E4FEA}"/>
    <cellStyle name="_KZ 20.03.01_A" xfId="6462" xr:uid="{2C056050-AD0B-4C53-9DFF-7B2F75D60DB4}"/>
    <cellStyle name="_KZ 20.03.01_A 10" xfId="6463" xr:uid="{3F0BEF8A-8AA4-4AF4-84A3-026D0A6CB9C2}"/>
    <cellStyle name="_KZ 20.03.01_A 10_Gross Inflow (@ageas share)" xfId="6464" xr:uid="{C3A39EED-8C12-46EB-96DF-50C1FA98A426}"/>
    <cellStyle name="_KZ 20.03.01_A 10_Life (EU)" xfId="6465" xr:uid="{EDCA40AF-67B6-4F0C-B5E5-E49648F767A0}"/>
    <cellStyle name="_KZ 20.03.01_A 10_Slide_14 (2)" xfId="6466" xr:uid="{CA722BDA-00AB-47EF-8BCC-D3A2196FEA77}"/>
    <cellStyle name="_KZ 20.03.01_A 10_Slide_30 (2)" xfId="6467" xr:uid="{FF5EBAC2-F012-4489-A323-4741E8A7254F}"/>
    <cellStyle name="_KZ 20.03.01_A 10_Slide_37 (1)" xfId="6468" xr:uid="{96D54594-1C80-4BE7-BD3A-44768B26F922}"/>
    <cellStyle name="_KZ 20.03.01_A 10_Visionline (Net profit)" xfId="6469" xr:uid="{CB56C990-585F-4D06-9584-6D91188EBF90}"/>
    <cellStyle name="_KZ 20.03.01_A 2" xfId="6470" xr:uid="{5262D29A-0625-4CB5-8F02-7D8A926FB635}"/>
    <cellStyle name="_KZ 20.03.01_A 2_Gross Inflow (@ageas share)" xfId="6471" xr:uid="{C0905E6A-9DF2-403E-B34D-EC3651AD3F01}"/>
    <cellStyle name="_KZ 20.03.01_A 2_Life (EU)" xfId="6472" xr:uid="{0ACE3760-8A70-4CBC-BA8D-BB14331052F8}"/>
    <cellStyle name="_KZ 20.03.01_A 2_Slide_14 (2)" xfId="6473" xr:uid="{0E35773D-0F88-4A71-A1CD-F90599F1B36E}"/>
    <cellStyle name="_KZ 20.03.01_A 2_Slide_30 (2)" xfId="6474" xr:uid="{D1B585F3-EF00-4A49-9161-8F2086346442}"/>
    <cellStyle name="_KZ 20.03.01_A 2_Slide_37 (1)" xfId="6475" xr:uid="{CBD75A52-D4DA-4C0A-A5FD-31E473BB85E8}"/>
    <cellStyle name="_KZ 20.03.01_A 2_Visionline (Net profit)" xfId="6476" xr:uid="{0DAC0421-C155-49C4-909A-6A78C54BE627}"/>
    <cellStyle name="_KZ 20.03.01_A 3" xfId="6477" xr:uid="{2D1ED4C8-8276-4D22-948C-9A4464FB6FB7}"/>
    <cellStyle name="_KZ 20.03.01_A 3_Gross Inflow (@ageas share)" xfId="6478" xr:uid="{AC8D6347-4BCE-40FA-A9EB-3455444D77D2}"/>
    <cellStyle name="_KZ 20.03.01_A 3_Life (EU)" xfId="6479" xr:uid="{8C568CA4-16E5-4CF3-8254-EC9C3DDB2579}"/>
    <cellStyle name="_KZ 20.03.01_A 3_Slide_14 (2)" xfId="6480" xr:uid="{429CC692-0557-489B-A162-8AF4F3F2772F}"/>
    <cellStyle name="_KZ 20.03.01_A 3_Slide_30 (2)" xfId="6481" xr:uid="{3F0640A5-779B-466F-8EB6-BB68A0CA9D49}"/>
    <cellStyle name="_KZ 20.03.01_A 3_Slide_37 (1)" xfId="6482" xr:uid="{34555286-DB37-4C61-8439-13B91EF1A323}"/>
    <cellStyle name="_KZ 20.03.01_A 3_Visionline (Net profit)" xfId="6483" xr:uid="{228A554D-F3EB-4DC9-9851-0563AFA9C38F}"/>
    <cellStyle name="_KZ 20.03.01_A 4" xfId="6484" xr:uid="{47B5185C-FEBE-44DE-A364-723D49C99270}"/>
    <cellStyle name="_KZ 20.03.01_A 4_Gross Inflow (@ageas share)" xfId="6485" xr:uid="{6D91E23E-9A99-4A7F-B159-C729BC687A2A}"/>
    <cellStyle name="_KZ 20.03.01_A 4_Life (EU)" xfId="6486" xr:uid="{B018E086-DFA0-434C-A37B-28AC9E03EBAA}"/>
    <cellStyle name="_KZ 20.03.01_A 4_Slide_14 (2)" xfId="6487" xr:uid="{EA3C68E6-7FA2-46BF-9287-6ED3CD9FDE42}"/>
    <cellStyle name="_KZ 20.03.01_A 4_Slide_30 (2)" xfId="6488" xr:uid="{54F41E20-E5C3-4775-BEDD-9594EE01CFC0}"/>
    <cellStyle name="_KZ 20.03.01_A 4_Slide_37 (1)" xfId="6489" xr:uid="{5BD6F5BA-DC63-463A-A50E-F2055C685E5C}"/>
    <cellStyle name="_KZ 20.03.01_A 4_Visionline (Net profit)" xfId="6490" xr:uid="{04E9C8F0-1D35-4B97-A1C4-19367C2F2CB6}"/>
    <cellStyle name="_KZ 20.03.01_A 5" xfId="6491" xr:uid="{DA20A381-7EDD-447B-87B2-F5B5E37D9B77}"/>
    <cellStyle name="_KZ 20.03.01_A 5_Gross Inflow (@ageas share)" xfId="6492" xr:uid="{C1404E4B-20B5-467C-AB13-D5CFB3755D12}"/>
    <cellStyle name="_KZ 20.03.01_A 5_Life (EU)" xfId="6493" xr:uid="{55CCD479-1BAA-4DFD-BC1C-F5360FCA9F70}"/>
    <cellStyle name="_KZ 20.03.01_A 5_Slide_14 (2)" xfId="6494" xr:uid="{ADAAB623-DA49-458E-A4B3-8CC1E7076B2A}"/>
    <cellStyle name="_KZ 20.03.01_A 5_Slide_30 (2)" xfId="6495" xr:uid="{EDC2B0BC-CA6C-42EE-80C7-F77AE899FB04}"/>
    <cellStyle name="_KZ 20.03.01_A 5_Slide_37 (1)" xfId="6496" xr:uid="{08D8715F-7403-4023-9925-13E528C575B7}"/>
    <cellStyle name="_KZ 20.03.01_A 5_Visionline (Net profit)" xfId="6497" xr:uid="{6B0608DE-4754-49B6-896C-5C0A57D05E50}"/>
    <cellStyle name="_KZ 20.03.01_A 6" xfId="6498" xr:uid="{CE84E2CA-F16C-480F-A711-FAE6815888C7}"/>
    <cellStyle name="_KZ 20.03.01_A 6_Gross Inflow (@ageas share)" xfId="6499" xr:uid="{BFF3EFDA-1698-4FB4-8FD9-C08CF0EF0616}"/>
    <cellStyle name="_KZ 20.03.01_A 6_Life (EU)" xfId="6500" xr:uid="{78A9DFD6-6A27-46AE-A997-E24B7732ACAF}"/>
    <cellStyle name="_KZ 20.03.01_A 6_Slide_14 (2)" xfId="6501" xr:uid="{2145011D-F7EE-4B44-A29D-10A2706015C1}"/>
    <cellStyle name="_KZ 20.03.01_A 6_Slide_30 (2)" xfId="6502" xr:uid="{EB9D1CDA-7608-4B43-9D73-77C5B809B654}"/>
    <cellStyle name="_KZ 20.03.01_A 6_Slide_37 (1)" xfId="6503" xr:uid="{935D6EEF-EFA4-46C2-A0A4-367D8F77F63D}"/>
    <cellStyle name="_KZ 20.03.01_A 6_Visionline (Net profit)" xfId="6504" xr:uid="{748C3F83-9710-4D9F-9E50-CB0AF1F53612}"/>
    <cellStyle name="_KZ 20.03.01_A 7" xfId="6505" xr:uid="{64E9115C-C07A-4155-86DE-FAB17634659B}"/>
    <cellStyle name="_KZ 20.03.01_A 7_Gross Inflow (@ageas share)" xfId="6506" xr:uid="{80AB89CD-3704-434E-A621-190D8940169B}"/>
    <cellStyle name="_KZ 20.03.01_A 7_Life (EU)" xfId="6507" xr:uid="{C17D1779-FAE3-4E55-9AC3-A36EBB89DD15}"/>
    <cellStyle name="_KZ 20.03.01_A 7_Slide_14 (2)" xfId="6508" xr:uid="{03E38023-19B4-4EB6-A873-72FAFA2C07D8}"/>
    <cellStyle name="_KZ 20.03.01_A 7_Slide_30 (2)" xfId="6509" xr:uid="{01281F67-B212-407F-BCD4-C7CFC3795167}"/>
    <cellStyle name="_KZ 20.03.01_A 7_Slide_37 (1)" xfId="6510" xr:uid="{BE50DA3F-6734-45D9-BD8F-3BD6C254F7C5}"/>
    <cellStyle name="_KZ 20.03.01_A 7_Visionline (Net profit)" xfId="6511" xr:uid="{D901AE18-703F-49C0-8401-B04880CE7C2C}"/>
    <cellStyle name="_KZ 20.03.01_A 8" xfId="6512" xr:uid="{F465E2D9-83EA-4AD9-A2D6-D5765BB8B717}"/>
    <cellStyle name="_KZ 20.03.01_A 8_Gross Inflow (@ageas share)" xfId="6513" xr:uid="{E3D86FBB-6422-494B-8611-0901B197C8D4}"/>
    <cellStyle name="_KZ 20.03.01_A 8_Life (EU)" xfId="6514" xr:uid="{3AA9B517-3463-4F13-8793-67C8E82947A5}"/>
    <cellStyle name="_KZ 20.03.01_A 8_Slide_14 (2)" xfId="6515" xr:uid="{27E08FFF-70E0-4D63-8A5C-C241D4C00581}"/>
    <cellStyle name="_KZ 20.03.01_A 8_Slide_30 (2)" xfId="6516" xr:uid="{BFA964C8-F623-4D6B-9B2E-A7BCBF0A6F8E}"/>
    <cellStyle name="_KZ 20.03.01_A 8_Slide_37 (1)" xfId="6517" xr:uid="{EEAB4B0A-3950-41F6-BF0A-8A13401F3DCF}"/>
    <cellStyle name="_KZ 20.03.01_A 8_Visionline (Net profit)" xfId="6518" xr:uid="{270003C8-A18D-46E9-A302-9CB5485195A1}"/>
    <cellStyle name="_KZ 20.03.01_A 9" xfId="6519" xr:uid="{43B19A98-D047-401B-B91B-631AF5C5CCCD}"/>
    <cellStyle name="_KZ 20.03.01_A 9_Gross Inflow (@ageas share)" xfId="6520" xr:uid="{0F2D4443-ACFF-4CAF-82CB-C65C18EA37C9}"/>
    <cellStyle name="_KZ 20.03.01_A 9_Life (EU)" xfId="6521" xr:uid="{5200BEAF-40C5-4E5A-B60C-8A08FB5CE221}"/>
    <cellStyle name="_KZ 20.03.01_A 9_Slide_14 (2)" xfId="6522" xr:uid="{0CF9162F-CA60-47A9-BB52-9A3981C17D43}"/>
    <cellStyle name="_KZ 20.03.01_A 9_Slide_30 (2)" xfId="6523" xr:uid="{7AC3DD1E-9C03-463E-AC86-4F82D248448E}"/>
    <cellStyle name="_KZ 20.03.01_A 9_Slide_37 (1)" xfId="6524" xr:uid="{A45D17B9-2728-4B50-BC28-1196842A418D}"/>
    <cellStyle name="_KZ 20.03.01_A 9_Visionline (Net profit)" xfId="6525" xr:uid="{DAD17C58-190F-4CF0-BA75-112A21380CFF}"/>
    <cellStyle name="_KZ 20.03.01_A_Gross Inflow (@ageas share)" xfId="6526" xr:uid="{4012BBAD-1EDA-4E81-9627-DEE79CEAA122}"/>
    <cellStyle name="_KZ 20.03.01_A_Life (EU)" xfId="6527" xr:uid="{0F7A8527-6B9B-4F0A-92EE-AE2E03BBD16C}"/>
    <cellStyle name="_KZ 20.03.01_A_Slide_14 (2)" xfId="6528" xr:uid="{1599AC2E-883E-47B4-B8BA-80410BA1EEFF}"/>
    <cellStyle name="_KZ 20.03.01_A_Slide_30 (2)" xfId="6529" xr:uid="{96591606-C9BF-454B-A58C-6DD02ACC620F}"/>
    <cellStyle name="_KZ 20.03.01_A_Slide_37 (1)" xfId="6530" xr:uid="{CD678853-BEDB-4F8B-A8EA-5BA8F607A70E}"/>
    <cellStyle name="_KZ 20.03.01_A_Visionline (Net profit)" xfId="6531" xr:uid="{8D9E4CEA-1697-4C98-B5B2-92D2F7B33E09}"/>
    <cellStyle name="_KZ 20.03.01_B" xfId="6532" xr:uid="{3B1EBBBD-D057-4D52-A1DD-4B68C052EE63}"/>
    <cellStyle name="_KZ 20.03.01_B 2" xfId="6533" xr:uid="{EA2717E7-E273-4DCD-A687-49D65393F822}"/>
    <cellStyle name="_KZ 20.03.01_B 3" xfId="6534" xr:uid="{F799E7F2-6444-4A8F-A90A-539E4F899973}"/>
    <cellStyle name="_KZ 20.03.01_C" xfId="6535" xr:uid="{AF001BCE-E9C7-403A-98FA-DDC4873DEEF2}"/>
    <cellStyle name="_KZ 20.03.01_C 10" xfId="6536" xr:uid="{1B819777-D785-4030-821A-94CA0B516026}"/>
    <cellStyle name="_KZ 20.03.01_C 2" xfId="6537" xr:uid="{26C45E5B-D5A2-4CA3-A314-F286AE70287D}"/>
    <cellStyle name="_KZ 20.03.01_C 3" xfId="6538" xr:uid="{3A67A54D-CABC-4476-AEA2-9635CBD9D0D4}"/>
    <cellStyle name="_KZ 20.03.01_C 4" xfId="6539" xr:uid="{47373528-E032-4803-8D91-6207A6E808B8}"/>
    <cellStyle name="_KZ 20.03.01_C 5" xfId="6540" xr:uid="{3688CB61-CCAD-4E65-8162-490831706132}"/>
    <cellStyle name="_KZ 20.03.01_C 6" xfId="6541" xr:uid="{9E7C27A7-92C5-4717-A19D-AD00E85CA003}"/>
    <cellStyle name="_KZ 20.03.01_C 7" xfId="6542" xr:uid="{98C18BDA-7BDB-4DB9-B289-E3ED9C8A1D99}"/>
    <cellStyle name="_KZ 20.03.01_C 8" xfId="6543" xr:uid="{BFACDCB0-AD3C-46E4-8D65-0DBC68A66588}"/>
    <cellStyle name="_KZ 20.03.01_C 9" xfId="6544" xr:uid="{8955BF7D-5C91-48DD-B857-E73A39FC3E38}"/>
    <cellStyle name="_KZ 20.03.01_D" xfId="6545" xr:uid="{C900FBA9-D0D3-4A26-9DE9-EF5505680867}"/>
    <cellStyle name="_KZ 20.03.01_E" xfId="6546" xr:uid="{70634726-D781-4579-B07A-1CC72733BEC9}"/>
    <cellStyle name="_KZ 20.03.01_F" xfId="6547" xr:uid="{990E1361-C13C-4D63-9AB7-8852E8E28746}"/>
    <cellStyle name="_KZ 20.03.01_F 10" xfId="6548" xr:uid="{E74D72BE-FABD-4A13-BDCD-7D893A46A80A}"/>
    <cellStyle name="_KZ 20.03.01_F 2" xfId="6549" xr:uid="{B85ACDB0-4DDA-45A5-AD53-B7F5B995296F}"/>
    <cellStyle name="_KZ 20.03.01_F 3" xfId="6550" xr:uid="{B112D6D8-5E34-40E2-BCAD-5BE7C6749E75}"/>
    <cellStyle name="_KZ 20.03.01_F 4" xfId="6551" xr:uid="{4CA37916-8C73-49C3-BDD6-97B01074583C}"/>
    <cellStyle name="_KZ 20.03.01_F 5" xfId="6552" xr:uid="{D7ECF0AB-12C5-45F4-99DF-C41460CE9D51}"/>
    <cellStyle name="_KZ 20.03.01_F 6" xfId="6553" xr:uid="{3583CCB9-DB74-44ED-9AA2-4A107F494648}"/>
    <cellStyle name="_KZ 20.03.01_F 7" xfId="6554" xr:uid="{8B9984D7-BB7E-426C-B60C-E1ABB8218BA1}"/>
    <cellStyle name="_KZ 20.03.01_F 8" xfId="6555" xr:uid="{052DD7DA-4B48-4157-905C-8F5DE2DE6260}"/>
    <cellStyle name="_KZ 20.03.01_F 9" xfId="6556" xr:uid="{E4653FFA-1642-4B7B-931A-6485B60B182F}"/>
    <cellStyle name="_Local Solvency FII Opcos 31-12-2008 old v2" xfId="6557" xr:uid="{D9A670C5-7995-4E14-9CBA-F2FE3CA6843F}"/>
    <cellStyle name="_Local Solvency FII Opcos 31-12-2008 old v2_AgeSa_NewFormat" xfId="6558" xr:uid="{4104BF1A-3C17-4DE7-BAD8-535530BEC438}"/>
    <cellStyle name="_Local Solvency FII Opcos 31-12-2008 old v2_BelgiumNewFormat" xfId="6559" xr:uid="{A5AEF624-3997-45B9-8A89-25D874B71B7C}"/>
    <cellStyle name="_Local Solvency FII Opcos 31-12-2008 old v2_Cap gains" xfId="6560" xr:uid="{3533C17F-585A-4212-AB3A-9F34555CE1D7}"/>
    <cellStyle name="_Local Solvency FII Opcos 31-12-2008 old v2_Cap gains (by country)" xfId="6561" xr:uid="{3EA3051E-2E59-4CE4-AF2F-507D72071701}"/>
    <cellStyle name="_Local Solvency FII Opcos 31-12-2008 old v2_ECL" xfId="6562" xr:uid="{7C1BF81B-B82C-4B22-8E1E-18481D50475D}"/>
    <cellStyle name="_Local Solvency FII Opcos 31-12-2008 old v2_FICA eur" xfId="6563" xr:uid="{E58D96E8-5DC3-48B2-A929-55BB028D0225}"/>
    <cellStyle name="_Local Solvency FII Opcos 31-12-2008 old v2_FICA eur_AgeSa_NewFormat" xfId="6564" xr:uid="{C756A8C6-E26C-4B86-9387-8A3A707AE07A}"/>
    <cellStyle name="_Local Solvency FII Opcos 31-12-2008 old v2_FICA eur_BelgiumNewFormat" xfId="6565" xr:uid="{A9AA188E-CBD0-4F7A-85AC-37EA5558D24D}"/>
    <cellStyle name="_Local Solvency FII Opcos 31-12-2008 old v2_FICA eur_Cap gains" xfId="6566" xr:uid="{254F75C2-E5A9-4E6C-8483-4F588BE55A4E}"/>
    <cellStyle name="_Local Solvency FII Opcos 31-12-2008 old v2_FICA eur_Cap gains (by country)" xfId="6567" xr:uid="{93645E9D-158B-4584-B36A-242227764C17}"/>
    <cellStyle name="_Local Solvency FII Opcos 31-12-2008 old v2_FICA eur_ECL" xfId="6568" xr:uid="{DCBED4F8-4C1F-41BA-86C2-4F70E18362B7}"/>
    <cellStyle name="_Local Solvency FII Opcos 31-12-2008 old v2_FICA eur_Malaysia_NewFormat" xfId="6569" xr:uid="{9D19570A-AF86-43B0-AAE2-C53426747AA5}"/>
    <cellStyle name="_Local Solvency FII Opcos 31-12-2008 old v2_FICA eur_MTL_NewFormat" xfId="6570" xr:uid="{1F63E02E-9159-46F9-BD9F-D5395C71CF07}"/>
    <cellStyle name="_Local Solvency FII Opcos 31-12-2008 old v2_FICA eur_P&amp;L (Ageas) (Life) (PT)" xfId="6571" xr:uid="{397B3075-AA73-48A6-B223-22B36E7781EF}"/>
    <cellStyle name="_Local Solvency FII Opcos 31-12-2008 old v2_FICA eur_P&amp;L (BE)" xfId="6572" xr:uid="{66E7A310-75F7-4F09-B35D-CCA1ED3239C0}"/>
    <cellStyle name="_Local Solvency FII Opcos 31-12-2008 old v2_FICA eur_P&amp;L (PT)" xfId="6573" xr:uid="{9B97B03C-F82B-4835-85CA-C39D19723419}"/>
    <cellStyle name="_Local Solvency FII Opcos 31-12-2008 old v2_FICA eur_P&amp;L (PT) (det)" xfId="6574" xr:uid="{7DE58CFB-0F0F-442A-948A-F2B75921EF38}"/>
    <cellStyle name="_Local Solvency FII Opcos 31-12-2008 old v2_FICA eur_P&amp;L (PT) (Life)" xfId="6575" xr:uid="{50237359-6718-4C3E-B270-1A9456913185}"/>
    <cellStyle name="_Local Solvency FII Opcos 31-12-2008 old v2_FICA eur_P&amp;L (PT) (NL)" xfId="6576" xr:uid="{9A769A8E-E360-4EF1-8056-AF488729B9F5}"/>
    <cellStyle name="_Local Solvency FII Opcos 31-12-2008 old v2_FICA eur_P&amp;L (RE) (det)" xfId="6577" xr:uid="{FC209260-BFCA-4403-AC1D-8AC99CEE7233}"/>
    <cellStyle name="_Local Solvency FII Opcos 31-12-2008 old v2_FICA eur_P&amp;L (RE) (NL)" xfId="6578" xr:uid="{F7428C25-626B-4619-BE8A-CA03A33C31EB}"/>
    <cellStyle name="_Local Solvency FII Opcos 31-12-2008 old v2_FICA eur_P&amp;L (TPL) (det)" xfId="6579" xr:uid="{39E71EAD-C76E-480E-868B-676175407342}"/>
    <cellStyle name="_Local Solvency FII Opcos 31-12-2008 old v2_FICA eur_P&amp;L (TPL) (Life)" xfId="6580" xr:uid="{7C79E49E-095E-45C6-8896-391A30B75FF7}"/>
    <cellStyle name="_Local Solvency FII Opcos 31-12-2008 old v2_FICA eur_P&amp;L (UK)" xfId="6581" xr:uid="{A23B13C1-5494-4BD7-9C61-2A8F5AFE38A6}"/>
    <cellStyle name="_Local Solvency FII Opcos 31-12-2008 old v2_FICA eur_P&amp;L (UK) (det)" xfId="6582" xr:uid="{DCCE2A77-AB85-4ADA-B2FC-B4AC8FB1ED37}"/>
    <cellStyle name="_Local Solvency FII Opcos 31-12-2008 old v2_FICA eur_P&amp;L (UK) (NL)" xfId="6583" xr:uid="{D816B9D3-5B4F-4B87-A9AD-B5314565BDB0}"/>
    <cellStyle name="_Local Solvency FII Opcos 31-12-2008 old v2_FICA eur_Portugal_NewFormat" xfId="6584" xr:uid="{16FA1E5E-1C58-4C02-AEC5-839ABCEA7F21}"/>
    <cellStyle name="_Local Solvency FII Opcos 31-12-2008 old v2_FICA eur_TotalNewFormat" xfId="6585" xr:uid="{CD472BAD-21C6-4704-BC07-247F675A1844}"/>
    <cellStyle name="_Local Solvency FII Opcos 31-12-2008 old v2_FICA eur_TPL_NewFormat" xfId="6586" xr:uid="{4DF99B11-F125-4711-90EE-0724D8601770}"/>
    <cellStyle name="_Local Solvency FII Opcos 31-12-2008 old v2_FICA lc" xfId="6587" xr:uid="{02626E1F-CF7D-4075-9F84-B4704DFBACFC}"/>
    <cellStyle name="_Local Solvency FII Opcos 31-12-2008 old v2_FICA lc_AgeSa_NewFormat" xfId="6588" xr:uid="{9314CC82-92B6-4305-AE29-94B76D94B3E1}"/>
    <cellStyle name="_Local Solvency FII Opcos 31-12-2008 old v2_FICA lc_BelgiumNewFormat" xfId="6589" xr:uid="{EA01D463-1AB4-4D35-A69D-DA0227FD6889}"/>
    <cellStyle name="_Local Solvency FII Opcos 31-12-2008 old v2_FICA lc_Cap gains" xfId="6590" xr:uid="{A17166C6-3EA1-43C5-9BBB-49A3041CDE56}"/>
    <cellStyle name="_Local Solvency FII Opcos 31-12-2008 old v2_FICA lc_Cap gains (by country)" xfId="6591" xr:uid="{D22AA354-C47E-4C06-BBCD-521B65FA0ADF}"/>
    <cellStyle name="_Local Solvency FII Opcos 31-12-2008 old v2_FICA lc_ECL" xfId="6592" xr:uid="{AC14C921-0BD9-4B0D-9508-F7FC7DE17C71}"/>
    <cellStyle name="_Local Solvency FII Opcos 31-12-2008 old v2_FICA lc_Malaysia_NewFormat" xfId="6593" xr:uid="{E0723A98-0CC2-4484-80F2-BC73FE5A5621}"/>
    <cellStyle name="_Local Solvency FII Opcos 31-12-2008 old v2_FICA lc_MTL_NewFormat" xfId="6594" xr:uid="{970375FE-6971-4FF8-B8D4-12CE2F57BF52}"/>
    <cellStyle name="_Local Solvency FII Opcos 31-12-2008 old v2_FICA lc_P&amp;L (Ageas) (Life) (PT)" xfId="6595" xr:uid="{16F4A5F3-6B45-4548-9956-A61355222BDA}"/>
    <cellStyle name="_Local Solvency FII Opcos 31-12-2008 old v2_FICA lc_P&amp;L (BE)" xfId="6596" xr:uid="{D33E06B9-BCB6-48D9-9C4B-FC95166CB4E5}"/>
    <cellStyle name="_Local Solvency FII Opcos 31-12-2008 old v2_FICA lc_P&amp;L (PT)" xfId="6597" xr:uid="{0FCF9EE5-6AC8-41D7-84FB-F161415659E5}"/>
    <cellStyle name="_Local Solvency FII Opcos 31-12-2008 old v2_FICA lc_P&amp;L (PT) (det)" xfId="6598" xr:uid="{1F113AEB-E5CC-4DCF-B31E-0146303C5DF2}"/>
    <cellStyle name="_Local Solvency FII Opcos 31-12-2008 old v2_FICA lc_P&amp;L (PT) (Life)" xfId="6599" xr:uid="{D51938C0-F096-4FAA-AF59-F6E7D769436A}"/>
    <cellStyle name="_Local Solvency FII Opcos 31-12-2008 old v2_FICA lc_P&amp;L (PT) (NL)" xfId="6600" xr:uid="{696F2C85-4F8E-4DB5-A9A7-26D57FE33AFC}"/>
    <cellStyle name="_Local Solvency FII Opcos 31-12-2008 old v2_FICA lc_P&amp;L (RE) (det)" xfId="6601" xr:uid="{CD9DA1D5-5B9E-46A6-8C47-BE7B4505DA1D}"/>
    <cellStyle name="_Local Solvency FII Opcos 31-12-2008 old v2_FICA lc_P&amp;L (RE) (NL)" xfId="6602" xr:uid="{08DCDF78-27DF-43AF-BB25-115A64E4BDD3}"/>
    <cellStyle name="_Local Solvency FII Opcos 31-12-2008 old v2_FICA lc_P&amp;L (TPL) (det)" xfId="6603" xr:uid="{2D18FD29-ED30-452C-BE93-DA5BF3B31B08}"/>
    <cellStyle name="_Local Solvency FII Opcos 31-12-2008 old v2_FICA lc_P&amp;L (TPL) (Life)" xfId="6604" xr:uid="{0D586525-95A8-4323-9631-37C67C73665E}"/>
    <cellStyle name="_Local Solvency FII Opcos 31-12-2008 old v2_FICA lc_P&amp;L (UK)" xfId="6605" xr:uid="{C6FFB008-5425-4564-8702-634A3CCD82E5}"/>
    <cellStyle name="_Local Solvency FII Opcos 31-12-2008 old v2_FICA lc_P&amp;L (UK) (det)" xfId="6606" xr:uid="{4DF8A829-1404-48F8-A10A-48482FE4084E}"/>
    <cellStyle name="_Local Solvency FII Opcos 31-12-2008 old v2_FICA lc_P&amp;L (UK) (NL)" xfId="6607" xr:uid="{22B2DCC8-2BBC-47A0-9C63-69DA164D614C}"/>
    <cellStyle name="_Local Solvency FII Opcos 31-12-2008 old v2_FICA lc_Portugal_NewFormat" xfId="6608" xr:uid="{B30E26A7-5C98-422A-AD8B-702E7323228E}"/>
    <cellStyle name="_Local Solvency FII Opcos 31-12-2008 old v2_FICA lc_TotalNewFormat" xfId="6609" xr:uid="{87E231F5-6BE4-4497-81B1-ED9BFA5D249D}"/>
    <cellStyle name="_Local Solvency FII Opcos 31-12-2008 old v2_FICA lc_TPL_NewFormat" xfId="6610" xr:uid="{723594EA-28C6-444E-9B9E-12FFA3ECCAF2}"/>
    <cellStyle name="_Local Solvency FII Opcos 31-12-2008 old v2_Malaysia_NewFormat" xfId="6611" xr:uid="{2DD986E0-1413-49F5-85F7-EA565F9B19A0}"/>
    <cellStyle name="_Local Solvency FII Opcos 31-12-2008 old v2_MTL_NewFormat" xfId="6612" xr:uid="{E85AAD12-4584-474A-9736-6E944FE9C1F4}"/>
    <cellStyle name="_Local Solvency FII Opcos 31-12-2008 old v2_P&amp;L (Ageas) (Life) (PT)" xfId="6613" xr:uid="{12193694-7202-4EF2-9C84-0748A645B564}"/>
    <cellStyle name="_Local Solvency FII Opcos 31-12-2008 old v2_P&amp;L (BE)" xfId="6614" xr:uid="{06B42CC2-97E9-4199-91D8-7164AE917E78}"/>
    <cellStyle name="_Local Solvency FII Opcos 31-12-2008 old v2_P&amp;L (PT)" xfId="6615" xr:uid="{EE4B2E56-92BE-4580-B5BD-342869F56A52}"/>
    <cellStyle name="_Local Solvency FII Opcos 31-12-2008 old v2_P&amp;L (PT) (det)" xfId="6616" xr:uid="{2C16A2E6-054A-4833-88BD-3769E81EB197}"/>
    <cellStyle name="_Local Solvency FII Opcos 31-12-2008 old v2_P&amp;L (PT) (Life)" xfId="6617" xr:uid="{5D5727C5-E7C9-4E8F-B041-DBB6E70BC290}"/>
    <cellStyle name="_Local Solvency FII Opcos 31-12-2008 old v2_P&amp;L (PT) (NL)" xfId="6618" xr:uid="{635E49A8-8C8D-4755-A712-0C6DFC9DE832}"/>
    <cellStyle name="_Local Solvency FII Opcos 31-12-2008 old v2_P&amp;L (RE) (det)" xfId="6619" xr:uid="{1DF6242C-E3CA-47EC-996D-253C5CB86A1A}"/>
    <cellStyle name="_Local Solvency FII Opcos 31-12-2008 old v2_P&amp;L (RE) (NL)" xfId="6620" xr:uid="{671BDCB1-B3E7-4CA5-9A9B-0561C063A87E}"/>
    <cellStyle name="_Local Solvency FII Opcos 31-12-2008 old v2_P&amp;L (TPL) (det)" xfId="6621" xr:uid="{D1810758-DDBB-42D6-96BD-5A04D5ED573E}"/>
    <cellStyle name="_Local Solvency FII Opcos 31-12-2008 old v2_P&amp;L (TPL) (Life)" xfId="6622" xr:uid="{2CE5DD74-839E-4C62-AE6C-F70272EF6ECD}"/>
    <cellStyle name="_Local Solvency FII Opcos 31-12-2008 old v2_P&amp;L (UK)" xfId="6623" xr:uid="{12D853AC-BB51-4EBC-8931-0C503E2D95C3}"/>
    <cellStyle name="_Local Solvency FII Opcos 31-12-2008 old v2_P&amp;L (UK) (det)" xfId="6624" xr:uid="{EE1621F8-93A6-47E3-B048-0C1AB09E2C67}"/>
    <cellStyle name="_Local Solvency FII Opcos 31-12-2008 old v2_P&amp;L (UK) (NL)" xfId="6625" xr:uid="{24BB9FF8-02B2-4542-8593-C90A4C1ABAD3}"/>
    <cellStyle name="_Local Solvency FII Opcos 31-12-2008 old v2_Portugal_NewFormat" xfId="6626" xr:uid="{AACF99A7-487A-4444-BAA1-C03674D2046A}"/>
    <cellStyle name="_Local Solvency FII Opcos 31-12-2008 old v2_TotalNewFormat" xfId="6627" xr:uid="{2F8CA2BF-FE1D-4407-97A1-44D1B7CFA291}"/>
    <cellStyle name="_Local Solvency FII Opcos 31-12-2008 old v2_TPL_NewFormat" xfId="6628" xr:uid="{9E7C4686-6AF6-4E9B-BFEA-E6B99721DC9B}"/>
    <cellStyle name="_Mali Tablolar(26-03-03) " xfId="6629" xr:uid="{3DF369BE-5506-4180-915E-EA064AB1C3D9}"/>
    <cellStyle name="_Mali Tablolar(26-03-03)  10" xfId="6630" xr:uid="{10B62095-ABB6-43B6-A5E2-438C254FC957}"/>
    <cellStyle name="_Mali Tablolar(26-03-03)  2" xfId="6631" xr:uid="{DB9398C4-F328-4BAE-B120-224AF4385B7A}"/>
    <cellStyle name="_Mali Tablolar(26-03-03)  3" xfId="6632" xr:uid="{AEA0158D-E752-4308-BC03-F1F31B4A510C}"/>
    <cellStyle name="_Mali Tablolar(26-03-03)  4" xfId="6633" xr:uid="{F931317F-E193-4BD7-8E32-2B64E70F3488}"/>
    <cellStyle name="_Mali Tablolar(26-03-03)  5" xfId="6634" xr:uid="{B4BD959A-9BF1-47F4-93C1-76C547596261}"/>
    <cellStyle name="_Mali Tablolar(26-03-03)  6" xfId="6635" xr:uid="{0300AEC8-190C-4DE8-B947-19FA0C726DA7}"/>
    <cellStyle name="_Mali Tablolar(26-03-03)  7" xfId="6636" xr:uid="{E7EA8BC7-83AD-4A32-BAFC-A33AE65E2CC4}"/>
    <cellStyle name="_Mali Tablolar(26-03-03)  8" xfId="6637" xr:uid="{0ED9AB5C-F5D3-4FA5-B85B-59C8A360E2F2}"/>
    <cellStyle name="_Mali Tablolar(26-03-03)  9" xfId="6638" xr:uid="{B82F6E86-AC38-4926-BE0B-3D38FEEE2028}"/>
    <cellStyle name="_MCBS general 31-12-11" xfId="6639" xr:uid="{5335D54C-4C94-4DB7-B68D-F2AADDCBE690}"/>
    <cellStyle name="_MCBS general 31-12-11_AgeSa_NewFormat" xfId="6640" xr:uid="{C1736BAB-D24F-43C7-9667-4761D03DB147}"/>
    <cellStyle name="_MCBS general 31-12-11_BelgiumNewFormat" xfId="6641" xr:uid="{73F21398-546A-46D9-95A5-698727A27F95}"/>
    <cellStyle name="_MCBS general 31-12-11_Cap gains" xfId="6642" xr:uid="{1EBD90F1-C86A-4509-9036-37EEDCA535C0}"/>
    <cellStyle name="_MCBS general 31-12-11_Cap gains (by country)" xfId="6643" xr:uid="{C04CD72F-216D-4860-A0A7-6B146057D18E}"/>
    <cellStyle name="_MCBS general 31-12-11_ECL" xfId="6644" xr:uid="{9C7DEC6D-6C78-4BBB-8992-A213600D4AB2}"/>
    <cellStyle name="_MCBS general 31-12-11_Malaysia_NewFormat" xfId="6645" xr:uid="{3D072FFF-70A9-4FE6-BA6B-E3346FA1E172}"/>
    <cellStyle name="_MCBS general 31-12-11_MTL_NewFormat" xfId="6646" xr:uid="{92E8B38C-E608-47BD-BC8A-3D2DE0796ED4}"/>
    <cellStyle name="_MCBS general 31-12-11_P&amp;L (Ageas) (Life) (PT)" xfId="6647" xr:uid="{7E20F7D8-AB9C-4A8D-9DBE-1CC82D3BCF32}"/>
    <cellStyle name="_MCBS general 31-12-11_P&amp;L (BE)" xfId="6648" xr:uid="{FE556EF3-70AF-4441-8E86-E05058F0D7BD}"/>
    <cellStyle name="_MCBS general 31-12-11_P&amp;L (PT)" xfId="6649" xr:uid="{C10CBE47-47E1-4F06-B729-563644971168}"/>
    <cellStyle name="_MCBS general 31-12-11_P&amp;L (PT) (det)" xfId="6650" xr:uid="{26DC6E72-72EC-4BF4-8D83-38A58168A833}"/>
    <cellStyle name="_MCBS general 31-12-11_P&amp;L (PT) (Life)" xfId="6651" xr:uid="{552BE2F5-BF16-4992-80CD-01FC326F1E27}"/>
    <cellStyle name="_MCBS general 31-12-11_P&amp;L (PT) (NL)" xfId="6652" xr:uid="{FD7EEAFB-7687-4B5C-8FC6-24AB93A3486B}"/>
    <cellStyle name="_MCBS general 31-12-11_P&amp;L (RE) (det)" xfId="6653" xr:uid="{4CAB2749-FEF8-4502-9238-717A4F153633}"/>
    <cellStyle name="_MCBS general 31-12-11_P&amp;L (RE) (NL)" xfId="6654" xr:uid="{810C2BC8-2E7F-4C3D-85E1-B55F518A5FC6}"/>
    <cellStyle name="_MCBS general 31-12-11_P&amp;L (TPL) (det)" xfId="6655" xr:uid="{06DE63AE-7171-4A00-9FC1-F9C4C84C1517}"/>
    <cellStyle name="_MCBS general 31-12-11_P&amp;L (TPL) (Life)" xfId="6656" xr:uid="{DD764561-85FE-4E1D-82E3-263223BF907C}"/>
    <cellStyle name="_MCBS general 31-12-11_P&amp;L (UK)" xfId="6657" xr:uid="{086CC50C-07FD-4EB7-9822-C3E8D71A22EE}"/>
    <cellStyle name="_MCBS general 31-12-11_P&amp;L (UK) (det)" xfId="6658" xr:uid="{F56A96CD-7970-4497-B8BC-CB30CE0043EC}"/>
    <cellStyle name="_MCBS general 31-12-11_P&amp;L (UK) (NL)" xfId="6659" xr:uid="{A8F7E5DA-4E51-44EB-8201-6E8AB3FEA616}"/>
    <cellStyle name="_MCBS general 31-12-11_Portugal_NewFormat" xfId="6660" xr:uid="{21F8F6DF-CF0D-4683-8971-A46AB2730E02}"/>
    <cellStyle name="_MCBS general 31-12-11_TotalNewFormat" xfId="6661" xr:uid="{900E65AC-C349-46CB-AF97-1AA998C28E38}"/>
    <cellStyle name="_MCBS general 31-12-11_TPL_NewFormat" xfId="6662" xr:uid="{26C926B9-5ABD-47E2-9425-6C89E469CD74}"/>
    <cellStyle name="_Q2 2011 Expenses Forecast-20110609 v6.3 (value)" xfId="6663" xr:uid="{66A1FF64-20F2-4AD0-AA74-1F4CFD4978AE}"/>
    <cellStyle name="_Q2 2011 Expenses Forecast-20110609 v6.3 (value)_AgeSa_NewFormat" xfId="6664" xr:uid="{06F52A82-50D5-4FE2-982D-074EE0853E9B}"/>
    <cellStyle name="_Q2 2011 Expenses Forecast-20110609 v6.3 (value)_BelgiumNewFormat" xfId="6665" xr:uid="{F55D42A4-D641-4AA6-8A8D-2A410763AA93}"/>
    <cellStyle name="_Q2 2011 Expenses Forecast-20110609 v6.3 (value)_Cap gains" xfId="6666" xr:uid="{C96C0878-2F5C-4A3C-8998-B1A1479A10DA}"/>
    <cellStyle name="_Q2 2011 Expenses Forecast-20110609 v6.3 (value)_Cap gains (by country)" xfId="6667" xr:uid="{FB2B4D89-A0A3-4F05-A827-0EA3D3D3D07C}"/>
    <cellStyle name="_Q2 2011 Expenses Forecast-20110609 v6.3 (value)_ECL" xfId="6668" xr:uid="{508F66DC-BE6C-491F-A4D7-10B550D2FCD9}"/>
    <cellStyle name="_Q2 2011 Expenses Forecast-20110609 v6.3 (value)_Malaysia_NewFormat" xfId="6669" xr:uid="{D133EBB5-97EE-4EE9-8599-A3FBD9FA9E33}"/>
    <cellStyle name="_Q2 2011 Expenses Forecast-20110609 v6.3 (value)_MTL_NewFormat" xfId="6670" xr:uid="{F609429F-26C5-4051-AA0F-8B4AE3EC9CA9}"/>
    <cellStyle name="_Q2 2011 Expenses Forecast-20110609 v6.3 (value)_P&amp;L (Ageas) (Life) (PT)" xfId="6671" xr:uid="{ADB060CF-6388-4CFE-B7C1-BFFB7B9E16F0}"/>
    <cellStyle name="_Q2 2011 Expenses Forecast-20110609 v6.3 (value)_P&amp;L (BE)" xfId="6672" xr:uid="{242D6874-BF36-4B07-A481-A26B4872929D}"/>
    <cellStyle name="_Q2 2011 Expenses Forecast-20110609 v6.3 (value)_P&amp;L (PT)" xfId="6673" xr:uid="{22D500A9-40E7-4120-9ED7-B69E49CC3AC4}"/>
    <cellStyle name="_Q2 2011 Expenses Forecast-20110609 v6.3 (value)_P&amp;L (PT) (det)" xfId="6674" xr:uid="{73D1C729-4A89-4054-8E11-A92F19753C38}"/>
    <cellStyle name="_Q2 2011 Expenses Forecast-20110609 v6.3 (value)_P&amp;L (PT) (Life)" xfId="6675" xr:uid="{5DD60F2F-AF03-4459-A1FD-55FA77D7D648}"/>
    <cellStyle name="_Q2 2011 Expenses Forecast-20110609 v6.3 (value)_P&amp;L (PT) (NL)" xfId="6676" xr:uid="{ECDD5C12-A6A2-4258-8631-A36C611D731C}"/>
    <cellStyle name="_Q2 2011 Expenses Forecast-20110609 v6.3 (value)_P&amp;L (RE) (det)" xfId="6677" xr:uid="{2933A3AB-F62D-45B0-8146-EDE0D9FC410A}"/>
    <cellStyle name="_Q2 2011 Expenses Forecast-20110609 v6.3 (value)_P&amp;L (RE) (NL)" xfId="6678" xr:uid="{8413427C-D6AC-4BB6-AEED-92B9749584B9}"/>
    <cellStyle name="_Q2 2011 Expenses Forecast-20110609 v6.3 (value)_P&amp;L (TPL) (det)" xfId="6679" xr:uid="{EEBAA28E-E9DE-4A83-A72C-E6D4C178C667}"/>
    <cellStyle name="_Q2 2011 Expenses Forecast-20110609 v6.3 (value)_P&amp;L (TPL) (Life)" xfId="6680" xr:uid="{4AB3F5B7-5229-4041-9809-A91CA5FB622D}"/>
    <cellStyle name="_Q2 2011 Expenses Forecast-20110609 v6.3 (value)_P&amp;L (UK)" xfId="6681" xr:uid="{2D7FA80D-C05E-46B7-BA86-97A649E49470}"/>
    <cellStyle name="_Q2 2011 Expenses Forecast-20110609 v6.3 (value)_P&amp;L (UK) (det)" xfId="6682" xr:uid="{259905C3-667C-45BD-8431-8C070A5C58E2}"/>
    <cellStyle name="_Q2 2011 Expenses Forecast-20110609 v6.3 (value)_P&amp;L (UK) (NL)" xfId="6683" xr:uid="{82F202EF-3E53-4FD8-91F4-50C1C9215964}"/>
    <cellStyle name="_Q2 2011 Expenses Forecast-20110609 v6.3 (value)_Portugal_NewFormat" xfId="6684" xr:uid="{5CADAE0A-58E4-4E31-A171-67520FF63DF8}"/>
    <cellStyle name="_Q2 2011 Expenses Forecast-20110609 v6.3 (value)_TotalNewFormat" xfId="6685" xr:uid="{8515FBAC-96E1-4A1C-BD77-BC2A0B9D9464}"/>
    <cellStyle name="_Q2 2011 Expenses Forecast-20110609 v6.3 (value)_TPL_NewFormat" xfId="6686" xr:uid="{9D0A0488-B090-49DB-A75A-17CE32A30AB6}"/>
    <cellStyle name="_Row1" xfId="6687" xr:uid="{8811E1A9-753A-4CA3-9DA1-691FFA9A2109}"/>
    <cellStyle name="_Summary Aval" xfId="6688" xr:uid="{7C9AEBB7-F8B5-4EAF-B2BB-D41B848FA472}"/>
    <cellStyle name="_Summary Aval_AgeSa_NewFormat" xfId="6689" xr:uid="{2275B056-9771-40C3-BD42-530A6DB13F18}"/>
    <cellStyle name="_Summary Aval_BelgiumNewFormat" xfId="6690" xr:uid="{8C788DA8-0965-4990-869C-3E03EB48F849}"/>
    <cellStyle name="_Summary Aval_Cap gains" xfId="6691" xr:uid="{C457C74A-C614-425E-9E9A-15FC97DEC163}"/>
    <cellStyle name="_Summary Aval_Cap gains (by country)" xfId="6692" xr:uid="{987FFE5D-944A-4E7D-BDDB-EBBC9BC6E02C}"/>
    <cellStyle name="_Summary Aval_ECL" xfId="6693" xr:uid="{7DAC4117-F0A3-47CD-B501-97E52532DCB6}"/>
    <cellStyle name="_Summary Aval_FICA eur" xfId="6694" xr:uid="{298F27D1-A395-4CB9-838B-6192916D724D}"/>
    <cellStyle name="_Summary Aval_FICA eur_AgeSa_NewFormat" xfId="6695" xr:uid="{E9D8D54D-B53E-46E1-AAC5-23E572EA1DB7}"/>
    <cellStyle name="_Summary Aval_FICA eur_BelgiumNewFormat" xfId="6696" xr:uid="{23DCFCC8-C1DA-43C0-BBAE-CEE108700C61}"/>
    <cellStyle name="_Summary Aval_FICA eur_Cap gains" xfId="6697" xr:uid="{A047C59C-9BCB-4CDB-A594-D76CE0431746}"/>
    <cellStyle name="_Summary Aval_FICA eur_Cap gains (by country)" xfId="6698" xr:uid="{176D0630-7BC1-40B9-81D5-FBA9A5BA7496}"/>
    <cellStyle name="_Summary Aval_FICA eur_ECL" xfId="6699" xr:uid="{0093135F-36A1-4BCE-A785-D6D57F6A5D02}"/>
    <cellStyle name="_Summary Aval_FICA eur_Malaysia_NewFormat" xfId="6700" xr:uid="{A358C498-0447-4EED-A051-3C3D3381509D}"/>
    <cellStyle name="_Summary Aval_FICA eur_MTL_NewFormat" xfId="6701" xr:uid="{2C712547-A042-4A25-AD85-6B07435C585A}"/>
    <cellStyle name="_Summary Aval_FICA eur_P&amp;L (Ageas) (Life) (PT)" xfId="6702" xr:uid="{0D85A66A-A4FF-423F-AA47-C025677825E1}"/>
    <cellStyle name="_Summary Aval_FICA eur_P&amp;L (BE)" xfId="6703" xr:uid="{EEFA3703-EC39-4420-9DF7-FCFD6B80EC27}"/>
    <cellStyle name="_Summary Aval_FICA eur_P&amp;L (PT)" xfId="6704" xr:uid="{2B74AA07-DBD7-4997-83BB-52DC27BC5FA5}"/>
    <cellStyle name="_Summary Aval_FICA eur_P&amp;L (PT) (det)" xfId="6705" xr:uid="{A26CA472-20E2-4903-BD17-B746449595FE}"/>
    <cellStyle name="_Summary Aval_FICA eur_P&amp;L (PT) (Life)" xfId="6706" xr:uid="{D1F1529E-D9D3-4C2D-B7B1-84DAF890CAAC}"/>
    <cellStyle name="_Summary Aval_FICA eur_P&amp;L (PT) (NL)" xfId="6707" xr:uid="{BE2E7497-68A0-4002-BF9C-0C53AFB6CF87}"/>
    <cellStyle name="_Summary Aval_FICA eur_P&amp;L (RE) (det)" xfId="6708" xr:uid="{F7D3C5A3-BD77-4CE8-B391-423CBF2E19AE}"/>
    <cellStyle name="_Summary Aval_FICA eur_P&amp;L (RE) (NL)" xfId="6709" xr:uid="{9C55718C-A2D6-4C5B-B6F7-7772E80F2F02}"/>
    <cellStyle name="_Summary Aval_FICA eur_P&amp;L (TPL) (det)" xfId="6710" xr:uid="{469AC776-70BE-4712-BE8A-276B60CC7ECC}"/>
    <cellStyle name="_Summary Aval_FICA eur_P&amp;L (TPL) (Life)" xfId="6711" xr:uid="{80076D33-7A63-40D7-AF7F-4D73F54D8D0C}"/>
    <cellStyle name="_Summary Aval_FICA eur_P&amp;L (UK)" xfId="6712" xr:uid="{F2D55169-CEF6-4560-8AD6-0C4B66043C54}"/>
    <cellStyle name="_Summary Aval_FICA eur_P&amp;L (UK) (det)" xfId="6713" xr:uid="{51B67883-EF75-4BAD-A8F9-A326B62B50F6}"/>
    <cellStyle name="_Summary Aval_FICA eur_P&amp;L (UK) (NL)" xfId="6714" xr:uid="{B003F23F-35B7-4F25-82F2-4CF0817B08FB}"/>
    <cellStyle name="_Summary Aval_FICA eur_Portugal_NewFormat" xfId="6715" xr:uid="{F7A470A5-0539-4DDB-B8E7-0950613F6493}"/>
    <cellStyle name="_Summary Aval_FICA eur_TotalNewFormat" xfId="6716" xr:uid="{3D703C4A-9622-4BD0-97F0-8D2680C10247}"/>
    <cellStyle name="_Summary Aval_FICA eur_TPL_NewFormat" xfId="6717" xr:uid="{B86BF275-3D50-499E-AFC4-73BBC1353C97}"/>
    <cellStyle name="_Summary Aval_FICA lc" xfId="6718" xr:uid="{D998CB73-4796-41BB-A246-6DF27FBFE2F4}"/>
    <cellStyle name="_Summary Aval_FICA lc_AgeSa_NewFormat" xfId="6719" xr:uid="{22C7B748-B88F-440F-B16E-1FBE152B3D56}"/>
    <cellStyle name="_Summary Aval_FICA lc_BelgiumNewFormat" xfId="6720" xr:uid="{5A8D61EF-33D5-438D-BBAB-4CDC90D006B0}"/>
    <cellStyle name="_Summary Aval_FICA lc_Cap gains" xfId="6721" xr:uid="{78704E84-D20B-4341-9C9C-76DA47F21CE0}"/>
    <cellStyle name="_Summary Aval_FICA lc_Cap gains (by country)" xfId="6722" xr:uid="{27611688-874E-481E-BE7C-B041EB632A9F}"/>
    <cellStyle name="_Summary Aval_FICA lc_ECL" xfId="6723" xr:uid="{14DCB49E-9686-4D5A-95C5-3DF5BA3FD16F}"/>
    <cellStyle name="_Summary Aval_FICA lc_Malaysia_NewFormat" xfId="6724" xr:uid="{7F7EB315-BD79-4538-9AEB-CC17E3E2FFFE}"/>
    <cellStyle name="_Summary Aval_FICA lc_MTL_NewFormat" xfId="6725" xr:uid="{0EDC2B99-660B-464A-8ECE-1C77E5C62DD4}"/>
    <cellStyle name="_Summary Aval_FICA lc_P&amp;L (Ageas) (Life) (PT)" xfId="6726" xr:uid="{1DD0C4CC-FD70-4D28-B86C-FBE5ACCF28C9}"/>
    <cellStyle name="_Summary Aval_FICA lc_P&amp;L (BE)" xfId="6727" xr:uid="{2950056A-16F4-488B-A0EC-F5546A4258AA}"/>
    <cellStyle name="_Summary Aval_FICA lc_P&amp;L (PT)" xfId="6728" xr:uid="{0718C3CE-A823-4FC1-A324-F599BB91F088}"/>
    <cellStyle name="_Summary Aval_FICA lc_P&amp;L (PT) (det)" xfId="6729" xr:uid="{4D36CF8D-8152-49F3-A80C-C8A162340805}"/>
    <cellStyle name="_Summary Aval_FICA lc_P&amp;L (PT) (Life)" xfId="6730" xr:uid="{D8D12106-3030-4D81-BC3C-CB8765FAA972}"/>
    <cellStyle name="_Summary Aval_FICA lc_P&amp;L (PT) (NL)" xfId="6731" xr:uid="{95FD1403-24AC-4310-89CC-03DB9ADCB174}"/>
    <cellStyle name="_Summary Aval_FICA lc_P&amp;L (RE) (det)" xfId="6732" xr:uid="{4EDA71B5-02B4-406A-857D-FCDE0C0242D9}"/>
    <cellStyle name="_Summary Aval_FICA lc_P&amp;L (RE) (NL)" xfId="6733" xr:uid="{59DF84AE-1CAC-4B61-B85F-C1BD480B2F3E}"/>
    <cellStyle name="_Summary Aval_FICA lc_P&amp;L (TPL) (det)" xfId="6734" xr:uid="{C2DEB49E-4D48-4140-91E8-ECE5970F8CA6}"/>
    <cellStyle name="_Summary Aval_FICA lc_P&amp;L (TPL) (Life)" xfId="6735" xr:uid="{2F5CF2E1-FB00-4CF3-9E74-412F1C06E81A}"/>
    <cellStyle name="_Summary Aval_FICA lc_P&amp;L (UK)" xfId="6736" xr:uid="{0CDDA855-6EEC-4113-AB18-A80685AA1FD9}"/>
    <cellStyle name="_Summary Aval_FICA lc_P&amp;L (UK) (det)" xfId="6737" xr:uid="{E9021F23-DE91-4221-84A1-FE4141A3DCE6}"/>
    <cellStyle name="_Summary Aval_FICA lc_P&amp;L (UK) (NL)" xfId="6738" xr:uid="{A55200BA-D886-40FA-8155-2DA3FF39D9D7}"/>
    <cellStyle name="_Summary Aval_FICA lc_Portugal_NewFormat" xfId="6739" xr:uid="{1AF4C466-E7EB-49C8-B091-BD32EB5C84D7}"/>
    <cellStyle name="_Summary Aval_FICA lc_TotalNewFormat" xfId="6740" xr:uid="{F2C4F808-0249-4735-80EA-997186AD7C95}"/>
    <cellStyle name="_Summary Aval_FICA lc_TPL_NewFormat" xfId="6741" xr:uid="{ED579DE8-7940-4756-8346-400B361EF353}"/>
    <cellStyle name="_Summary Aval_Malaysia_NewFormat" xfId="6742" xr:uid="{99066425-2EAA-4EE4-9FA8-95E73C8D986A}"/>
    <cellStyle name="_Summary Aval_MTL_NewFormat" xfId="6743" xr:uid="{AC03F076-F12D-4595-9ED4-6BF626F90F91}"/>
    <cellStyle name="_Summary Aval_P&amp;L (Ageas) (Life) (PT)" xfId="6744" xr:uid="{57D523FC-ED2A-426E-BD70-E15F4A41A544}"/>
    <cellStyle name="_Summary Aval_P&amp;L (BE)" xfId="6745" xr:uid="{8F44FB63-6925-4625-9210-404E131495D0}"/>
    <cellStyle name="_Summary Aval_P&amp;L (PT)" xfId="6746" xr:uid="{19BB5D97-3A1B-4DB7-A58E-795204491571}"/>
    <cellStyle name="_Summary Aval_P&amp;L (PT) (det)" xfId="6747" xr:uid="{1E961DED-FE36-4203-AF54-C567FC40E5CC}"/>
    <cellStyle name="_Summary Aval_P&amp;L (PT) (Life)" xfId="6748" xr:uid="{97F6522D-0AA7-4B1E-A080-16C01CDACAAE}"/>
    <cellStyle name="_Summary Aval_P&amp;L (PT) (NL)" xfId="6749" xr:uid="{00CFC530-52A8-4CE5-8491-D07DF8C0A18B}"/>
    <cellStyle name="_Summary Aval_P&amp;L (RE) (det)" xfId="6750" xr:uid="{D658CFB6-70C7-4AD4-A0AE-0DB358AA7A6C}"/>
    <cellStyle name="_Summary Aval_P&amp;L (RE) (NL)" xfId="6751" xr:uid="{26F3889C-9D75-4904-AE02-770F6B932EC5}"/>
    <cellStyle name="_Summary Aval_P&amp;L (TPL) (det)" xfId="6752" xr:uid="{44635390-D305-4133-9FEE-7CCB143B9541}"/>
    <cellStyle name="_Summary Aval_P&amp;L (TPL) (Life)" xfId="6753" xr:uid="{404FC6F6-4B84-4848-93FC-9270E80F1DAA}"/>
    <cellStyle name="_Summary Aval_P&amp;L (UK)" xfId="6754" xr:uid="{2ED4784F-1420-4E26-828C-DB9CCC9D1D9F}"/>
    <cellStyle name="_Summary Aval_P&amp;L (UK) (det)" xfId="6755" xr:uid="{82821217-9D30-4885-A4C6-6B7A850E75E2}"/>
    <cellStyle name="_Summary Aval_P&amp;L (UK) (NL)" xfId="6756" xr:uid="{666436E0-EFC5-4F1D-B9C3-8007732D4136}"/>
    <cellStyle name="_Summary Aval_Portugal_NewFormat" xfId="6757" xr:uid="{C972F26E-CF6B-440A-8DC0-364080DCC7F6}"/>
    <cellStyle name="_Summary Aval_TotalNewFormat" xfId="6758" xr:uid="{F46D8394-DED3-4E48-A7B3-6DB8D3526046}"/>
    <cellStyle name="_Summary Aval_TPL_NewFormat" xfId="6759" xr:uid="{FB0EA0D4-E037-49EE-9691-C9C7CC99E235}"/>
    <cellStyle name="_vstup" xfId="6760" xr:uid="{1369B103-0CD2-4E59-9108-6D71778F06DF}"/>
    <cellStyle name="_vstup_67. UK" xfId="6761" xr:uid="{30A10F97-E057-43E3-B9F8-EFB43092886B}"/>
    <cellStyle name="_vstup_67. UK_AgeSa_NewFormat" xfId="6762" xr:uid="{2C3A159E-4B70-49D1-B3E1-BD83604F241B}"/>
    <cellStyle name="_vstup_67. UK_BelgiumNewFormat" xfId="6763" xr:uid="{96D44241-5BEE-42E9-B881-501350410A94}"/>
    <cellStyle name="_vstup_67. UK_Cap gains" xfId="6764" xr:uid="{E939FCDB-D6ED-4841-8F76-EB5B0005624C}"/>
    <cellStyle name="_vstup_67. UK_Cap gains (by country)" xfId="6765" xr:uid="{F13CFEBE-33CE-4332-8F60-C7DE964756D1}"/>
    <cellStyle name="_vstup_67. UK_ECL" xfId="6766" xr:uid="{0BE19D68-957F-4722-A2A5-14482C720ED9}"/>
    <cellStyle name="_vstup_67. UK_Malaysia_NewFormat" xfId="6767" xr:uid="{CFC62658-7C88-44B9-8CC6-F2C72B68543C}"/>
    <cellStyle name="_vstup_67. UK_MTL_NewFormat" xfId="6768" xr:uid="{AC7D2D86-6FFB-47FD-8CB2-13FA229924EE}"/>
    <cellStyle name="_vstup_67. UK_P&amp;L (Ageas) (Life) (PT)" xfId="6769" xr:uid="{A12C1A03-ED8E-4D4E-AEA0-82EFA68D2371}"/>
    <cellStyle name="_vstup_67. UK_P&amp;L (BE)" xfId="6770" xr:uid="{A029C273-2160-450B-A59D-62A4AE3B4C28}"/>
    <cellStyle name="_vstup_67. UK_P&amp;L (PT)" xfId="6771" xr:uid="{2FD621FA-D2EB-4EAA-BFE7-09E573A50B56}"/>
    <cellStyle name="_vstup_67. UK_P&amp;L (PT) (det)" xfId="6772" xr:uid="{B1369775-576A-4BE1-9318-3B68AA00D23E}"/>
    <cellStyle name="_vstup_67. UK_P&amp;L (PT) (Life)" xfId="6773" xr:uid="{164D5A0A-5583-48F6-B372-3A945C08F4D5}"/>
    <cellStyle name="_vstup_67. UK_P&amp;L (PT) (NL)" xfId="6774" xr:uid="{91E15052-ADC2-4024-A295-217C88C637BD}"/>
    <cellStyle name="_vstup_67. UK_P&amp;L (RE) (det)" xfId="6775" xr:uid="{4B67775C-ED22-4332-B889-88C6A091474A}"/>
    <cellStyle name="_vstup_67. UK_P&amp;L (RE) (NL)" xfId="6776" xr:uid="{0CF4B862-D9D4-4A3E-8969-BB6477160DC2}"/>
    <cellStyle name="_vstup_67. UK_P&amp;L (TPL) (det)" xfId="6777" xr:uid="{1FE77832-1814-47E2-919D-5C006019E25F}"/>
    <cellStyle name="_vstup_67. UK_P&amp;L (TPL) (Life)" xfId="6778" xr:uid="{12F28F6C-2771-49DB-B314-89E225A89792}"/>
    <cellStyle name="_vstup_67. UK_P&amp;L (UK)" xfId="6779" xr:uid="{0EC3CCF7-62DE-4761-9389-2205BDDE3A37}"/>
    <cellStyle name="_vstup_67. UK_P&amp;L (UK) (det)" xfId="6780" xr:uid="{6B0D8E80-D499-48C3-B9A1-2900BEE22693}"/>
    <cellStyle name="_vstup_67. UK_P&amp;L (UK) (NL)" xfId="6781" xr:uid="{23036068-B176-4D11-80CC-E1C1B87E6CC7}"/>
    <cellStyle name="_vstup_67. UK_Portugal_NewFormat" xfId="6782" xr:uid="{A80EC956-E912-4519-B6EB-E9450AADC6F4}"/>
    <cellStyle name="_vstup_67. UK_TotalNewFormat" xfId="6783" xr:uid="{F6ACA845-BB18-4687-9DBE-0C0AC68B072E}"/>
    <cellStyle name="_vstup_67. UK_TPL_NewFormat" xfId="6784" xr:uid="{02E54263-A2C0-4A60-A6B1-7F885E0537FA}"/>
    <cellStyle name="_vstup_AFLI" xfId="6785" xr:uid="{AE421860-1217-4E2D-9267-F4B271E37583}"/>
    <cellStyle name="_vstup_Ageas" xfId="6786" xr:uid="{EDE686D0-CC1C-4C98-B3EF-0995DCDD6BFE}"/>
    <cellStyle name="_vstup_AgeSa_NewFormat" xfId="6787" xr:uid="{72F0597A-0ADC-4476-9C76-7A490E2DF250}"/>
    <cellStyle name="_vstup_Aksigorta" xfId="6788" xr:uid="{CCCD9CFA-A1FB-4750-9C69-AF0D40248343}"/>
    <cellStyle name="_vstup_Asia" xfId="6789" xr:uid="{EDC9B333-EC8A-4B2F-89D2-2DDEA96BE53B}"/>
    <cellStyle name="_vstup_BelgiumNewFormat" xfId="6790" xr:uid="{5BE6EA76-96CB-41FE-B31C-1EE99F8A5E3E}"/>
    <cellStyle name="_vstup_Cap gains" xfId="6791" xr:uid="{EE1B9457-8D23-48C4-ABA5-A16AB84D41EE}"/>
    <cellStyle name="_vstup_Cap gains (by country)" xfId="6792" xr:uid="{734509A3-5FA2-4F60-A081-49AAD35DFFEA}"/>
    <cellStyle name="_vstup_ECL" xfId="6793" xr:uid="{D0CC0F00-A71F-481C-B1F6-FDDBFC948CE9}"/>
    <cellStyle name="_vstup_Elim (Equity) - retrieve" xfId="6794" xr:uid="{C5A5567C-D504-4A53-B57F-5D64C7DE757F}"/>
    <cellStyle name="_vstup_EU" xfId="6795" xr:uid="{60097BF3-1181-4FFC-9773-5942CCCE6995}"/>
    <cellStyle name="_vstup_GA" xfId="6796" xr:uid="{6B397B05-1E36-45B5-9193-6F0B3DC90732}"/>
    <cellStyle name="_vstup_Malaysia" xfId="6797" xr:uid="{CD360FFC-E2A2-4CEB-914C-97C1595804D1}"/>
    <cellStyle name="_vstup_Malaysia_NewFormat" xfId="6798" xr:uid="{0B8F8DBB-7F9C-4EE0-BBEF-1F07B4966AA8}"/>
    <cellStyle name="_vstup_Mngt report" xfId="6799" xr:uid="{BF34522F-C765-4853-8508-770AE6D57CEA}"/>
    <cellStyle name="_vstup_MTL_NewFormat" xfId="6800" xr:uid="{D921F32D-3CD3-4EA5-9802-B63699EAD6DC}"/>
    <cellStyle name="_vstup_P&amp;L (Ageas) (Life) (PT)" xfId="6801" xr:uid="{2E228B7B-2E54-489E-9D72-82B0A28D93BB}"/>
    <cellStyle name="_vstup_P&amp;L (BE)" xfId="6802" xr:uid="{9A60F3B9-84E4-426D-BD1C-B1331407388C}"/>
    <cellStyle name="_vstup_P&amp;L (PT)" xfId="6803" xr:uid="{1B9A5960-70AB-411F-89A9-38BEA232E8B2}"/>
    <cellStyle name="_vstup_P&amp;L (PT) (det)" xfId="6804" xr:uid="{CC6042B8-AEFA-477B-8C34-D281F8AB9F8D}"/>
    <cellStyle name="_vstup_P&amp;L (PT) (Life)" xfId="6805" xr:uid="{A69961BB-0C35-42FB-9DD4-19922244FA00}"/>
    <cellStyle name="_vstup_P&amp;L (PT) (NL)" xfId="6806" xr:uid="{A0CFD7E2-8E03-454F-9B20-D199CB3FB95E}"/>
    <cellStyle name="_vstup_P&amp;L (RE) (det)" xfId="6807" xr:uid="{62493A27-0607-4F75-BD80-9C82BBBF3E79}"/>
    <cellStyle name="_vstup_P&amp;L (RE) (NL)" xfId="6808" xr:uid="{B19CF2A4-8DCA-4808-9186-51D9310A4137}"/>
    <cellStyle name="_vstup_P&amp;L (TPL) (det)" xfId="6809" xr:uid="{66BAEBAE-4CEA-48C2-B3C3-50DFC0610E61}"/>
    <cellStyle name="_vstup_P&amp;L (TPL) (Life)" xfId="6810" xr:uid="{3069770C-BBD1-4013-BF7E-5B655A34FBBB}"/>
    <cellStyle name="_vstup_P&amp;L (UK)" xfId="6811" xr:uid="{A9549855-6F19-4552-B135-25905B8F8CA2}"/>
    <cellStyle name="_vstup_P&amp;L (UK) (det)" xfId="6812" xr:uid="{F8342348-5DA0-460E-B52E-B358572ACF1E}"/>
    <cellStyle name="_vstup_P&amp;L (UK) (NL)" xfId="6813" xr:uid="{9CBEAA73-A6E0-4655-994A-4B5C5C35DFF3}"/>
    <cellStyle name="_vstup_Philippines" xfId="6814" xr:uid="{D5196C3B-EB4C-44A3-824D-D87EFEDE4D39}"/>
    <cellStyle name="_vstup_Portugal_NewFormat" xfId="6815" xr:uid="{0BC816C9-E37B-4108-95C8-B96D2584D259}"/>
    <cellStyle name="_vstup_Thailand" xfId="6816" xr:uid="{C7D3F391-4F76-4674-A223-1BE33366A5FB}"/>
    <cellStyle name="_vstup_TotalNewFormat" xfId="6817" xr:uid="{299DD268-E9A2-4140-B8B4-14BBAEC66D7E}"/>
    <cellStyle name="_vstup_TPL_NewFormat" xfId="6818" xr:uid="{072E7687-1282-4313-B4D8-F0A7AAA22AE1}"/>
    <cellStyle name="_vstup_TPRE" xfId="6819" xr:uid="{CEABCF8B-164D-4B19-84EE-59DCA9ED2802}"/>
    <cellStyle name="_vstup_Vietnam" xfId="6820" xr:uid="{9E62927F-003A-4004-80FE-B718AAD20571}"/>
    <cellStyle name="_wtb 31.12.2004" xfId="6821" xr:uid="{8DDC3467-421F-4952-AC93-BE5CAEA7B263}"/>
    <cellStyle name="’Ê‰Y [0.00]_laroux" xfId="6822" xr:uid="{86E2553B-D2A5-418E-9EFF-6384C66FE378}"/>
    <cellStyle name="’Ê‰Y_laroux" xfId="6823" xr:uid="{D1E1F2FE-8C54-4C9A-9016-03E92C5DE2FB}"/>
    <cellStyle name="=C:\WINDOWS\SYSTEM32\COMMAND.COM" xfId="6824" xr:uid="{4AA4DDC1-094A-49BF-B9EE-22A1BB1AC296}"/>
    <cellStyle name="=C:\WINDOWS\SYSTEM32\COMMAND.COM 10" xfId="6825" xr:uid="{219C4AEA-5939-485E-A046-F4A0160D6EF6}"/>
    <cellStyle name="=C:\WINDOWS\SYSTEM32\COMMAND.COM 2" xfId="6826" xr:uid="{1B5AF20B-0174-450C-AC22-A47E55DCD844}"/>
    <cellStyle name="=C:\WINDOWS\SYSTEM32\COMMAND.COM 3" xfId="6827" xr:uid="{1B2D067E-15A2-4D7E-B134-A127E23F3816}"/>
    <cellStyle name="=C:\WINDOWS\SYSTEM32\COMMAND.COM 4" xfId="6828" xr:uid="{4CEA37F9-5EC9-43C5-8253-D544D7297E2B}"/>
    <cellStyle name="=C:\WINDOWS\SYSTEM32\COMMAND.COM 5" xfId="6829" xr:uid="{840C4C4F-FF33-442F-BBB4-D2C8666E6E51}"/>
    <cellStyle name="=C:\WINDOWS\SYSTEM32\COMMAND.COM 6" xfId="6830" xr:uid="{FF0CC2F9-CD27-46CB-81BD-09D809402020}"/>
    <cellStyle name="=C:\WINDOWS\SYSTEM32\COMMAND.COM 7" xfId="6831" xr:uid="{F381B0E5-32A6-432C-ACF7-4AEA65699BA4}"/>
    <cellStyle name="=C:\WINDOWS\SYSTEM32\COMMAND.COM 8" xfId="6832" xr:uid="{3DC9636C-FD06-4164-8450-81C095D5A4FB}"/>
    <cellStyle name="=C:\WINDOWS\SYSTEM32\COMMAND.COM 9" xfId="6833" xr:uid="{7FE6B22B-DD45-4886-99CD-3EB69CCABAB9}"/>
    <cellStyle name="=C:\WINNT\SYSTEM32\COMMAND.COM" xfId="6834" xr:uid="{D2F1CC44-9735-4B62-B3B3-C6005212C0E1}"/>
    <cellStyle name="=C:\WINNT35\SYSTEM32\COMMAND.COM" xfId="6835" xr:uid="{8852DDE2-5A60-4AC6-8845-5D1A0A292D0E}"/>
    <cellStyle name="=C:\WINNT35\SYSTEM32\COMMAND.COM 2" xfId="6836" xr:uid="{41E24FE6-398C-4C3D-B0E1-066C87201A00}"/>
    <cellStyle name="=C:\WINNT35\SYSTEM32\COMMAND.COM 2 2" xfId="6837" xr:uid="{22944B72-FC68-4275-9F74-F22829C58360}"/>
    <cellStyle name="=C:\WINNT35\SYSTEM32\COMMAND.COM 2_AgeSa_NewFormat" xfId="6838" xr:uid="{71477076-7D6A-42F5-A27A-34057326D341}"/>
    <cellStyle name="=C:\WINNT35\SYSTEM32\COMMAND.COM 3" xfId="6839" xr:uid="{73FF5C69-50F3-4EA2-B160-162E5145E97E}"/>
    <cellStyle name="=C:\WINNT35\SYSTEM32\COMMAND.COM_AgeSa_NewFormat" xfId="6840" xr:uid="{F7447F99-EBE2-42EB-8956-96C02740405E}"/>
    <cellStyle name="•W€_Door_Con asia" xfId="6841" xr:uid="{55A0C486-65E6-4C83-97FA-C986C9CCEA55}"/>
    <cellStyle name="•W_Door_Con asia" xfId="6842" xr:uid="{3B34780F-BAE0-4887-B11F-7761B47CB304}"/>
    <cellStyle name="20 % - Aksentti1" xfId="6843" xr:uid="{E30B60AD-CC99-40B4-85D9-F0763BB48DA1}"/>
    <cellStyle name="20 % - Aksentti2" xfId="6844" xr:uid="{659C4746-AF2F-422F-A17D-3E633F5D417A}"/>
    <cellStyle name="20 % - Aksentti3" xfId="6845" xr:uid="{A7ED9EF2-2C59-4F2A-B626-0F4D00F43867}"/>
    <cellStyle name="20 % - Aksentti4" xfId="6846" xr:uid="{6B0B319F-FFB4-452A-BDD0-D0ECD43C2AB2}"/>
    <cellStyle name="20 % - Aksentti5" xfId="6847" xr:uid="{39E23E8F-C49A-4035-A90A-EDABE463CEC9}"/>
    <cellStyle name="20 % - Aksentti6" xfId="6848" xr:uid="{866A2CF6-8753-43E9-8648-0D13A42150AD}"/>
    <cellStyle name="20 % - Accent1" xfId="6849" xr:uid="{2101FC5A-0DE4-4469-ACC4-DFD94FB6AD6B}"/>
    <cellStyle name="20 % - Accent2" xfId="6850" xr:uid="{B7D33234-1460-4896-8675-6EE1E3C6B0E0}"/>
    <cellStyle name="20 % - Accent3" xfId="6851" xr:uid="{3D53FF10-E488-4FB4-B07B-E4C858A5D4B9}"/>
    <cellStyle name="20 % - Accent4" xfId="6852" xr:uid="{C933DC98-C1BA-4BDB-B929-6F47F569A260}"/>
    <cellStyle name="20 % - Accent5" xfId="6853" xr:uid="{2075C7DD-B1CF-47CA-B6D6-ABF42C635105}"/>
    <cellStyle name="20 % - Accent6" xfId="6854" xr:uid="{EDF5B88E-2E2D-4868-ACA7-D9DE7FD72C9B}"/>
    <cellStyle name="20% - 1. jelölőszín" xfId="6855" xr:uid="{8F1531E6-17ED-42D0-9B4B-1101E97A5C3B}"/>
    <cellStyle name="20% - 2. jelölőszín" xfId="6856" xr:uid="{1013C7F2-273B-49A9-B0CD-1EEF1CCC2E32}"/>
    <cellStyle name="20% - 3. jelölőszín" xfId="6857" xr:uid="{978FD683-1180-45E7-A9C5-69431B2E32F9}"/>
    <cellStyle name="20% - 4. jelölőszín" xfId="6858" xr:uid="{32DC050E-14B9-40CF-A013-CC082456C02C}"/>
    <cellStyle name="20% - 5. jelölőszín" xfId="6859" xr:uid="{7422DA58-BB1E-4D8F-8669-1D42A1FF0EE2}"/>
    <cellStyle name="20% - 6. jelölőszín" xfId="6860" xr:uid="{BC679AA9-5E34-48AD-A422-4F3C1002F4C6}"/>
    <cellStyle name="20% - Accent1 2" xfId="6861" xr:uid="{62A9F812-FE4E-40D8-AA86-0B013F256A15}"/>
    <cellStyle name="20% - Accent1 2 2" xfId="6862" xr:uid="{7795412E-B6C4-44D9-A384-2949FCDAAE13}"/>
    <cellStyle name="20% - Accent1 2_AgeSa_NewFormat" xfId="6863" xr:uid="{1C091916-8113-4A0C-A8AE-53DF6FD7F92F}"/>
    <cellStyle name="20% - Accent1 3" xfId="6864" xr:uid="{080D6D7B-BDA2-40D4-9E7D-CDE8D1937BC7}"/>
    <cellStyle name="20% - Accent1 3 2" xfId="6865" xr:uid="{92290FA0-31D4-49D5-9D2F-14D9451AB31A}"/>
    <cellStyle name="20% - Accent1 4" xfId="6866" xr:uid="{2ECD5036-26F8-4694-BDAA-66D971272444}"/>
    <cellStyle name="20% - Accent1 4 2" xfId="6867" xr:uid="{2CD805C6-2FBF-4A2D-AD67-650CDC65CB4B}"/>
    <cellStyle name="20% - Accent1 5" xfId="6868" xr:uid="{6A678722-1113-402A-8939-06435A0F02EE}"/>
    <cellStyle name="20% - Accent1 5 2" xfId="6869" xr:uid="{2E5B7F5A-7DC8-4572-80A3-39200E5B9A72}"/>
    <cellStyle name="20% - Accent1 6" xfId="6870" xr:uid="{6637535D-6D95-4684-BC2B-4419C8B528D2}"/>
    <cellStyle name="20% - Accent1 6 2" xfId="6871" xr:uid="{4856C595-964C-4DA2-8A3D-6ADB9CA62F9B}"/>
    <cellStyle name="20% - Accent1 7" xfId="6872" xr:uid="{7EC6E63A-53E8-47BD-95C2-C9F51DB5923F}"/>
    <cellStyle name="20% - Accent1 7 2" xfId="6873" xr:uid="{93BFAEBD-0F0E-47F6-9B3E-37C5A9B92F8A}"/>
    <cellStyle name="20% - Accent1 8" xfId="6874" xr:uid="{DC396983-5CB4-4276-86BB-4564E9E0FB3F}"/>
    <cellStyle name="20% - Accent1 8 2" xfId="6875" xr:uid="{84538233-A10F-4DC0-ACEE-C8FE3B98CB7C}"/>
    <cellStyle name="20% - Accent1 9" xfId="6876" xr:uid="{78162AA1-8F2F-4922-870E-7EB2696AC1BE}"/>
    <cellStyle name="20% - Accent2 2" xfId="6877" xr:uid="{DBB22790-61B0-4E14-A3C3-1E310072E926}"/>
    <cellStyle name="20% - Accent2 2 2" xfId="6878" xr:uid="{BCDFDC2B-5BF1-42E7-8F85-926C09F9A49D}"/>
    <cellStyle name="20% - Accent2 2_AgeSa_NewFormat" xfId="6879" xr:uid="{64583570-0171-4325-ABF5-7E23D9C18BBC}"/>
    <cellStyle name="20% - Accent2 3" xfId="6880" xr:uid="{8C474433-898B-46BE-B35E-8F2EF4CE8994}"/>
    <cellStyle name="20% - Accent2 3 2" xfId="6881" xr:uid="{B0C9B98D-40C5-4E7A-901A-7ACB924C77E6}"/>
    <cellStyle name="20% - Accent2 4" xfId="6882" xr:uid="{C491FAC7-EB55-44AD-B329-2CA58B4165FD}"/>
    <cellStyle name="20% - Accent2 4 2" xfId="6883" xr:uid="{88D557DB-A21C-48FF-8473-4276EF5BCE0E}"/>
    <cellStyle name="20% - Accent2 5" xfId="6884" xr:uid="{B03E88EF-9292-4540-8947-6A4F42915153}"/>
    <cellStyle name="20% - Accent2 5 2" xfId="6885" xr:uid="{BC518F65-D1A4-40B9-BA90-03B086E59A4F}"/>
    <cellStyle name="20% - Accent2 6" xfId="6886" xr:uid="{A129A087-AFF3-44B7-BDAA-5F160B71BFE3}"/>
    <cellStyle name="20% - Accent2 6 2" xfId="6887" xr:uid="{7DD0994A-AB8D-4419-BC8F-53F25FAC3B4C}"/>
    <cellStyle name="20% - Accent2 7" xfId="6888" xr:uid="{0413C250-4CA0-49EB-9EA7-FBC4544FDF3E}"/>
    <cellStyle name="20% - Accent2 7 2" xfId="6889" xr:uid="{3313724A-EEA4-47CD-8475-1530F1C85EC7}"/>
    <cellStyle name="20% - Accent2 8" xfId="6890" xr:uid="{66F3B85C-833C-401B-8440-CEC775CB2096}"/>
    <cellStyle name="20% - Accent2 8 2" xfId="6891" xr:uid="{D585BED9-92EB-4926-88A3-CDED0891043E}"/>
    <cellStyle name="20% - Accent2 9" xfId="6892" xr:uid="{44ED4F8C-D168-4B04-864F-7DBECEBDC161}"/>
    <cellStyle name="20% - Accent3 2" xfId="6893" xr:uid="{27711E8A-2405-4924-AB6C-04809E1F171F}"/>
    <cellStyle name="20% - Accent3 2 2" xfId="6894" xr:uid="{F225A56A-598C-460E-AEEE-CEC9A4A55E23}"/>
    <cellStyle name="20% - Accent3 2_AgeSa_NewFormat" xfId="6895" xr:uid="{CEC6F018-74D4-402A-9734-2AD763AD322A}"/>
    <cellStyle name="20% - Accent3 3" xfId="6896" xr:uid="{3549745F-7584-4456-92D4-E85E2E4E8769}"/>
    <cellStyle name="20% - Accent3 3 2" xfId="6897" xr:uid="{87476E9C-7DE8-4C3F-9E0A-B25FE1017F6B}"/>
    <cellStyle name="20% - Accent3 4" xfId="6898" xr:uid="{7A3CF9C5-17B9-454A-AC6A-BBA5DA77C88C}"/>
    <cellStyle name="20% - Accent3 4 2" xfId="6899" xr:uid="{F03A84F1-A497-4F53-BBFC-713678A0C7EF}"/>
    <cellStyle name="20% - Accent3 5" xfId="6900" xr:uid="{E279D351-71CE-49E1-BA03-200610C41234}"/>
    <cellStyle name="20% - Accent3 5 2" xfId="6901" xr:uid="{C1404C3B-D4C6-4FDA-9338-B99818D24790}"/>
    <cellStyle name="20% - Accent3 6" xfId="6902" xr:uid="{D03C5A9D-E4B5-4102-8B5C-6DB8B0128DB3}"/>
    <cellStyle name="20% - Accent3 6 2" xfId="6903" xr:uid="{7C0946C3-3764-4FBE-9CC9-5F5C52A8CA9D}"/>
    <cellStyle name="20% - Accent3 7" xfId="6904" xr:uid="{26A49A99-F165-45A6-85F0-96C35D7DF656}"/>
    <cellStyle name="20% - Accent3 7 2" xfId="6905" xr:uid="{6831BC45-B0C7-4CC3-B674-FD69900E01CF}"/>
    <cellStyle name="20% - Accent3 8" xfId="6906" xr:uid="{EE5D3283-4D5C-46A9-BC5F-1F88A5981507}"/>
    <cellStyle name="20% - Accent3 8 2" xfId="6907" xr:uid="{4EE0DB05-7F41-400A-8E2A-E86D86761824}"/>
    <cellStyle name="20% - Accent3 9" xfId="6908" xr:uid="{04644DC7-AE6D-47C2-B977-BF054385AA5B}"/>
    <cellStyle name="20% - Accent4 2" xfId="6909" xr:uid="{80893F84-389A-4E50-8B5F-BA5C8CE78690}"/>
    <cellStyle name="20% - Accent4 2 2" xfId="6910" xr:uid="{A03EFC38-5FD7-4DF5-8F45-24BD5A44E38B}"/>
    <cellStyle name="20% - Accent4 2_AgeSa_NewFormat" xfId="6911" xr:uid="{8BA8B11F-4235-40AA-8563-2DD4459455D8}"/>
    <cellStyle name="20% - Accent4 3" xfId="6912" xr:uid="{71A77F0B-B9F2-4E0E-B28F-6EC74804D649}"/>
    <cellStyle name="20% - Accent4 3 2" xfId="6913" xr:uid="{5DADE1D7-9817-4838-94AD-F5C312187CC4}"/>
    <cellStyle name="20% - Accent4 4" xfId="6914" xr:uid="{A328DD30-ABF6-48F7-A8C1-ABFDC367A46D}"/>
    <cellStyle name="20% - Accent4 4 2" xfId="6915" xr:uid="{CD7EE624-2B7C-4C61-8E65-9C8D906C9D5E}"/>
    <cellStyle name="20% - Accent4 5" xfId="6916" xr:uid="{106155CC-567C-40FA-94EF-F699F7EC868A}"/>
    <cellStyle name="20% - Accent4 5 2" xfId="6917" xr:uid="{77BCFEEC-7F1F-4704-A5DF-220C86E3F0B5}"/>
    <cellStyle name="20% - Accent4 6" xfId="6918" xr:uid="{5FDD504A-04D6-4370-A01F-44B1946E5CFF}"/>
    <cellStyle name="20% - Accent4 6 2" xfId="6919" xr:uid="{5DA2A200-6728-4CAC-B11D-FEAEBBD895F1}"/>
    <cellStyle name="20% - Accent4 7" xfId="6920" xr:uid="{4561442F-DE87-4979-8C6A-49446A7075CE}"/>
    <cellStyle name="20% - Accent4 7 2" xfId="6921" xr:uid="{D0475468-33A0-4A78-BBCE-2E7263E63588}"/>
    <cellStyle name="20% - Accent4 8" xfId="6922" xr:uid="{79301128-D251-4544-AC15-40B881BCBB7C}"/>
    <cellStyle name="20% - Accent4 8 2" xfId="6923" xr:uid="{94B40B7B-46D8-41CD-952B-900D68C44B82}"/>
    <cellStyle name="20% - Accent4 9" xfId="6924" xr:uid="{6E20FD6A-1EA3-496F-B2E3-17306D4DD5BA}"/>
    <cellStyle name="20% - Accent5 2" xfId="6925" xr:uid="{2EF3042B-871E-43EC-B947-8231E2CE69ED}"/>
    <cellStyle name="20% - Accent5 2 2" xfId="6926" xr:uid="{FA09D591-D548-4B9C-AE05-A8B894FFBFA1}"/>
    <cellStyle name="20% - Accent5 2 3" xfId="6927" xr:uid="{72EDE89D-1562-4195-A2FA-180FD53CE679}"/>
    <cellStyle name="20% - Accent5 2 4" xfId="6928" xr:uid="{12B60292-3CC9-4D09-B8EB-10F7E26ADE3F}"/>
    <cellStyle name="20% - Accent5 2 5" xfId="6929" xr:uid="{47C3BD29-F9D2-44EC-9537-3E180DBABB9B}"/>
    <cellStyle name="20% - Accent5 2 6" xfId="6930" xr:uid="{8C62FF33-2157-47D6-8720-2F7248404E4C}"/>
    <cellStyle name="20% - Accent5 2_AgeSa_NewFormat" xfId="6931" xr:uid="{267EDFC9-6596-48BC-BD70-3DF78F7AF778}"/>
    <cellStyle name="20% - Accent5 3" xfId="6932" xr:uid="{BC606F4E-FB71-4527-A14B-136882D970A8}"/>
    <cellStyle name="20% - Accent5 3 2" xfId="6933" xr:uid="{92394303-6A4F-4C97-8483-82181161DB71}"/>
    <cellStyle name="20% - Accent5 4" xfId="6934" xr:uid="{EB4CE0C7-B38F-4D62-9698-8B0A9829B1BD}"/>
    <cellStyle name="20% - Accent5 4 2" xfId="6935" xr:uid="{E6ACDAE0-5BA7-4A24-BAD0-48461089344F}"/>
    <cellStyle name="20% - Accent5 5" xfId="6936" xr:uid="{D494F2F1-4318-4C3D-ABCC-14E1672F67EB}"/>
    <cellStyle name="20% - Accent5 5 2" xfId="6937" xr:uid="{00ACACC9-7D86-4127-ABBB-3B98A2F47AF4}"/>
    <cellStyle name="20% - Accent5 6" xfId="6938" xr:uid="{31E871C7-8CF9-44EA-A7A0-B34FC167E44A}"/>
    <cellStyle name="20% - Accent5 6 2" xfId="6939" xr:uid="{E28A0105-53D2-4039-9A7D-D0B9CBAF2E61}"/>
    <cellStyle name="20% - Accent5 7" xfId="6940" xr:uid="{40F040A2-FB83-460B-9B0F-70EC0B6F72B5}"/>
    <cellStyle name="20% - Accent5 7 2" xfId="6941" xr:uid="{C81F5C9A-D049-4718-BF10-238CE2EAEEF5}"/>
    <cellStyle name="20% - Accent5 8" xfId="6942" xr:uid="{308027C6-E71E-460D-8D94-14573BC4ADF3}"/>
    <cellStyle name="20% - Accent5 8 2" xfId="6943" xr:uid="{87FF7CA4-67DC-42E3-988D-887B3A4F7CFE}"/>
    <cellStyle name="20% - Accent5 9" xfId="6944" xr:uid="{3D0DD686-F39A-4465-A021-EBC550E93231}"/>
    <cellStyle name="20% - Accent6 2" xfId="6945" xr:uid="{76DDE14A-605F-47BD-AF18-D6ACB024D004}"/>
    <cellStyle name="20% - Accent6 2 2" xfId="6946" xr:uid="{139324E9-C340-4112-9D90-F8183D0518EB}"/>
    <cellStyle name="20% - Accent6 2_AgeSa_NewFormat" xfId="6947" xr:uid="{A2D42EFE-8780-4845-978C-5658599A3271}"/>
    <cellStyle name="20% - Accent6 3" xfId="6948" xr:uid="{047E19A5-2899-4A36-8BAF-99804AE7B5B5}"/>
    <cellStyle name="20% - Accent6 3 2" xfId="6949" xr:uid="{F01530D3-E7F7-4DCF-843A-2E02FCD0FFF2}"/>
    <cellStyle name="20% - Accent6 4" xfId="6950" xr:uid="{BC4119EE-CF5E-4BA2-9FDC-62C4452064C4}"/>
    <cellStyle name="20% - Accent6 4 2" xfId="6951" xr:uid="{117C0A9B-083B-4A6D-9B58-E7AFF737C13A}"/>
    <cellStyle name="20% - Accent6 5" xfId="6952" xr:uid="{A9935E65-AFF9-4694-93AE-ED381043B125}"/>
    <cellStyle name="20% - Accent6 5 2" xfId="6953" xr:uid="{D9ABAFA8-EFAD-499A-A7FF-013BEDF0D4D9}"/>
    <cellStyle name="20% - Accent6 6" xfId="6954" xr:uid="{82DFCD82-E8EB-4F17-90AE-4613BFE00BF9}"/>
    <cellStyle name="20% - Accent6 6 2" xfId="6955" xr:uid="{951EF216-C8E6-4345-83F3-53263D611748}"/>
    <cellStyle name="20% - Accent6 7" xfId="6956" xr:uid="{4506ABEC-7CFE-4A34-BE9F-EB33BC05A4A0}"/>
    <cellStyle name="20% - Accent6 7 2" xfId="6957" xr:uid="{2D7053F4-D183-4BE5-8D12-00952BAFC11C}"/>
    <cellStyle name="20% - Accent6 8" xfId="6958" xr:uid="{D543F9FD-A8F5-4626-997F-EB83EAB264FF}"/>
    <cellStyle name="20% - Accent6 8 2" xfId="6959" xr:uid="{83DB9B98-C068-4125-8EAA-27269C32BCE6}"/>
    <cellStyle name="20% - Accent6 9" xfId="6960" xr:uid="{9E5F447A-52BA-4781-8731-81E6F4460DFE}"/>
    <cellStyle name="20% - Colore 1" xfId="6961" xr:uid="{125CE9AF-B95F-41A4-B8F7-25BB224D5D93}"/>
    <cellStyle name="20% - Colore 2" xfId="6962" xr:uid="{2C1258E9-44BA-4664-AA42-9BF88765A611}"/>
    <cellStyle name="20% - Colore 3" xfId="6963" xr:uid="{D3CA3C2D-EFC0-4674-B25C-1B5F46F28675}"/>
    <cellStyle name="20% - Colore 4" xfId="6964" xr:uid="{D612159D-2EAA-424F-93B8-4D147B5325DD}"/>
    <cellStyle name="20% - Colore 5" xfId="6965" xr:uid="{7F644A89-6D22-406E-A08E-DC661773B1DB}"/>
    <cellStyle name="20% - Colore 6" xfId="6966" xr:uid="{3AB024FE-C869-48CB-8E8E-7DF0E51B545D}"/>
    <cellStyle name="20% - Cor1" xfId="6967" xr:uid="{562A3484-85B1-47DD-8B7E-443B26497026}"/>
    <cellStyle name="20% - Cor2" xfId="6968" xr:uid="{2C19EC05-8758-427A-852C-16ECD664A0C2}"/>
    <cellStyle name="20% - Cor3" xfId="6969" xr:uid="{14A2D4E0-E782-4B99-B518-FD8E62282BBE}"/>
    <cellStyle name="20% - Cor4" xfId="6970" xr:uid="{DE788B68-BB29-4D02-888A-765DA891BFC0}"/>
    <cellStyle name="20% - Cor5" xfId="6971" xr:uid="{F6EB4077-B0AF-4A2F-8EE8-6A3BC28BAD08}"/>
    <cellStyle name="20% - Cor6" xfId="6972" xr:uid="{E2140DBA-9C9A-4460-A660-3E796DBF9252}"/>
    <cellStyle name="20% - Énfasis1" xfId="6973" xr:uid="{BBFDB165-E2C2-4862-AFEE-0BDDD8C99A9D}"/>
    <cellStyle name="20% - Énfasis2" xfId="6974" xr:uid="{65E582D7-F1ED-4328-B05B-C6B9B75739A8}"/>
    <cellStyle name="20% - Énfasis3" xfId="6975" xr:uid="{4652E333-EE30-4220-BBA0-9100288597CA}"/>
    <cellStyle name="20% - Énfasis4" xfId="6976" xr:uid="{9B6D6E68-A9EB-4409-8717-0A3E0484ACB2}"/>
    <cellStyle name="20% - Énfasis5" xfId="6977" xr:uid="{95FAB480-A4A0-4DDC-AC77-0DC5C5CB23D9}"/>
    <cellStyle name="20% - Énfasis6" xfId="6978" xr:uid="{52BF9897-7035-4FC0-8116-5F785F7F088B}"/>
    <cellStyle name="20% - 輔色1" xfId="6979" xr:uid="{B43A6AC7-D54E-4F0C-87BE-D5A1F211A8AE}"/>
    <cellStyle name="20% - 輔色2" xfId="6980" xr:uid="{9D04CF66-3DD9-4FC8-8FD7-645B71960398}"/>
    <cellStyle name="20% - 輔色3" xfId="6981" xr:uid="{DBAA6CE1-8FAD-491A-8BFE-E9D18AC53DC7}"/>
    <cellStyle name="20% - 輔色4" xfId="6982" xr:uid="{25B544D3-FF6D-49B6-8B7A-67D09C967713}"/>
    <cellStyle name="20% - 輔色5" xfId="6983" xr:uid="{E54A0F9C-82BB-46E5-AC18-BBA34144F615}"/>
    <cellStyle name="20% - 輔色6" xfId="6984" xr:uid="{B8338CC5-7044-40B0-BBC1-5BC72923E716}"/>
    <cellStyle name="³" xfId="6985" xr:uid="{8E98FA0B-A9A3-457D-B08D-76811825D83A}"/>
    <cellStyle name="³ 10" xfId="6986" xr:uid="{616810D3-D288-41B3-B003-3F3473E2B635}"/>
    <cellStyle name="³ 2" xfId="6987" xr:uid="{488FB643-F24C-4217-B3D1-2A3076F3EDF6}"/>
    <cellStyle name="³ 3" xfId="6988" xr:uid="{3CF82AFB-88A7-45C2-8BD5-88FBDDF3D8DC}"/>
    <cellStyle name="³ 4" xfId="6989" xr:uid="{641063F4-8B26-488D-BA60-CDF0E2923D5A}"/>
    <cellStyle name="³ 5" xfId="6990" xr:uid="{6AE959E6-2271-4ED0-A8FA-7482E8BEF8C3}"/>
    <cellStyle name="³ 6" xfId="6991" xr:uid="{36255AEA-B1E8-460B-A3FA-D6C5BC0D9CF1}"/>
    <cellStyle name="³ 7" xfId="6992" xr:uid="{31466181-BC96-4EE9-9C03-3A36180EE625}"/>
    <cellStyle name="³ 8" xfId="6993" xr:uid="{E1377355-CC4A-4874-9434-B644B8348FAB}"/>
    <cellStyle name="³ 9" xfId="6994" xr:uid="{E049A210-A3C7-4BA4-9258-4E59BDA71969}"/>
    <cellStyle name="³?ú" xfId="6995" xr:uid="{D69861AF-AC50-4FFC-A81F-8AA440EE1A19}"/>
    <cellStyle name="³?ú 2" xfId="6996" xr:uid="{FA22B581-3027-4D59-83E0-F600AAE0BAC5}"/>
    <cellStyle name="³?ú 3" xfId="6997" xr:uid="{59B868B7-6C8F-4EA7-96AD-ADAF07839C2F}"/>
    <cellStyle name="40 % - Aksentti1" xfId="6998" xr:uid="{CAA8E096-2077-4328-8A76-53EE4213B848}"/>
    <cellStyle name="40 % - Aksentti2" xfId="6999" xr:uid="{5383ADBE-BDA7-4AAC-B52A-8046D932148D}"/>
    <cellStyle name="40 % - Aksentti3" xfId="7000" xr:uid="{65E72636-D583-4ABC-9CF5-93E2534B2C5B}"/>
    <cellStyle name="40 % - Aksentti4" xfId="7001" xr:uid="{40039186-B509-4D9A-BC57-C2975C76B684}"/>
    <cellStyle name="40 % - Aksentti5" xfId="7002" xr:uid="{53928541-4D76-4DBC-9379-09480CF0DF49}"/>
    <cellStyle name="40 % - Aksentti6" xfId="7003" xr:uid="{8EA2538E-A36B-471E-B3BC-D7ED4AA2E255}"/>
    <cellStyle name="40 % - Accent1" xfId="7004" xr:uid="{D52201B5-CA71-481A-86C5-782933037055}"/>
    <cellStyle name="40 % - Accent2" xfId="7005" xr:uid="{AA69D824-7EEB-4266-9744-807F3E0AE3B9}"/>
    <cellStyle name="40 % - Accent3" xfId="7006" xr:uid="{53B1A9E9-7D46-486E-9198-248E947EA5FC}"/>
    <cellStyle name="40 % - Accent4" xfId="7007" xr:uid="{68A0445A-34F4-4385-9C08-2739A54B89FD}"/>
    <cellStyle name="40 % - Accent5" xfId="7008" xr:uid="{7431591C-11C7-44DF-9D58-63FBBE44FD78}"/>
    <cellStyle name="40 % - Accent6" xfId="7009" xr:uid="{47176640-BA5D-44D5-AE0C-CFBA96EA9DBE}"/>
    <cellStyle name="40% - 1. jelölőszín" xfId="7010" xr:uid="{7428E992-5091-41E1-BDA8-A7DE9DA7757B}"/>
    <cellStyle name="40% - 2. jelölőszín" xfId="7011" xr:uid="{5D944355-F0FB-463C-9950-3C6AB943E7C4}"/>
    <cellStyle name="40% - 3. jelölőszín" xfId="7012" xr:uid="{52E77F46-E8DE-4418-906B-0A26BD43FFAD}"/>
    <cellStyle name="40% - 4. jelölőszín" xfId="7013" xr:uid="{E8051C79-B864-4136-B686-3078AAAF42FB}"/>
    <cellStyle name="40% - 5. jelölőszín" xfId="7014" xr:uid="{5654B572-FB67-4B30-ACEE-BE3EA53880CC}"/>
    <cellStyle name="40% - 6. jelölőszín" xfId="7015" xr:uid="{AAEE5514-D70D-4FE2-B7EE-9828A2995D16}"/>
    <cellStyle name="40% - Accent1 2" xfId="7016" xr:uid="{4243872F-4A53-48AF-8F20-D763395DFD92}"/>
    <cellStyle name="40% - Accent1 2 2" xfId="7017" xr:uid="{9A04E081-D200-4FBC-97DB-77A954A4B435}"/>
    <cellStyle name="40% - Accent1 2_AgeSa_NewFormat" xfId="7018" xr:uid="{A9594E18-C808-4C19-A7D4-8F21EA6B3642}"/>
    <cellStyle name="40% - Accent1 3" xfId="7019" xr:uid="{58DD5614-19A6-4031-B1CC-6628E1A27FC0}"/>
    <cellStyle name="40% - Accent1 3 2" xfId="7020" xr:uid="{3BCCCE45-DE82-48C4-973C-617C842CDDD2}"/>
    <cellStyle name="40% - Accent1 4" xfId="7021" xr:uid="{F1D52D29-3AAC-4F5B-B452-DC1E8A279AEB}"/>
    <cellStyle name="40% - Accent1 4 2" xfId="7022" xr:uid="{E82A642C-14DB-4D24-BBBB-3B0222B4060C}"/>
    <cellStyle name="40% - Accent1 5" xfId="7023" xr:uid="{92CC50EF-7E75-4352-8604-EB6D1D499B05}"/>
    <cellStyle name="40% - Accent1 5 2" xfId="7024" xr:uid="{3865C854-F0F5-47EB-91AF-E113D3A91A35}"/>
    <cellStyle name="40% - Accent1 6" xfId="7025" xr:uid="{93BAC3B8-ED12-48D9-98DC-02B3C5D88E04}"/>
    <cellStyle name="40% - Accent1 6 2" xfId="7026" xr:uid="{39A82821-8B44-4CC2-A1C8-80B4B87FAA1F}"/>
    <cellStyle name="40% - Accent1 7" xfId="7027" xr:uid="{3E8196CA-BBB7-4813-BF68-C8A74436098E}"/>
    <cellStyle name="40% - Accent1 7 2" xfId="7028" xr:uid="{96C582EE-D98B-49B8-810B-E52C0E243225}"/>
    <cellStyle name="40% - Accent1 8" xfId="7029" xr:uid="{E0A48757-B126-423A-BB8A-6997F2A06E9B}"/>
    <cellStyle name="40% - Accent1 8 2" xfId="7030" xr:uid="{8F90C208-113D-41BE-B7FD-AF1A4FE4F941}"/>
    <cellStyle name="40% - Accent1 9" xfId="7031" xr:uid="{24763060-2A91-4426-A85E-3A0B203E2753}"/>
    <cellStyle name="40% - Accent2 2" xfId="7032" xr:uid="{BD46C426-ADFF-490E-883B-E820C4C33F49}"/>
    <cellStyle name="40% - Accent2 2 2" xfId="7033" xr:uid="{9D20A153-4790-4376-8869-D4BC11CBDF9A}"/>
    <cellStyle name="40% - Accent2 2_AgeSa_NewFormat" xfId="7034" xr:uid="{43364457-A375-4A8F-8276-20B121FA6265}"/>
    <cellStyle name="40% - Accent2 3" xfId="7035" xr:uid="{31974727-2679-434A-A9DE-03CE8CCCF68E}"/>
    <cellStyle name="40% - Accent2 3 2" xfId="7036" xr:uid="{DF534EAA-CADD-46CA-A2D1-CC1D5EA8D918}"/>
    <cellStyle name="40% - Accent2 4" xfId="7037" xr:uid="{1EC567C6-D602-4862-90E4-D1F37A4E631F}"/>
    <cellStyle name="40% - Accent2 4 2" xfId="7038" xr:uid="{79BADF62-15F8-43F2-8F96-41CDB8F4D190}"/>
    <cellStyle name="40% - Accent2 5" xfId="7039" xr:uid="{179A07F7-7097-48D2-8C64-F117189E5DBA}"/>
    <cellStyle name="40% - Accent2 5 2" xfId="7040" xr:uid="{B103F41C-4DF3-4C3D-952D-38EA7684FDA8}"/>
    <cellStyle name="40% - Accent2 6" xfId="7041" xr:uid="{D327E1C6-957D-49D9-A9BF-785D9F0556C0}"/>
    <cellStyle name="40% - Accent2 6 2" xfId="7042" xr:uid="{47B432A9-09D6-4615-93D7-9E684C0679EA}"/>
    <cellStyle name="40% - Accent2 7" xfId="7043" xr:uid="{922E8A36-8643-4869-8E22-A7614313224C}"/>
    <cellStyle name="40% - Accent2 7 2" xfId="7044" xr:uid="{F63C3380-E6F9-494A-8BF0-3AE39063405C}"/>
    <cellStyle name="40% - Accent2 8" xfId="7045" xr:uid="{F7DBE500-E480-407F-9011-0F0822967610}"/>
    <cellStyle name="40% - Accent2 8 2" xfId="7046" xr:uid="{92D834CA-8001-45ED-92C1-A7EC14B28173}"/>
    <cellStyle name="40% - Accent2 9" xfId="7047" xr:uid="{59BB9D65-41C1-4C43-B9DA-BC46431E0CE9}"/>
    <cellStyle name="40% - Accent3 2" xfId="7048" xr:uid="{91848C3E-5D04-4320-9BB9-39EBAEEF1A44}"/>
    <cellStyle name="40% - Accent3 2 2" xfId="7049" xr:uid="{6BC4C828-F8AB-4358-8098-256912D915FF}"/>
    <cellStyle name="40% - Accent3 2_AgeSa_NewFormat" xfId="7050" xr:uid="{0741E72B-4E10-4ECA-8917-E2845516182C}"/>
    <cellStyle name="40% - Accent3 3" xfId="7051" xr:uid="{48B02601-9371-4194-A66F-1DDABA63EA95}"/>
    <cellStyle name="40% - Accent3 3 2" xfId="7052" xr:uid="{ED082163-05F5-4C33-A3A2-2944FCB59AA7}"/>
    <cellStyle name="40% - Accent3 4" xfId="7053" xr:uid="{F1015F9C-331D-4010-AB16-76D0CA23FA4C}"/>
    <cellStyle name="40% - Accent3 4 2" xfId="7054" xr:uid="{8265C651-F4E0-4990-ABEC-6F15076D1B22}"/>
    <cellStyle name="40% - Accent3 5" xfId="7055" xr:uid="{1F9BE48B-C0C2-4786-ACEF-D7A03B975C8B}"/>
    <cellStyle name="40% - Accent3 5 2" xfId="7056" xr:uid="{F8BB1AD5-5546-469C-BE97-B78C5F17BF5B}"/>
    <cellStyle name="40% - Accent3 6" xfId="7057" xr:uid="{703CDE87-57E0-46E8-822F-53C710963CFB}"/>
    <cellStyle name="40% - Accent3 6 2" xfId="7058" xr:uid="{5CC36AAA-7B30-43DE-B8DB-899B4E150358}"/>
    <cellStyle name="40% - Accent3 7" xfId="7059" xr:uid="{CCB868F0-D287-4A21-A632-767FC8FB5ADA}"/>
    <cellStyle name="40% - Accent3 7 2" xfId="7060" xr:uid="{80C22D0F-232C-4937-ABAC-2596770DCD7C}"/>
    <cellStyle name="40% - Accent3 8" xfId="7061" xr:uid="{FED9B46D-9E53-495D-80F0-68FA62457582}"/>
    <cellStyle name="40% - Accent3 8 2" xfId="7062" xr:uid="{E6E42FF0-4648-43FE-A7EB-3A47B7543085}"/>
    <cellStyle name="40% - Accent3 9" xfId="7063" xr:uid="{8BC770B6-BF65-466D-B007-2CF708A98865}"/>
    <cellStyle name="40% - Accent4 2" xfId="7064" xr:uid="{D949A0D8-D2C0-4C5B-886D-F63DFC789935}"/>
    <cellStyle name="40% - Accent4 2 2" xfId="7065" xr:uid="{C30EF9AF-69AE-4713-ABCC-638E702ED3C2}"/>
    <cellStyle name="40% - Accent4 2_AgeSa_NewFormat" xfId="7066" xr:uid="{673F11CC-3FB9-417D-89B6-975F9F8995AA}"/>
    <cellStyle name="40% - Accent4 3" xfId="7067" xr:uid="{1AA6D134-193A-4B0A-9348-E039A21CA89E}"/>
    <cellStyle name="40% - Accent4 3 2" xfId="7068" xr:uid="{8637AB03-5B4E-453C-8C0A-28FD7C25C116}"/>
    <cellStyle name="40% - Accent4 4" xfId="7069" xr:uid="{8C9FA951-E614-489D-9BA6-4FD23355BD90}"/>
    <cellStyle name="40% - Accent4 4 2" xfId="7070" xr:uid="{A959A3E1-12EF-4F70-85EA-4193658C9702}"/>
    <cellStyle name="40% - Accent4 5" xfId="7071" xr:uid="{18DEA873-CDB1-4612-8CA7-CC5FEE8D6466}"/>
    <cellStyle name="40% - Accent4 5 2" xfId="7072" xr:uid="{006B9AEC-2C83-4310-9272-355DB2B676C8}"/>
    <cellStyle name="40% - Accent4 6" xfId="7073" xr:uid="{CBB234D0-3F7D-4235-9331-0193B03DBAC8}"/>
    <cellStyle name="40% - Accent4 6 2" xfId="7074" xr:uid="{02487900-CFDE-4E32-ADC8-B7701CEA41B4}"/>
    <cellStyle name="40% - Accent4 7" xfId="7075" xr:uid="{731432E2-E0D5-442F-A56B-3B155729C74A}"/>
    <cellStyle name="40% - Accent4 7 2" xfId="7076" xr:uid="{EB24D58A-89F5-42F9-B163-9AB0CED0F73E}"/>
    <cellStyle name="40% - Accent4 8" xfId="7077" xr:uid="{31161AC5-F680-478A-B359-A190A73D5152}"/>
    <cellStyle name="40% - Accent4 8 2" xfId="7078" xr:uid="{7FA845CF-AFC2-4FE9-815D-DF564B9D0326}"/>
    <cellStyle name="40% - Accent4 9" xfId="7079" xr:uid="{F82A5EA0-F55F-4B67-9F8C-2501605921D7}"/>
    <cellStyle name="40% - Accent5 2" xfId="7080" xr:uid="{C6D5ACB2-CE21-4DD9-8697-DA7D00C987B1}"/>
    <cellStyle name="40% - Accent5 2 2" xfId="7081" xr:uid="{72096036-814F-4581-B65D-57EAD78F9DE1}"/>
    <cellStyle name="40% - Accent5 2 3" xfId="7082" xr:uid="{D2C3FDC5-DAA2-4B83-9842-5F29CD002608}"/>
    <cellStyle name="40% - Accent5 2 4" xfId="7083" xr:uid="{DB4D9288-72F5-4960-8AFC-B6DEFC9C7DFB}"/>
    <cellStyle name="40% - Accent5 2 5" xfId="7084" xr:uid="{8423D802-1012-41DA-9C98-021DABAAB376}"/>
    <cellStyle name="40% - Accent5 2 6" xfId="7085" xr:uid="{5BE7EBEC-5123-444C-8321-0423259DD457}"/>
    <cellStyle name="40% - Accent5 2_AgeSa_NewFormat" xfId="7086" xr:uid="{E89038EB-C644-461C-AB7F-2BEBD77950A7}"/>
    <cellStyle name="40% - Accent5 3" xfId="7087" xr:uid="{019BACF7-7DD1-45C0-92DD-33233588A370}"/>
    <cellStyle name="40% - Accent5 3 2" xfId="7088" xr:uid="{55AF3D50-7883-4776-9171-0D4385DC5DEF}"/>
    <cellStyle name="40% - Accent5 4" xfId="7089" xr:uid="{0BE89345-4143-460A-BE92-DDC6F0109C41}"/>
    <cellStyle name="40% - Accent5 4 2" xfId="7090" xr:uid="{1300BD0B-0B16-4A36-AEF1-0FE94753C81C}"/>
    <cellStyle name="40% - Accent5 5" xfId="7091" xr:uid="{3CEB934C-146F-43DE-9F87-339E997ED034}"/>
    <cellStyle name="40% - Accent5 5 2" xfId="7092" xr:uid="{1DC5E63C-47E8-4ED5-9F58-83F0224BA1C9}"/>
    <cellStyle name="40% - Accent5 6" xfId="7093" xr:uid="{CA77B904-0A00-4047-BDE5-3340DCF16917}"/>
    <cellStyle name="40% - Accent5 6 2" xfId="7094" xr:uid="{4BE3EB27-CC2A-4AB7-832C-D2DD89937235}"/>
    <cellStyle name="40% - Accent5 7" xfId="7095" xr:uid="{F296ED11-96F0-4422-9248-FC8C0E312BB8}"/>
    <cellStyle name="40% - Accent5 7 2" xfId="7096" xr:uid="{BCCF4EC2-5886-4CE0-9350-7ECE9DE48594}"/>
    <cellStyle name="40% - Accent5 8" xfId="7097" xr:uid="{625958CF-379A-4ED9-AB7F-521B31B968FE}"/>
    <cellStyle name="40% - Accent5 8 2" xfId="7098" xr:uid="{9827FE88-B506-45EA-8F7E-312A69A0D3AE}"/>
    <cellStyle name="40% - Accent5 9" xfId="7099" xr:uid="{035CA629-D958-4589-9CD8-B7B8EE044575}"/>
    <cellStyle name="40% - Accent6 2" xfId="7100" xr:uid="{34367934-CE7A-4070-89DF-A2B972443B5F}"/>
    <cellStyle name="40% - Accent6 2 2" xfId="7101" xr:uid="{83CCA124-025F-49D3-8F4B-821D236400F1}"/>
    <cellStyle name="40% - Accent6 2 3" xfId="7102" xr:uid="{70D854E1-BC6C-45DD-A906-5161BA2E32BC}"/>
    <cellStyle name="40% - Accent6 2_AgeSa_NewFormat" xfId="7103" xr:uid="{3FC870A2-C053-455F-94C1-CB5CAA3F9CF1}"/>
    <cellStyle name="40% - Accent6 3" xfId="7104" xr:uid="{5CD72B99-E6E4-40EE-A97C-DDE6E5C10113}"/>
    <cellStyle name="40% - Accent6 3 2" xfId="7105" xr:uid="{7AE52DDE-924B-42CC-BF5D-B95672D31D89}"/>
    <cellStyle name="40% - Accent6 3_AgeSa_NewFormat" xfId="7106" xr:uid="{E3B5CA6A-7C08-481B-8361-E4A145C74379}"/>
    <cellStyle name="40% - Accent6 4" xfId="7107" xr:uid="{3F612DF2-2AB8-4196-A0F2-D0BA2E582157}"/>
    <cellStyle name="40% - Accent6 4 2" xfId="7108" xr:uid="{BF22EFAD-8106-4249-A119-7E10E268D318}"/>
    <cellStyle name="40% - Accent6 4_AgeSa_NewFormat" xfId="7109" xr:uid="{C1F18849-0BE8-425A-AE14-04A54E966389}"/>
    <cellStyle name="40% - Accent6 5" xfId="7110" xr:uid="{E1A6CCE8-C9BD-4A9F-8EAC-0C22D2243352}"/>
    <cellStyle name="40% - Accent6 5 2" xfId="7111" xr:uid="{16289B54-62A5-4A0B-9C39-968E298BC2DD}"/>
    <cellStyle name="40% - Accent6 6" xfId="7112" xr:uid="{C7913998-6B08-466B-8ADB-4D2E6A1DB6B6}"/>
    <cellStyle name="40% - Accent6 6 2" xfId="7113" xr:uid="{57211066-8A3D-45D3-8398-A9850E8BC609}"/>
    <cellStyle name="40% - Accent6 7" xfId="7114" xr:uid="{93FBB663-FA10-4CE3-B6D8-4CA4EFB88741}"/>
    <cellStyle name="40% - Accent6 7 2" xfId="7115" xr:uid="{C7A34935-7F1C-4AB6-ABD4-B2CEDF310A59}"/>
    <cellStyle name="40% - Accent6 8" xfId="7116" xr:uid="{3E74432B-C91A-4A66-B833-3C483425D12D}"/>
    <cellStyle name="40% - Accent6 8 2" xfId="7117" xr:uid="{665D16AA-385C-4E39-835C-7A79A3CCC1A4}"/>
    <cellStyle name="40% - Accent6 9" xfId="7118" xr:uid="{36328356-5E8D-4872-8315-FA5A3A86D140}"/>
    <cellStyle name="40% - Akzent2" xfId="7119" xr:uid="{77469F7E-C215-4F39-AF7F-9B0C2AFFD275}"/>
    <cellStyle name="40% - Colore 1" xfId="7120" xr:uid="{94F9B3F0-B6D6-42CB-8294-3E0AA2AB8D0F}"/>
    <cellStyle name="40% - Colore 2" xfId="7121" xr:uid="{625F39F8-4231-4C83-9C37-CF9BE8616373}"/>
    <cellStyle name="40% - Colore 3" xfId="7122" xr:uid="{3AAB336C-206B-49E3-AD3E-07A2B70FDFA7}"/>
    <cellStyle name="40% - Colore 4" xfId="7123" xr:uid="{211194CA-10C8-4665-976F-FAFF6CBC323A}"/>
    <cellStyle name="40% - Colore 5" xfId="7124" xr:uid="{D89F2A4D-86F0-47BA-866F-55C25304AAAD}"/>
    <cellStyle name="40% - Colore 6" xfId="7125" xr:uid="{0E3950CF-478D-4754-9C54-D3DAA3E75DAB}"/>
    <cellStyle name="40% - Cor1" xfId="7126" xr:uid="{5130CB69-6DA6-4AF9-8629-081392B35EBB}"/>
    <cellStyle name="40% - Cor2" xfId="7127" xr:uid="{2B85E611-ABAA-481E-8E0F-DAEFB1715C58}"/>
    <cellStyle name="40% - Cor3" xfId="7128" xr:uid="{A3D27275-5B78-42F7-B51F-365297C60AF8}"/>
    <cellStyle name="40% - Cor4" xfId="7129" xr:uid="{207B16FC-3CA0-4F9B-A7DC-915F0DFDD276}"/>
    <cellStyle name="40% - Cor5" xfId="7130" xr:uid="{F5316F27-C015-4168-9D92-764A284B8FF8}"/>
    <cellStyle name="40% - Cor6" xfId="7131" xr:uid="{CAFFBACD-9766-491C-BAA4-2E9D23D9D536}"/>
    <cellStyle name="40% - Énfasis1" xfId="7132" xr:uid="{D3379A8D-5DA8-4131-8385-F1528CDC901C}"/>
    <cellStyle name="40% - Énfasis2" xfId="7133" xr:uid="{0AEF96F1-345A-4248-AA82-240ACF38B8E5}"/>
    <cellStyle name="40% - Énfasis3" xfId="7134" xr:uid="{7062E419-6D8F-4069-BF32-E84DFF498821}"/>
    <cellStyle name="40% - Énfasis4" xfId="7135" xr:uid="{8DD11D68-841D-4D05-9D07-BCB47F43C6B5}"/>
    <cellStyle name="40% - Énfasis5" xfId="7136" xr:uid="{E0803A2A-DCE8-469E-AC1C-39DB7D78EFF7}"/>
    <cellStyle name="40% - Énfasis6" xfId="7137" xr:uid="{0C25EEF0-120F-4EAE-A38B-E73C9C677DA6}"/>
    <cellStyle name="40% - 輔色1" xfId="7138" xr:uid="{5DC9F9C3-F0BF-4CF4-A29F-94809CEAD149}"/>
    <cellStyle name="40% - 輔色2" xfId="7139" xr:uid="{C1036359-8FBE-4F23-AD0A-87E59246D525}"/>
    <cellStyle name="40% - 輔色3" xfId="7140" xr:uid="{31569F7B-A5E7-4B8C-A798-32BB152CC1BD}"/>
    <cellStyle name="40% - 輔色4" xfId="7141" xr:uid="{87612876-3C88-4A17-9AB1-4D9730164970}"/>
    <cellStyle name="40% - 輔色5" xfId="7142" xr:uid="{98F39C64-9C47-453D-9C4F-97C15D8827C6}"/>
    <cellStyle name="40% - 輔色6" xfId="7143" xr:uid="{2A981E84-12FF-417E-A7D3-2B32667D8D15}"/>
    <cellStyle name="44" xfId="7144" xr:uid="{6DB20B52-0347-405B-A0DF-FE9500B1B7BA}"/>
    <cellStyle name="60 % - Aksentti1" xfId="7145" xr:uid="{918F4162-7B2F-4FEA-BB94-9FA65016F3F1}"/>
    <cellStyle name="60 % - Aksentti2" xfId="7146" xr:uid="{5166E245-CE45-4FB6-8A2C-F1CBC08DC89F}"/>
    <cellStyle name="60 % - Aksentti3" xfId="7147" xr:uid="{86CB82B4-E4D3-4363-B2D4-3E4BDD63DAFF}"/>
    <cellStyle name="60 % - Aksentti4" xfId="7148" xr:uid="{CF21E18F-B914-44F0-B6B4-80D9C3D5C366}"/>
    <cellStyle name="60 % - Aksentti5" xfId="7149" xr:uid="{698C4762-6920-465E-B188-5F7C6A4FF3DE}"/>
    <cellStyle name="60 % - Aksentti6" xfId="7150" xr:uid="{DA5A95C8-3C9C-48BB-A26B-65730279654A}"/>
    <cellStyle name="60 % - Accent1" xfId="7151" xr:uid="{47528880-B3C5-4676-AC83-B15E12849A42}"/>
    <cellStyle name="60 % - Accent1 2" xfId="7152" xr:uid="{CBE8CFC3-1C0F-4DC5-A245-1CD748A5C768}"/>
    <cellStyle name="60 % - Accent1 3" xfId="7153" xr:uid="{3A6C9090-2ADA-46CB-BFC9-B13FC34C5960}"/>
    <cellStyle name="60 % - Accent1_AgeSa_NewFormat" xfId="7154" xr:uid="{57258910-7298-40B0-934C-21CBF4A77D1A}"/>
    <cellStyle name="60 % - Accent2" xfId="7155" xr:uid="{4980E7A4-2860-4E0E-9432-9B25B8ECB849}"/>
    <cellStyle name="60 % - Accent3" xfId="7156" xr:uid="{6150C3AB-15AA-43DE-BF6D-3EB7A745F192}"/>
    <cellStyle name="60 % - Accent4" xfId="7157" xr:uid="{0ECAE0E2-5BBF-43A9-A03B-88E1A90A1531}"/>
    <cellStyle name="60 % - Accent5" xfId="7158" xr:uid="{B7699E82-6E22-44DB-863C-474DF4B536A0}"/>
    <cellStyle name="60 % - Accent6" xfId="7159" xr:uid="{77B92EFF-871F-47C3-9FD1-6EF59DE61D97}"/>
    <cellStyle name="60% - 1. jelölőszín" xfId="7160" xr:uid="{1175647A-3707-41B9-9C14-DA8FDEB73446}"/>
    <cellStyle name="60% - 2. jelölőszín" xfId="7161" xr:uid="{64B73B41-51E2-4522-B74D-741BD05C1C22}"/>
    <cellStyle name="60% - 3. jelölőszín" xfId="7162" xr:uid="{078D9CED-78C2-42E2-82DC-567FCF2315E1}"/>
    <cellStyle name="60% - 4. jelölőszín" xfId="7163" xr:uid="{D45917EA-D7C1-4F68-B1F6-B3D627B8AD31}"/>
    <cellStyle name="60% - 5. jelölőszín" xfId="7164" xr:uid="{2E35EBC6-1154-494F-95EE-EB9C8F1DE28C}"/>
    <cellStyle name="60% - 6. jelölőszín" xfId="7165" xr:uid="{82BA7ACE-6934-47C8-913E-4A22BA64E867}"/>
    <cellStyle name="60% - Accent1 2" xfId="7166" xr:uid="{FBA1A0CB-FFB8-4CCF-AED4-4B04CAA97ADC}"/>
    <cellStyle name="60% - Accent1 2 2" xfId="7167" xr:uid="{0DCDDEBC-DED1-4646-85E3-5574EDBA3C73}"/>
    <cellStyle name="60% - Accent1 2_AgeSa_NewFormat" xfId="7168" xr:uid="{A194AF76-0D18-4BBE-804C-5D9A56994928}"/>
    <cellStyle name="60% - Accent1 3" xfId="7169" xr:uid="{B773C700-A515-494B-87C6-9D5EE7D83E34}"/>
    <cellStyle name="60% - Accent1 3 2" xfId="7170" xr:uid="{72D4C4D6-9FB6-4779-9691-7D1864857779}"/>
    <cellStyle name="60% - Accent1 4" xfId="7171" xr:uid="{513E2AA7-FAAD-470E-BE9D-06AFE7FD2BD9}"/>
    <cellStyle name="60% - Accent1 4 2" xfId="7172" xr:uid="{8F7E85CC-B86A-4852-97E6-CA2797757FA0}"/>
    <cellStyle name="60% - Accent1 5" xfId="7173" xr:uid="{D792EECB-1982-4FD4-9D76-FB2A5336CA3F}"/>
    <cellStyle name="60% - Accent1 5 2" xfId="7174" xr:uid="{4A0856BD-EFC6-480F-A7EF-F9C647859413}"/>
    <cellStyle name="60% - Accent1 6" xfId="7175" xr:uid="{6956427F-80E9-4350-B030-380FA541D62A}"/>
    <cellStyle name="60% - Accent1 6 2" xfId="7176" xr:uid="{D5B8D72B-DA0F-4838-A7E4-FD1A6B058DBD}"/>
    <cellStyle name="60% - Accent1 7" xfId="7177" xr:uid="{B74C0DAA-15A7-435B-9A0E-88FC1F515902}"/>
    <cellStyle name="60% - Accent1 7 2" xfId="7178" xr:uid="{25B85384-E941-4B19-A737-F390EA6880B0}"/>
    <cellStyle name="60% - Accent1 8" xfId="7179" xr:uid="{72E1C927-D87F-45D4-BDCC-78BBCBA1E2EA}"/>
    <cellStyle name="60% - Accent1 8 2" xfId="7180" xr:uid="{F26C4440-8CA3-4221-A6E8-1BF4B258EE93}"/>
    <cellStyle name="60% - Accent1 9" xfId="7181" xr:uid="{C8845193-B343-4C49-96E2-CDCBE7594893}"/>
    <cellStyle name="60% - Accent2 2" xfId="7182" xr:uid="{6A3659C3-3F8F-4D67-B914-0DDC6A223D35}"/>
    <cellStyle name="60% - Accent2 2 2" xfId="7183" xr:uid="{4F09439F-EF66-45FB-A23E-2BA3A7B7374A}"/>
    <cellStyle name="60% - Accent2 2_AgeSa_NewFormat" xfId="7184" xr:uid="{7776119B-F314-443F-96DA-4E589A4EBC97}"/>
    <cellStyle name="60% - Accent2 3" xfId="7185" xr:uid="{ABBE667D-FDA8-49DC-9FA7-02D8A54D81AD}"/>
    <cellStyle name="60% - Accent2 3 2" xfId="7186" xr:uid="{A19F7EDB-1C9C-4DA5-B67A-A4882BEE4F78}"/>
    <cellStyle name="60% - Accent2 4" xfId="7187" xr:uid="{87840E57-F0A6-4E6D-91FC-E4E3694E4485}"/>
    <cellStyle name="60% - Accent2 4 2" xfId="7188" xr:uid="{986A4ABF-AF88-45D7-9379-08FD90085588}"/>
    <cellStyle name="60% - Accent2 5" xfId="7189" xr:uid="{3845CB74-7EFD-4921-932E-854A38E308D1}"/>
    <cellStyle name="60% - Accent2 5 2" xfId="7190" xr:uid="{DD48E8DA-414D-499D-8457-1B70DE6B7AD5}"/>
    <cellStyle name="60% - Accent2 6" xfId="7191" xr:uid="{16FA6FE9-8D8C-458F-AF11-DF8D217E5BB1}"/>
    <cellStyle name="60% - Accent2 6 2" xfId="7192" xr:uid="{7128C576-5867-4DF3-AC7C-A4A27A03EEB2}"/>
    <cellStyle name="60% - Accent2 7" xfId="7193" xr:uid="{13599619-0B33-47CE-BDFA-4E08989849C2}"/>
    <cellStyle name="60% - Accent2 7 2" xfId="7194" xr:uid="{E460F6B8-FFAA-4BDA-B2D6-4B204846B789}"/>
    <cellStyle name="60% - Accent2 8" xfId="7195" xr:uid="{028EF0D5-6862-4FCD-80A0-021094F17EB3}"/>
    <cellStyle name="60% - Accent2 8 2" xfId="7196" xr:uid="{38393AEC-C617-45C5-BDE0-7CD4A44DC600}"/>
    <cellStyle name="60% - Accent2 9" xfId="7197" xr:uid="{E8A9C92C-27B3-4D46-B1C9-25A0B30078D1}"/>
    <cellStyle name="60% - Accent3 2" xfId="7198" xr:uid="{9D6645DB-DED1-4164-ACC8-542093A2D1F5}"/>
    <cellStyle name="60% - Accent3 2 2" xfId="7199" xr:uid="{1194E639-FB59-4CCD-9819-EE89F3BD052A}"/>
    <cellStyle name="60% - Accent3 2_AgeSa_NewFormat" xfId="7200" xr:uid="{480B499F-902D-4547-BA3C-453DE9C43B3F}"/>
    <cellStyle name="60% - Accent3 3" xfId="7201" xr:uid="{464F99E9-9B05-4972-B03E-CF9D6F897B27}"/>
    <cellStyle name="60% - Accent3 3 2" xfId="7202" xr:uid="{AC797CEA-1102-42AF-B443-5E0A78DFE5F5}"/>
    <cellStyle name="60% - Accent3 4" xfId="7203" xr:uid="{01028306-6C78-4AA7-8892-FCB94321EC6D}"/>
    <cellStyle name="60% - Accent3 4 2" xfId="7204" xr:uid="{05373574-7418-478D-9E23-E03F60444ACE}"/>
    <cellStyle name="60% - Accent3 5" xfId="7205" xr:uid="{E835F401-A17B-4783-ACF2-D2875FC8AAFE}"/>
    <cellStyle name="60% - Accent3 5 2" xfId="7206" xr:uid="{D366F3FE-06BB-4E69-B764-A2776125EC36}"/>
    <cellStyle name="60% - Accent3 6" xfId="7207" xr:uid="{FE0B4087-DA68-4AF0-BDEE-B459E1D2153E}"/>
    <cellStyle name="60% - Accent3 6 2" xfId="7208" xr:uid="{4A7AE88E-75A3-4C6E-B4D4-FAFB945B9BD0}"/>
    <cellStyle name="60% - Accent3 7" xfId="7209" xr:uid="{6BD480CA-612C-491C-8E07-C507A73CC7FB}"/>
    <cellStyle name="60% - Accent3 7 2" xfId="7210" xr:uid="{81554F3D-BF92-4F00-BF1A-CF7306C26D86}"/>
    <cellStyle name="60% - Accent3 8" xfId="7211" xr:uid="{4576363F-6224-4F57-AA07-4F75CBD89352}"/>
    <cellStyle name="60% - Accent3 8 2" xfId="7212" xr:uid="{6FF306BC-2485-4600-913E-15FC51B971A0}"/>
    <cellStyle name="60% - Accent3 9" xfId="7213" xr:uid="{5AD16D5B-1EFC-4FB3-8F09-24E3A1BEBEBC}"/>
    <cellStyle name="60% - Accent4 2" xfId="7214" xr:uid="{3A98664D-705D-4429-AAF6-E147F0660530}"/>
    <cellStyle name="60% - Accent4 2 2" xfId="7215" xr:uid="{592F566C-CC04-4E23-9628-BD46AF391D56}"/>
    <cellStyle name="60% - Accent4 2_AgeSa_NewFormat" xfId="7216" xr:uid="{AA2BC769-4C7C-4513-B369-5BF910181FF9}"/>
    <cellStyle name="60% - Accent4 3" xfId="7217" xr:uid="{F1DD6E44-9886-43D0-9E7C-4CE56F22317E}"/>
    <cellStyle name="60% - Accent4 3 2" xfId="7218" xr:uid="{293E75DF-011C-460F-87D0-625AFA106E56}"/>
    <cellStyle name="60% - Accent4 4" xfId="7219" xr:uid="{3B6918A4-7CE6-40C1-9B74-B4DE2ED4FDA1}"/>
    <cellStyle name="60% - Accent4 4 2" xfId="7220" xr:uid="{5C631DFA-FB37-489E-9D0C-08F08ADA70D1}"/>
    <cellStyle name="60% - Accent4 5" xfId="7221" xr:uid="{98A88F9C-E7F7-4625-8064-2CB554493FC5}"/>
    <cellStyle name="60% - Accent4 5 2" xfId="7222" xr:uid="{82BECB02-F374-4B73-BF83-49BED4580AAF}"/>
    <cellStyle name="60% - Accent4 6" xfId="7223" xr:uid="{AE5AB4BD-1058-4A6E-AF37-22D635286B41}"/>
    <cellStyle name="60% - Accent4 6 2" xfId="7224" xr:uid="{6F952C6D-3D69-4EA7-B7FA-C25CC917CBD8}"/>
    <cellStyle name="60% - Accent4 7" xfId="7225" xr:uid="{9D76621B-5647-4DA4-99D2-687C897408AD}"/>
    <cellStyle name="60% - Accent4 7 2" xfId="7226" xr:uid="{D3637466-50D1-4A9C-83C1-2DA404F47AB4}"/>
    <cellStyle name="60% - Accent4 8" xfId="7227" xr:uid="{F7975D3E-554D-4AA6-8E4B-61564F402ABB}"/>
    <cellStyle name="60% - Accent4 8 2" xfId="7228" xr:uid="{C88B663D-4ED5-4155-B5B2-33C0DEA61B0F}"/>
    <cellStyle name="60% - Accent4 9" xfId="7229" xr:uid="{349E8E7C-D98C-40D3-87E9-E398649F10C2}"/>
    <cellStyle name="60% - Accent5 2" xfId="7230" xr:uid="{4B27367F-04CB-44AB-9097-EF4B8B19FA0A}"/>
    <cellStyle name="60% - Accent5 2 2" xfId="7231" xr:uid="{BC2D16E0-4BFC-4A38-8742-7CD46F454684}"/>
    <cellStyle name="60% - Accent5 2 3" xfId="7232" xr:uid="{1428FDA0-065D-4C25-928B-EB2396E2D921}"/>
    <cellStyle name="60% - Accent5 2_AgeSa_NewFormat" xfId="7233" xr:uid="{0D69BDA3-A12D-49E9-A848-DE9AE0DA9BCA}"/>
    <cellStyle name="60% - Accent5 3" xfId="7234" xr:uid="{0764A5BF-7432-45C9-A990-64F340746470}"/>
    <cellStyle name="60% - Accent5 3 2" xfId="7235" xr:uid="{0E0CE43B-EABF-4BA7-A571-E7A4F266935F}"/>
    <cellStyle name="60% - Accent5 4" xfId="7236" xr:uid="{401683AA-1F51-40A9-BD4E-4B5DCF4CE4C8}"/>
    <cellStyle name="60% - Accent5 4 2" xfId="7237" xr:uid="{8347E9F0-D0DB-4CE7-8DF2-38F7978ACD7F}"/>
    <cellStyle name="60% - Accent5 5" xfId="7238" xr:uid="{C27EE07C-23EC-49E8-A849-A5EEF2F599B1}"/>
    <cellStyle name="60% - Accent5 5 2" xfId="7239" xr:uid="{C2A56153-F361-4A3C-81A4-F3326DC48B55}"/>
    <cellStyle name="60% - Accent5 6" xfId="7240" xr:uid="{0148DEBB-876A-45E5-A94F-DF6BA288E599}"/>
    <cellStyle name="60% - Accent5 6 2" xfId="7241" xr:uid="{B6ECFDA4-4126-452A-A7E7-33D223404890}"/>
    <cellStyle name="60% - Accent5 7" xfId="7242" xr:uid="{5962AC92-AE48-4D20-84A0-8A45942CAD56}"/>
    <cellStyle name="60% - Accent5 7 2" xfId="7243" xr:uid="{D713D7CC-BAF7-4C8E-9823-E8DD62094B49}"/>
    <cellStyle name="60% - Accent5 8" xfId="7244" xr:uid="{EC4099D2-9633-4B9C-B618-31E5920E7419}"/>
    <cellStyle name="60% - Accent5 8 2" xfId="7245" xr:uid="{180BCEA0-AB45-4905-BD73-186389075C2A}"/>
    <cellStyle name="60% - Accent5 9" xfId="7246" xr:uid="{49DEEFEB-66E3-44FD-B63C-8B7656E667D3}"/>
    <cellStyle name="60% - Accent6 2" xfId="7247" xr:uid="{4EFFFB9D-499A-4BAB-A03A-BA9C01F91C19}"/>
    <cellStyle name="60% - Accent6 2 2" xfId="7248" xr:uid="{E2929D4A-5CE0-487C-85A3-01B88593C330}"/>
    <cellStyle name="60% - Accent6 2_AgeSa_NewFormat" xfId="7249" xr:uid="{8D462130-1504-42A3-898C-8DD4512A8F0E}"/>
    <cellStyle name="60% - Accent6 3" xfId="7250" xr:uid="{867C4406-A297-4260-BBE7-8497B0923386}"/>
    <cellStyle name="60% - Accent6 3 2" xfId="7251" xr:uid="{63C84215-D427-4461-A912-C2A86517860F}"/>
    <cellStyle name="60% - Accent6 4" xfId="7252" xr:uid="{4B333B25-47E6-4040-BA9F-4A99C4566104}"/>
    <cellStyle name="60% - Accent6 4 2" xfId="7253" xr:uid="{2A40335A-4B78-4FEE-B6D3-186972A9134D}"/>
    <cellStyle name="60% - Accent6 5" xfId="7254" xr:uid="{29C58CEA-CA14-4EEF-9235-56106C1A64BE}"/>
    <cellStyle name="60% - Accent6 5 2" xfId="7255" xr:uid="{8C8FF28C-F231-4263-9F1C-87EC76394B93}"/>
    <cellStyle name="60% - Accent6 6" xfId="7256" xr:uid="{8566CA25-D61A-4638-8063-9D4D700DBC88}"/>
    <cellStyle name="60% - Accent6 6 2" xfId="7257" xr:uid="{AFED5262-9E6A-4524-B182-4BB19EB71E3D}"/>
    <cellStyle name="60% - Accent6 7" xfId="7258" xr:uid="{B7D557E0-2BE2-44C3-993B-17573717537C}"/>
    <cellStyle name="60% - Accent6 7 2" xfId="7259" xr:uid="{C60590EE-D66B-4A3A-A3F6-902CD448DD7E}"/>
    <cellStyle name="60% - Accent6 8" xfId="7260" xr:uid="{E543BA4C-48F2-4D1F-8169-BF0A93055B1E}"/>
    <cellStyle name="60% - Accent6 8 2" xfId="7261" xr:uid="{C870A409-8328-44C3-AC20-1A57F835E83C}"/>
    <cellStyle name="60% - Accent6 9" xfId="7262" xr:uid="{2B7C5C5A-5132-4E07-ABE9-D947498E07BA}"/>
    <cellStyle name="60% - Colore 1" xfId="7263" xr:uid="{7959771B-4D4A-4393-99BA-AC60217B94CD}"/>
    <cellStyle name="60% - Colore 2" xfId="7264" xr:uid="{1B789071-4C3A-40A3-8BA9-72A5742634CD}"/>
    <cellStyle name="60% - Colore 3" xfId="7265" xr:uid="{75159E96-F9D1-487A-B68E-3AFB44119A07}"/>
    <cellStyle name="60% - Colore 4" xfId="7266" xr:uid="{64D11C65-0EF9-42CC-B9F7-33A6C9E84ACA}"/>
    <cellStyle name="60% - Colore 5" xfId="7267" xr:uid="{C9F31447-7926-458B-8EE8-7CCA9ABE6FAB}"/>
    <cellStyle name="60% - Colore 6" xfId="7268" xr:uid="{BE8AE0D8-086C-442C-9954-1C55D43F0234}"/>
    <cellStyle name="60% - Cor1" xfId="7269" xr:uid="{6B41652D-4AAB-4432-BF8A-E12C9E4CC0EF}"/>
    <cellStyle name="60% - Cor2" xfId="7270" xr:uid="{7DCD1616-BEFA-4D58-8089-E00C44388DA4}"/>
    <cellStyle name="60% - Cor3" xfId="7271" xr:uid="{CF609F25-2BA9-44F5-A5C7-29FB94107C90}"/>
    <cellStyle name="60% - Cor4" xfId="7272" xr:uid="{AA12B0C7-9158-427D-AAA1-20DE2D246AAA}"/>
    <cellStyle name="60% - Cor5" xfId="7273" xr:uid="{858306CE-798C-41DB-8742-E3704656E7A5}"/>
    <cellStyle name="60% - Cor6" xfId="7274" xr:uid="{0E029473-E69B-4F52-863D-E9719699C10A}"/>
    <cellStyle name="60% - Énfasis1" xfId="7275" xr:uid="{1750F691-774D-4A70-93AE-62C98F04000C}"/>
    <cellStyle name="60% - Énfasis2" xfId="7276" xr:uid="{2EA8E52E-5F40-41EB-8063-B33E90478D73}"/>
    <cellStyle name="60% - Énfasis3" xfId="7277" xr:uid="{93F2F4AD-6348-477E-8C18-E346D1699F3D}"/>
    <cellStyle name="60% - Énfasis4" xfId="7278" xr:uid="{4FF2CE85-F133-4993-BC92-7A716C223A88}"/>
    <cellStyle name="60% - Énfasis5" xfId="7279" xr:uid="{F6BB144A-8D57-4432-9D45-E1B98CECA2D8}"/>
    <cellStyle name="60% - Énfasis6" xfId="7280" xr:uid="{AC01F780-DDD0-4DCA-85BE-7E328C3B65B4}"/>
    <cellStyle name="60% - 輔色1" xfId="7281" xr:uid="{3DC770AE-DB7B-4DDF-AD66-36068B7CA4BA}"/>
    <cellStyle name="60% - 輔色2" xfId="7282" xr:uid="{69C16EB6-584E-41C2-86DF-95C309B9FCC9}"/>
    <cellStyle name="60% - 輔色3" xfId="7283" xr:uid="{E907E3E4-601F-4323-A01A-5AF8B406B3FD}"/>
    <cellStyle name="60% - 輔色4" xfId="7284" xr:uid="{39AAE306-92DC-4AD9-B81A-B9625356B19A}"/>
    <cellStyle name="60% - 輔色5" xfId="7285" xr:uid="{485322FC-9E9E-416A-9B7A-13EB2394E97C}"/>
    <cellStyle name="60% - 輔色6" xfId="7286" xr:uid="{7C887C38-AAD6-4C32-A0AF-1ADB49136481}"/>
    <cellStyle name="8 pt" xfId="7287" xr:uid="{26668703-91D2-4024-B1FC-FD9133AFDB2C}"/>
    <cellStyle name="8 pt 2" xfId="7288" xr:uid="{F5321310-3DA0-45FA-B668-23269E1F626A}"/>
    <cellStyle name="8 pt 3" xfId="7289" xr:uid="{05739F82-BB93-44A3-8A59-B3D2C1AB926F}"/>
    <cellStyle name="8 pt 4" xfId="7290" xr:uid="{4146667E-D9B9-4ACE-B921-2BA368D260AC}"/>
    <cellStyle name="8 pt 5" xfId="7291" xr:uid="{1AB1F826-6D8E-47A4-82FE-FB2CBD16F317}"/>
    <cellStyle name="8 pt 6" xfId="7292" xr:uid="{D060E868-090E-495A-9F1F-73A951CFE3ED}"/>
    <cellStyle name="'91225" xfId="7293" xr:uid="{6F9D2C3F-A4BB-4402-A02B-EDD9FDDF958F}"/>
    <cellStyle name="AA FRAME" xfId="7294" xr:uid="{3B3884A3-949E-4292-845B-9CFF92C891BA}"/>
    <cellStyle name="AA FRAME 2" xfId="7295" xr:uid="{FB2596E8-F62D-4579-8ADD-77AD7F9A7DE0}"/>
    <cellStyle name="AA FRAME 2 2" xfId="7296" xr:uid="{2DFD908C-85E0-4779-A13B-136AB944F154}"/>
    <cellStyle name="AA FRAME 2_Gross Inflow (@ageas share)" xfId="7297" xr:uid="{DDE65C41-5153-4608-8B39-B971EFF9A62C}"/>
    <cellStyle name="AA FRAME 3" xfId="7298" xr:uid="{578F2072-7B64-48B7-9C00-6562C3B2A530}"/>
    <cellStyle name="AA FRAME 3 2" xfId="7299" xr:uid="{26D69AB8-BDF6-49BC-B154-4233EE8FB044}"/>
    <cellStyle name="AA FRAME 3_Gross Inflow (@ageas share)" xfId="7300" xr:uid="{35027010-BDB3-4FEB-963C-A716F3C977F5}"/>
    <cellStyle name="AA FRAME 4" xfId="7301" xr:uid="{D10E3E0E-C1DF-4400-A860-5449E464B8BC}"/>
    <cellStyle name="AA FRAME 5" xfId="7302" xr:uid="{F832D410-4E7E-45F4-A6E6-9651D10CFCB7}"/>
    <cellStyle name="AA FRAME_Gross Inflow (@ageas share)" xfId="7303" xr:uid="{01FD5FF0-06DA-4AFE-9A2F-09C399BFEA39}"/>
    <cellStyle name="AA HEADING" xfId="7304" xr:uid="{2CAB9A9C-3C4E-4307-8B61-3CA0CC9491A0}"/>
    <cellStyle name="AA INITIALS" xfId="7305" xr:uid="{E5716DE5-11D2-45CA-A196-317A4D9161EA}"/>
    <cellStyle name="AA INITIALS 2" xfId="7306" xr:uid="{47E147CA-FBB3-4A51-9B06-99167C50CCE3}"/>
    <cellStyle name="AA INPUT" xfId="7307" xr:uid="{1D73BC64-F02D-4207-8B08-0E3475E5C43A}"/>
    <cellStyle name="AA LOCK" xfId="7308" xr:uid="{261E56D8-7140-4F42-86F5-929DD2D9C001}"/>
    <cellStyle name="AA MGR NAME" xfId="7309" xr:uid="{0A963D6D-97BA-48DD-91C1-F2D085ED8B1B}"/>
    <cellStyle name="AA NORMAL" xfId="7310" xr:uid="{63BB4BB2-E999-4F9D-9876-4CF4A6881680}"/>
    <cellStyle name="AA NUMBER" xfId="7311" xr:uid="{7D362E02-CE16-4525-9137-ECF80D20CD3C}"/>
    <cellStyle name="AA NUMBER2" xfId="7312" xr:uid="{863A713D-4528-48AD-8A43-12F04BFEE9A6}"/>
    <cellStyle name="AA QUESTION" xfId="7313" xr:uid="{8D945E81-6083-4110-BE94-787F58EC3486}"/>
    <cellStyle name="AA SHADE" xfId="7314" xr:uid="{60EDA4AD-AFE5-462E-BDFF-68D9FC7CE8C6}"/>
    <cellStyle name="Äåíåæíûé [0]_PERSONAL" xfId="7315" xr:uid="{C34C60ED-A37C-4E19-8BE8-D74B2C523BB1}"/>
    <cellStyle name="Äåíåæíûé_PERSONAL" xfId="7316" xr:uid="{D7FC6804-2AA7-4F54-8B28-A50EA05354BC}"/>
    <cellStyle name="Accent1 10" xfId="7317" xr:uid="{02F8BC91-7C58-496D-A575-CADBF1EBE6FB}"/>
    <cellStyle name="Accent1 11" xfId="7318" xr:uid="{183A7F12-CA2E-474E-8567-1E3242844724}"/>
    <cellStyle name="Accent1 2" xfId="7319" xr:uid="{AFF3FA82-D034-430A-B722-22DDD1884A29}"/>
    <cellStyle name="Accent1 2 2" xfId="7320" xr:uid="{1D493EF6-029B-4E76-9791-0E3DE70B48BF}"/>
    <cellStyle name="Accent1 2_AgeSa_NewFormat" xfId="7321" xr:uid="{E3BDA5C6-9752-43B0-A808-77ED576DF79C}"/>
    <cellStyle name="Accent1 3" xfId="7322" xr:uid="{84DCA7D6-E71C-4073-9125-8BDE05F1E12A}"/>
    <cellStyle name="Accent1 3 2" xfId="7323" xr:uid="{851C6C24-C88B-4267-A41D-D54498BC2E28}"/>
    <cellStyle name="Accent1 4" xfId="7324" xr:uid="{511F0B92-09BA-4DCF-92AC-7008A397B0E4}"/>
    <cellStyle name="Accent1 4 2" xfId="7325" xr:uid="{8F6FDFC3-8FD5-4A11-A207-F62C9848C8AB}"/>
    <cellStyle name="Accent1 5" xfId="7326" xr:uid="{B255D01F-228E-472B-A96F-9EDB293A0DE3}"/>
    <cellStyle name="Accent1 5 2" xfId="7327" xr:uid="{3C5934FA-DB54-4F89-8917-74D3DF37EDC6}"/>
    <cellStyle name="Accent1 6" xfId="7328" xr:uid="{D3FDEE68-6F05-413A-A541-E02A37A98441}"/>
    <cellStyle name="Accent1 6 2" xfId="7329" xr:uid="{6F375C64-0E60-4FB9-AB8C-0D5116A1A197}"/>
    <cellStyle name="Accent1 7" xfId="7330" xr:uid="{150F5773-9131-4BE8-B4C4-196BEFF36AAC}"/>
    <cellStyle name="Accent1 7 2" xfId="7331" xr:uid="{1AFD54D0-83AF-4304-82F5-8C0F5D0AB3B3}"/>
    <cellStyle name="Accent1 8" xfId="7332" xr:uid="{A8A30363-4878-4335-BF4B-DAF28E2789AF}"/>
    <cellStyle name="Accent1 8 2" xfId="7333" xr:uid="{5A4C8CFF-90A5-4E54-920A-4A7F064626E8}"/>
    <cellStyle name="Accent1 9" xfId="7334" xr:uid="{C52DDFA3-A10F-4568-9CF3-7B27A14DB763}"/>
    <cellStyle name="Accent1 9 2" xfId="7335" xr:uid="{E78A1D77-7527-4640-8859-85CF31DC9634}"/>
    <cellStyle name="Accent2 10" xfId="7336" xr:uid="{4662CA22-47E0-4009-AEAC-40E7ADA73EEC}"/>
    <cellStyle name="Accent2 11" xfId="7337" xr:uid="{ED8BC45B-808F-46DA-A1AA-BB5B4998C023}"/>
    <cellStyle name="Accent2 2" xfId="7338" xr:uid="{C1AE8238-15C5-47D6-96EF-455867B3A3CE}"/>
    <cellStyle name="Accent2 2 2" xfId="7339" xr:uid="{DB02A667-7A9D-4C5A-9538-5547686D0B4A}"/>
    <cellStyle name="Accent2 2 3" xfId="7340" xr:uid="{12E71702-A138-422C-8C44-86021E50223F}"/>
    <cellStyle name="Accent2 2_AgeSa_NewFormat" xfId="7341" xr:uid="{2FBED7B3-4316-4F28-BF75-D12F71A6849C}"/>
    <cellStyle name="Accent2 3" xfId="7342" xr:uid="{0B1D0CEE-847C-4741-AFB0-DC08D03644AB}"/>
    <cellStyle name="Accent2 3 2" xfId="7343" xr:uid="{FC752C81-9C40-47C2-9874-7D9901CFBD07}"/>
    <cellStyle name="Accent2 4" xfId="7344" xr:uid="{7963EB6E-6408-44F3-9810-3E2FF2C73B82}"/>
    <cellStyle name="Accent2 4 2" xfId="7345" xr:uid="{FF288B7C-1654-4CA9-9343-A27BB42BE96E}"/>
    <cellStyle name="Accent2 5" xfId="7346" xr:uid="{A3E8D40C-3A1F-4F9F-8D2E-2C92D2B32F9E}"/>
    <cellStyle name="Accent2 5 2" xfId="7347" xr:uid="{1388889C-7E7B-489A-81E1-138893886560}"/>
    <cellStyle name="Accent2 6" xfId="7348" xr:uid="{D7856A38-0EC6-43F4-9E86-43C95EAE65B5}"/>
    <cellStyle name="Accent2 6 2" xfId="7349" xr:uid="{0EB4DC93-3C6A-40F9-843D-8E7B188604CA}"/>
    <cellStyle name="Accent2 7" xfId="7350" xr:uid="{C10DD19A-76D4-4E31-AE94-43AACEEAA60C}"/>
    <cellStyle name="Accent2 7 2" xfId="7351" xr:uid="{EB531B9D-403F-4F31-AF1E-B5B29AF05F08}"/>
    <cellStyle name="Accent2 8" xfId="7352" xr:uid="{71BAB6EA-89C1-4753-AA41-EABF70851F5C}"/>
    <cellStyle name="Accent2 8 2" xfId="7353" xr:uid="{25E92C6A-B072-4F96-B680-444C1B114B36}"/>
    <cellStyle name="Accent2 9" xfId="7354" xr:uid="{9C5BAE3E-8706-4ADC-9CE3-6D1FF1E766AC}"/>
    <cellStyle name="Accent2 9 2" xfId="7355" xr:uid="{1C64BBC8-EE33-4F4B-97D8-2DCC6A669D5B}"/>
    <cellStyle name="Accent3 10" xfId="7356" xr:uid="{6F611138-91F3-4397-A5AD-943BD13F5792}"/>
    <cellStyle name="Accent3 11" xfId="7357" xr:uid="{A29FACE0-E37B-4E75-A18E-8CDA99061165}"/>
    <cellStyle name="Accent3 2" xfId="7358" xr:uid="{8D7AB600-A955-4CA2-BC5B-1B9BEF6C32C9}"/>
    <cellStyle name="Accent3 2 2" xfId="7359" xr:uid="{8E34635E-3B55-4228-BF8F-825ED20BE468}"/>
    <cellStyle name="Accent3 2_AgeSa_NewFormat" xfId="7360" xr:uid="{69DFA3DC-9549-4C2A-A537-F05B6E0B14C1}"/>
    <cellStyle name="Accent3 3" xfId="7361" xr:uid="{32B19DFD-79EA-49EF-880D-043781728B35}"/>
    <cellStyle name="Accent3 3 2" xfId="7362" xr:uid="{3612893B-E4B1-412B-B8DC-FFB19799E51C}"/>
    <cellStyle name="Accent3 4" xfId="7363" xr:uid="{0D5C4080-4176-4E80-BEF4-5DF2243226C1}"/>
    <cellStyle name="Accent3 4 2" xfId="7364" xr:uid="{9F2C59EA-1DE6-4A25-91F4-004261E82ECF}"/>
    <cellStyle name="Accent3 5" xfId="7365" xr:uid="{067012B5-665F-40C2-81E5-B0F701A46B8C}"/>
    <cellStyle name="Accent3 5 2" xfId="7366" xr:uid="{5D25F413-8423-4AD3-9597-E944738C787C}"/>
    <cellStyle name="Accent3 6" xfId="7367" xr:uid="{9CAA3FB7-CC61-4408-9AE5-C92DBA7989A6}"/>
    <cellStyle name="Accent3 6 2" xfId="7368" xr:uid="{4734489E-39E3-404B-8F77-B64FE4B93F2C}"/>
    <cellStyle name="Accent3 7" xfId="7369" xr:uid="{9C3DED7D-E8B4-43B0-80A1-9234746AC98E}"/>
    <cellStyle name="Accent3 7 2" xfId="7370" xr:uid="{E9E79F3E-EC16-4B04-A315-383218D1A4D6}"/>
    <cellStyle name="Accent3 8" xfId="7371" xr:uid="{04464225-46E1-4E60-9681-3A3DB9EC7726}"/>
    <cellStyle name="Accent3 8 2" xfId="7372" xr:uid="{66074EDD-A136-4077-B6EC-749FDE379D70}"/>
    <cellStyle name="Accent3 9" xfId="7373" xr:uid="{B08F9D53-9AF8-41C6-982B-AED02B9C30E9}"/>
    <cellStyle name="Accent3 9 2" xfId="7374" xr:uid="{ECBBC5FD-4C39-41B9-9292-3DAAEB0047EB}"/>
    <cellStyle name="Accent4 10" xfId="7375" xr:uid="{64DDACB2-CEA4-4430-930B-D7B424177B20}"/>
    <cellStyle name="Accent4 11" xfId="7376" xr:uid="{F66ABC52-068F-418E-8CC1-A084DF7A8C1F}"/>
    <cellStyle name="Accent4 2" xfId="7377" xr:uid="{D9D811A2-9A6E-49A6-A846-4E9FE0209F76}"/>
    <cellStyle name="Accent4 2 2" xfId="7378" xr:uid="{AF6B24E2-81B4-4BA4-9BE3-DCF567F5AB53}"/>
    <cellStyle name="Accent4 2_AgeSa_NewFormat" xfId="7379" xr:uid="{EE217223-5CDB-4114-A5CC-CDF350893F6B}"/>
    <cellStyle name="Accent4 3" xfId="7380" xr:uid="{21A860EF-7AED-4057-8905-0F6CE15E84AA}"/>
    <cellStyle name="Accent4 3 2" xfId="7381" xr:uid="{7499BFEE-71E5-439C-8BBF-56A85BA88B62}"/>
    <cellStyle name="Accent4 4" xfId="7382" xr:uid="{F7D23BCC-CC5D-48DF-959F-A63CD5259048}"/>
    <cellStyle name="Accent4 4 2" xfId="7383" xr:uid="{E6891B3F-4DA6-441F-96C0-9D0D2B5BD28D}"/>
    <cellStyle name="Accent4 5" xfId="7384" xr:uid="{18286D68-8449-45DB-8AB1-84826D12F3F8}"/>
    <cellStyle name="Accent4 5 2" xfId="7385" xr:uid="{18607654-1580-49E7-B3EB-A9E825FAD1FE}"/>
    <cellStyle name="Accent4 6" xfId="7386" xr:uid="{2E7EFD20-134F-4E90-B3D0-67E59FC5511E}"/>
    <cellStyle name="Accent4 6 2" xfId="7387" xr:uid="{6FBA5993-0145-4D63-902C-275A53F340A9}"/>
    <cellStyle name="Accent4 7" xfId="7388" xr:uid="{79290E9F-8213-40C1-9746-70F7CD96A922}"/>
    <cellStyle name="Accent4 7 2" xfId="7389" xr:uid="{2634D052-E646-4F76-9928-88C862CC2471}"/>
    <cellStyle name="Accent4 8" xfId="7390" xr:uid="{4E8851A0-7047-4AAC-9591-A896E68BD251}"/>
    <cellStyle name="Accent4 8 2" xfId="7391" xr:uid="{C966EAB4-BC9B-484D-8A98-B360545AA80E}"/>
    <cellStyle name="Accent4 9" xfId="7392" xr:uid="{FF9D23A4-B79C-4722-A0D8-BCEB583A238C}"/>
    <cellStyle name="Accent4 9 2" xfId="7393" xr:uid="{078847D5-3102-425F-8BC5-8F2597D01033}"/>
    <cellStyle name="Accent5 10" xfId="7394" xr:uid="{9E9C5BD1-C94D-4096-92C3-5F4D647ABAB3}"/>
    <cellStyle name="Accent5 11" xfId="7395" xr:uid="{133ABA5C-9D32-4FE5-A08E-AF53BC838084}"/>
    <cellStyle name="Accent5 2" xfId="7396" xr:uid="{6E5F0617-D22C-4176-AF48-313181C2CAB6}"/>
    <cellStyle name="Accent5 2 2" xfId="7397" xr:uid="{9805BFDD-20EA-4B52-9B4E-FA3D1BDCB2F5}"/>
    <cellStyle name="Accent5 2 3" xfId="7398" xr:uid="{64DC00E5-95D3-40A3-B87A-D9CAE58E8AFD}"/>
    <cellStyle name="Accent5 2 4" xfId="7399" xr:uid="{0981429C-BD2B-4DCB-BFFB-328B5C386F82}"/>
    <cellStyle name="Accent5 2_AgeSa_NewFormat" xfId="7400" xr:uid="{50CA54DA-C1DB-43B3-B2D1-9E8EA4667209}"/>
    <cellStyle name="Accent5 3" xfId="7401" xr:uid="{BA7FCD73-20AC-4ED1-B848-6335E440F8DD}"/>
    <cellStyle name="Accent5 3 2" xfId="7402" xr:uid="{F2E71F84-6BF1-4036-A302-481EAAE5D5A4}"/>
    <cellStyle name="Accent5 4" xfId="7403" xr:uid="{84A37D4C-F381-4283-8553-327B92FE345F}"/>
    <cellStyle name="Accent5 4 2" xfId="7404" xr:uid="{3755E12A-E75B-4000-A989-F9B327A1DF0F}"/>
    <cellStyle name="Accent5 5" xfId="7405" xr:uid="{6E9A4B5B-D11F-4836-9984-96F850305C27}"/>
    <cellStyle name="Accent5 5 2" xfId="7406" xr:uid="{C3FC2136-9B9E-4B4A-8991-A244BDA99C98}"/>
    <cellStyle name="Accent5 6" xfId="7407" xr:uid="{B4C0600F-1F2C-4597-987B-C03D5D71052B}"/>
    <cellStyle name="Accent5 6 2" xfId="7408" xr:uid="{356882A5-9877-43EA-8E81-735EF5E9686E}"/>
    <cellStyle name="Accent5 7" xfId="7409" xr:uid="{4F572E83-29F2-4DE0-A86E-FB04BA948FF5}"/>
    <cellStyle name="Accent5 7 2" xfId="7410" xr:uid="{B59536DE-95E7-473E-B3B4-61E87DD1343B}"/>
    <cellStyle name="Accent5 8" xfId="7411" xr:uid="{AD37C81E-63D6-431E-B598-56997C7912DF}"/>
    <cellStyle name="Accent5 8 2" xfId="7412" xr:uid="{B77FC4D6-8C0F-44C6-AAAC-9E8A9E47FEE7}"/>
    <cellStyle name="Accent5 9" xfId="7413" xr:uid="{997B03E1-0E47-47EC-9344-A07B742EDC6F}"/>
    <cellStyle name="Accent5 9 2" xfId="7414" xr:uid="{D9BAA0FB-C248-4A1A-995E-5475C415ED46}"/>
    <cellStyle name="Accent6 10" xfId="7415" xr:uid="{033DC834-A030-4E8E-A58D-3FB3A195C965}"/>
    <cellStyle name="Accent6 11" xfId="7416" xr:uid="{2E2700CE-D8DF-4871-9741-B6AF5C0A1BEE}"/>
    <cellStyle name="Accent6 2" xfId="7417" xr:uid="{F59BEA87-AC9B-4715-B25B-C19E139FF1C9}"/>
    <cellStyle name="Accent6 2 2" xfId="7418" xr:uid="{C0A5F42F-0173-48F7-9589-966B64945C69}"/>
    <cellStyle name="Accent6 2_AgeSa_NewFormat" xfId="7419" xr:uid="{F392916B-B5D0-4E69-B914-659FD4B38391}"/>
    <cellStyle name="Accent6 3" xfId="7420" xr:uid="{8888B989-99F4-4152-8971-CE80693E7941}"/>
    <cellStyle name="Accent6 3 2" xfId="7421" xr:uid="{28EA7A39-A11A-49BD-9623-88A7B0D112A8}"/>
    <cellStyle name="Accent6 4" xfId="7422" xr:uid="{99FBADE5-5FAB-4F3E-A2AB-5CF86277DC73}"/>
    <cellStyle name="Accent6 4 2" xfId="7423" xr:uid="{E5C5DEF2-BE69-4454-B9C8-EC1878014787}"/>
    <cellStyle name="Accent6 5" xfId="7424" xr:uid="{97A59913-7D15-4D28-947F-FE398BCBFEDF}"/>
    <cellStyle name="Accent6 5 2" xfId="7425" xr:uid="{4267D72F-C6B5-4258-919F-E472128558EF}"/>
    <cellStyle name="Accent6 6" xfId="7426" xr:uid="{831FCBBE-0749-4E94-A203-FCB34182780D}"/>
    <cellStyle name="Accent6 6 2" xfId="7427" xr:uid="{E56E8505-E4AE-4C25-BF7F-2D1F6CF776CC}"/>
    <cellStyle name="Accent6 7" xfId="7428" xr:uid="{E8242140-EF5B-4EAD-8090-47465685EA1F}"/>
    <cellStyle name="Accent6 7 2" xfId="7429" xr:uid="{AA233D66-9BEB-49B4-BDF5-8E38F5B4BA77}"/>
    <cellStyle name="Accent6 8" xfId="7430" xr:uid="{607F4231-96FD-49D6-991A-B04DDEB82B29}"/>
    <cellStyle name="Accent6 8 2" xfId="7431" xr:uid="{628E9222-D7D7-4463-A423-1825BC518CA7}"/>
    <cellStyle name="Accent6 9" xfId="7432" xr:uid="{B7488FB0-6EA3-4E87-A0C4-8E4836728924}"/>
    <cellStyle name="Accent6 9 2" xfId="7433" xr:uid="{07170C61-68AE-47CE-AA43-CC5B4246AD16}"/>
    <cellStyle name="AÇIK" xfId="7434" xr:uid="{9C1271DB-C02E-4E71-B7D2-45C2E7A8CA9A}"/>
    <cellStyle name="AÇIK 10" xfId="7435" xr:uid="{9665DDAC-5757-4859-A6B3-49BB31FE5EC6}"/>
    <cellStyle name="AÇIK 10 2" xfId="7436" xr:uid="{BD188358-92D6-4250-9ACA-0AAB7C5000B9}"/>
    <cellStyle name="AÇIK 10 2 2" xfId="7437" xr:uid="{503C71EB-C186-4931-8BEF-321BE7D516C5}"/>
    <cellStyle name="AÇIK 10 3" xfId="7438" xr:uid="{A9AFA247-6BD3-42CE-87A8-3F6E28330857}"/>
    <cellStyle name="AÇIK 10 3 2" xfId="7439" xr:uid="{557D12BD-3B78-4582-94ED-013D521FE1E5}"/>
    <cellStyle name="AÇIK 10 4" xfId="7440" xr:uid="{67E70DEB-7F11-4453-A8AF-C73E42DC3622}"/>
    <cellStyle name="AÇIK 10 5" xfId="7441" xr:uid="{3B6D4DEC-53C7-424F-9DD7-D914DC566731}"/>
    <cellStyle name="AÇIK 11" xfId="7442" xr:uid="{B1DB7E2A-9E35-4FAD-8141-88FD28F0AE8A}"/>
    <cellStyle name="AÇIK 11 2" xfId="7443" xr:uid="{5B0E053A-2CDF-4F04-B5D6-81A3BFC28E5B}"/>
    <cellStyle name="AÇIK 12" xfId="7444" xr:uid="{E28D56E5-C525-4C87-8EAE-31557CA87053}"/>
    <cellStyle name="AÇIK 12 2" xfId="7445" xr:uid="{875C972F-7EE1-4090-ABE5-1B0A5218576C}"/>
    <cellStyle name="AÇIK 13" xfId="7446" xr:uid="{013CF646-C58A-4214-A90F-40F1CBF85FC2}"/>
    <cellStyle name="AÇIK 14" xfId="7447" xr:uid="{803DADF3-A656-4DEB-9C1C-4EEDD3FDC04C}"/>
    <cellStyle name="AÇIK 2" xfId="7448" xr:uid="{09AC405B-40B6-4072-A85A-7A8A29E844BB}"/>
    <cellStyle name="AÇIK 2 2" xfId="7449" xr:uid="{61F38D98-EA2B-447D-AEC0-F6EB44572237}"/>
    <cellStyle name="AÇIK 2 2 2" xfId="7450" xr:uid="{9D0085DF-E622-4406-B41C-5C2383F2701E}"/>
    <cellStyle name="AÇIK 2 2 2 2" xfId="7451" xr:uid="{EEC7D647-8B00-4CA1-8CA6-C42C4E72BCF7}"/>
    <cellStyle name="AÇIK 2 2 3" xfId="7452" xr:uid="{B5DC311E-B2FE-442B-B6DF-40DDE9757874}"/>
    <cellStyle name="AÇIK 2 2 3 2" xfId="7453" xr:uid="{972D76A0-55D5-4D60-8685-8E385EC82F64}"/>
    <cellStyle name="AÇIK 2 2 4" xfId="7454" xr:uid="{29C51E08-B458-4B4F-A710-2103D9ED9CCA}"/>
    <cellStyle name="AÇIK 2 2 5" xfId="7455" xr:uid="{000787CD-192C-4E80-BB35-0F9EC4638802}"/>
    <cellStyle name="AÇIK 2 3" xfId="7456" xr:uid="{A6B8E950-7EE5-41F2-9B07-A392B630CDBB}"/>
    <cellStyle name="AÇIK 2 3 2" xfId="7457" xr:uid="{B4D92E38-CA14-4655-BA07-63BE37B7C974}"/>
    <cellStyle name="AÇIK 2 4" xfId="7458" xr:uid="{E7706823-EF55-4DD1-903C-02126B814664}"/>
    <cellStyle name="AÇIK 2 4 2" xfId="7459" xr:uid="{76A52DB6-2477-4414-8EC4-77244D14A4ED}"/>
    <cellStyle name="AÇIK 2 5" xfId="7460" xr:uid="{31290640-75E7-4808-8E26-0D597D950359}"/>
    <cellStyle name="AÇIK 2 6" xfId="7461" xr:uid="{47E607FE-893E-42FD-88E4-714C51FED604}"/>
    <cellStyle name="AÇIK 3" xfId="7462" xr:uid="{27DE8188-624A-44EC-9E39-22A8108AAFC8}"/>
    <cellStyle name="AÇIK 3 2" xfId="7463" xr:uid="{91547DF1-97A8-416F-890B-5ACF0E581B13}"/>
    <cellStyle name="AÇIK 3 2 2" xfId="7464" xr:uid="{BD3BD683-FFC6-4F28-9D21-4D2E98CC811E}"/>
    <cellStyle name="AÇIK 3 2 2 2" xfId="7465" xr:uid="{1E48548A-4414-41AE-A2B7-4EF4C635C1BB}"/>
    <cellStyle name="AÇIK 3 2 3" xfId="7466" xr:uid="{846AE72F-6B65-44B8-82E1-1FBDBF1BE3DF}"/>
    <cellStyle name="AÇIK 3 2 3 2" xfId="7467" xr:uid="{6D955CAF-8FD4-42EF-845D-A754DC6F762D}"/>
    <cellStyle name="AÇIK 3 2 4" xfId="7468" xr:uid="{3E015959-5A9A-4C32-B1BC-DACE7A8657F8}"/>
    <cellStyle name="AÇIK 3 2 5" xfId="7469" xr:uid="{4E098BCA-C1B2-4871-B412-8BF7449D1CD3}"/>
    <cellStyle name="AÇIK 3 3" xfId="7470" xr:uid="{EA08AF7C-8AF9-4E62-BDCD-D4C30D1A03AE}"/>
    <cellStyle name="AÇIK 3 3 2" xfId="7471" xr:uid="{69959D22-B7EB-469D-AF00-D8AF27C4340D}"/>
    <cellStyle name="AÇIK 3 4" xfId="7472" xr:uid="{36E2C911-D40A-422D-BF7D-01E2FAA28F3D}"/>
    <cellStyle name="AÇIK 3 4 2" xfId="7473" xr:uid="{390102F2-23C7-46D5-B065-004CB32E4861}"/>
    <cellStyle name="AÇIK 3 5" xfId="7474" xr:uid="{40EEBC8D-BF7E-4D68-BD05-503760846210}"/>
    <cellStyle name="AÇIK 3 6" xfId="7475" xr:uid="{55FE4058-7B80-4F1A-BC69-A37E902D2AB9}"/>
    <cellStyle name="AÇIK 4" xfId="7476" xr:uid="{7C419ACF-2BA7-4CA7-84EA-B77E874343D5}"/>
    <cellStyle name="AÇIK 4 2" xfId="7477" xr:uid="{EAA54296-00D0-4FFE-98F5-CF65911E004A}"/>
    <cellStyle name="AÇIK 4 2 2" xfId="7478" xr:uid="{7AA8C357-7542-470F-9572-EE1F8A642C6A}"/>
    <cellStyle name="AÇIK 4 2 2 2" xfId="7479" xr:uid="{C23B74CA-26BC-43B8-85CE-AD6EF8A2F544}"/>
    <cellStyle name="AÇIK 4 2 3" xfId="7480" xr:uid="{B7FB0C82-ECC3-4658-A461-7EB8D8C64564}"/>
    <cellStyle name="AÇIK 4 2 3 2" xfId="7481" xr:uid="{0CB4DBA1-0CF3-4E9E-A8AE-B78A194E186C}"/>
    <cellStyle name="AÇIK 4 2 4" xfId="7482" xr:uid="{EA8D7B86-15F8-4D2A-93C6-1243A6649C71}"/>
    <cellStyle name="AÇIK 4 2 5" xfId="7483" xr:uid="{BAFF29FA-29A2-4388-8E60-0DD45F2EA38B}"/>
    <cellStyle name="AÇIK 4 3" xfId="7484" xr:uid="{ED9929A1-97C9-4085-934A-EF30F7ADE73E}"/>
    <cellStyle name="AÇIK 4 3 2" xfId="7485" xr:uid="{5E649F54-8F1F-4364-979B-D5A521BEBF03}"/>
    <cellStyle name="AÇIK 4 4" xfId="7486" xr:uid="{89DBF200-0A48-46F4-BC62-2B363BDD0444}"/>
    <cellStyle name="AÇIK 4 4 2" xfId="7487" xr:uid="{D9416482-FC81-4986-A95A-527A81783687}"/>
    <cellStyle name="AÇIK 4 5" xfId="7488" xr:uid="{EA58CE62-486D-422C-B574-34A7B330D79F}"/>
    <cellStyle name="AÇIK 4 6" xfId="7489" xr:uid="{D8C691E8-4060-4E95-818F-F0D3107A355E}"/>
    <cellStyle name="AÇIK 5" xfId="7490" xr:uid="{584094D0-FDA8-44E9-867F-10178F224349}"/>
    <cellStyle name="AÇIK 5 2" xfId="7491" xr:uid="{0EB470D1-9A50-4557-BFDE-644EC7D444DF}"/>
    <cellStyle name="AÇIK 5 2 2" xfId="7492" xr:uid="{E19D9471-28D2-4770-8F50-D8833B7AB299}"/>
    <cellStyle name="AÇIK 5 2 2 2" xfId="7493" xr:uid="{207834CF-0605-461B-9C9D-B44BBC907EC0}"/>
    <cellStyle name="AÇIK 5 2 3" xfId="7494" xr:uid="{251ECDC4-DCB3-4B0B-A2F0-9D64AA7AF84F}"/>
    <cellStyle name="AÇIK 5 2 3 2" xfId="7495" xr:uid="{AC8327A6-6B9E-4FA4-A984-F4D1A02B64A0}"/>
    <cellStyle name="AÇIK 5 2 4" xfId="7496" xr:uid="{CE6EC4A2-4362-43C2-A006-1C72EEE30CCE}"/>
    <cellStyle name="AÇIK 5 2 5" xfId="7497" xr:uid="{70D12C80-B5D7-453A-8842-E452623F3522}"/>
    <cellStyle name="AÇIK 5 3" xfId="7498" xr:uid="{280F1E27-BE73-4394-9025-22B3C17A8B36}"/>
    <cellStyle name="AÇIK 5 3 2" xfId="7499" xr:uid="{BA7DBC73-3C2D-4B49-9542-27250D6D7CFC}"/>
    <cellStyle name="AÇIK 5 4" xfId="7500" xr:uid="{A6C9E221-113C-4276-B4B8-F7C146E3ED4C}"/>
    <cellStyle name="AÇIK 5 4 2" xfId="7501" xr:uid="{32128E32-F826-4B9B-A315-3999F6286F7F}"/>
    <cellStyle name="AÇIK 5 5" xfId="7502" xr:uid="{0A860739-B857-4AE2-9996-6997B97BD7AB}"/>
    <cellStyle name="AÇIK 5 6" xfId="7503" xr:uid="{9E057182-3585-4AD9-99F5-48DE721603EF}"/>
    <cellStyle name="AÇIK 6" xfId="7504" xr:uid="{687BEB37-DED2-4C48-8286-2103EAC5B407}"/>
    <cellStyle name="AÇIK 6 2" xfId="7505" xr:uid="{A67541FB-D3BB-4652-8B45-1529FAB81C5A}"/>
    <cellStyle name="AÇIK 6 2 2" xfId="7506" xr:uid="{2E461C88-ADC6-4E0D-930C-C99D69A3F741}"/>
    <cellStyle name="AÇIK 6 2 2 2" xfId="7507" xr:uid="{C6BE79B0-ABAF-4EFC-A942-0EC420E16542}"/>
    <cellStyle name="AÇIK 6 2 3" xfId="7508" xr:uid="{AD1DB115-D591-439A-BB0D-A318EF4A4800}"/>
    <cellStyle name="AÇIK 6 2 3 2" xfId="7509" xr:uid="{41BE1F96-CB79-4D7A-8F27-0833D55D610A}"/>
    <cellStyle name="AÇIK 6 2 4" xfId="7510" xr:uid="{71F4CED0-5136-476E-A188-B831C3E9AD41}"/>
    <cellStyle name="AÇIK 6 2 5" xfId="7511" xr:uid="{69364C70-3328-4251-9D0B-C4A3F336095E}"/>
    <cellStyle name="AÇIK 6 3" xfId="7512" xr:uid="{A14BEEC1-13D5-488E-8F46-C936F07DA293}"/>
    <cellStyle name="AÇIK 6 3 2" xfId="7513" xr:uid="{6C9DB13A-00EC-42DA-AC79-A422AAA2D64A}"/>
    <cellStyle name="AÇIK 6 4" xfId="7514" xr:uid="{3C73B828-F47A-4AD5-9CE8-05C095EB48EE}"/>
    <cellStyle name="AÇIK 6 4 2" xfId="7515" xr:uid="{0622B392-240F-4887-80A2-775985581529}"/>
    <cellStyle name="AÇIK 6 5" xfId="7516" xr:uid="{62E885FC-9E97-4504-8509-63935241CEA8}"/>
    <cellStyle name="AÇIK 6 6" xfId="7517" xr:uid="{BE5A4A42-2C6B-4FF5-A8BC-78D5A965C5EB}"/>
    <cellStyle name="AÇIK 7" xfId="7518" xr:uid="{A8DFF6CF-A31E-47F3-8CF2-3B721A3AF2DF}"/>
    <cellStyle name="AÇIK 7 2" xfId="7519" xr:uid="{B2A5AE0E-ED9F-48E0-9529-FC269793A1E0}"/>
    <cellStyle name="AÇIK 7 2 2" xfId="7520" xr:uid="{13377B59-1949-4FA0-88B4-CBFAAFE24990}"/>
    <cellStyle name="AÇIK 7 2 2 2" xfId="7521" xr:uid="{ED60B689-2C34-4DAA-AFAB-C4ACC947A7BD}"/>
    <cellStyle name="AÇIK 7 2 3" xfId="7522" xr:uid="{FFED4822-E9A2-4FB7-A13E-DAC3D1FF35C3}"/>
    <cellStyle name="AÇIK 7 2 3 2" xfId="7523" xr:uid="{5FAC3842-5474-4607-B0EC-0930D3EEBBFF}"/>
    <cellStyle name="AÇIK 7 2 4" xfId="7524" xr:uid="{A1008135-EE53-40C8-B773-8FD919FAB8D3}"/>
    <cellStyle name="AÇIK 7 2 5" xfId="7525" xr:uid="{B113C717-3809-4749-90F4-D87F5AC5F579}"/>
    <cellStyle name="AÇIK 7 3" xfId="7526" xr:uid="{A6E6500A-D14E-4DD8-8456-33794E9BEBAD}"/>
    <cellStyle name="AÇIK 7 3 2" xfId="7527" xr:uid="{4CFDBB8A-CFE2-4FFE-8252-5F5CF5AA9868}"/>
    <cellStyle name="AÇIK 7 4" xfId="7528" xr:uid="{D23DAF73-719E-43DD-A238-4C2EC4366AFD}"/>
    <cellStyle name="AÇIK 7 4 2" xfId="7529" xr:uid="{0CAF6C85-3F4D-4F5B-92B6-9C5FD40CD86C}"/>
    <cellStyle name="AÇIK 7 5" xfId="7530" xr:uid="{1EFE68DF-543D-4FF3-8B9F-6AFA48D0D3A4}"/>
    <cellStyle name="AÇIK 7 6" xfId="7531" xr:uid="{FAB531D5-BBB1-4D25-B02B-968CD2F9AC15}"/>
    <cellStyle name="AÇIK 8" xfId="7532" xr:uid="{FDDAF86C-D190-4E55-9CF0-5787E30BC3E8}"/>
    <cellStyle name="AÇIK 8 2" xfId="7533" xr:uid="{85C5E8E1-C77C-4275-97EF-2A77FE21A904}"/>
    <cellStyle name="AÇIK 8 2 2" xfId="7534" xr:uid="{A29BC00B-8C98-47F2-B07B-A86DE9B87373}"/>
    <cellStyle name="AÇIK 8 2 2 2" xfId="7535" xr:uid="{9C59294A-18C0-446C-BB5A-6E0BC259A73C}"/>
    <cellStyle name="AÇIK 8 2 3" xfId="7536" xr:uid="{E5498999-6805-4D43-B950-EA937C1D5BD4}"/>
    <cellStyle name="AÇIK 8 2 3 2" xfId="7537" xr:uid="{508C6A4F-D3E5-44C1-84E9-398208550803}"/>
    <cellStyle name="AÇIK 8 2 4" xfId="7538" xr:uid="{9EECD951-605B-4CFA-997E-9852FDB51017}"/>
    <cellStyle name="AÇIK 8 2 5" xfId="7539" xr:uid="{B695583C-833F-4286-A913-33062E16055F}"/>
    <cellStyle name="AÇIK 8 3" xfId="7540" xr:uid="{1BED0A86-D118-40B2-8E94-31D009403C21}"/>
    <cellStyle name="AÇIK 8 3 2" xfId="7541" xr:uid="{04539BA2-80BC-4F92-9F24-0CCA382E968B}"/>
    <cellStyle name="AÇIK 8 4" xfId="7542" xr:uid="{92909934-153A-42C0-B1D1-B81328DE1B7A}"/>
    <cellStyle name="AÇIK 8 4 2" xfId="7543" xr:uid="{D969D4DE-F533-4E33-944B-E3B51737EDDE}"/>
    <cellStyle name="AÇIK 8 5" xfId="7544" xr:uid="{C93A69E0-9CD9-482F-B26A-93FF2A1766B6}"/>
    <cellStyle name="AÇIK 8 6" xfId="7545" xr:uid="{87BF2D52-C019-46C0-AD3D-BBAFDFDF825B}"/>
    <cellStyle name="AÇIK 9" xfId="7546" xr:uid="{E6EFB282-CF77-4642-BB02-864B85F5C62F}"/>
    <cellStyle name="AÇIK 9 2" xfId="7547" xr:uid="{CA736454-E721-41A4-8690-5004070E514D}"/>
    <cellStyle name="AÇIK 9 2 2" xfId="7548" xr:uid="{73382D68-5E0C-4089-83C4-AA5BFD9FE4D5}"/>
    <cellStyle name="AÇIK 9 2 2 2" xfId="7549" xr:uid="{223BCA2C-B897-480A-BAA3-4A9F4F8DDDB5}"/>
    <cellStyle name="AÇIK 9 2 3" xfId="7550" xr:uid="{4E6F9203-950D-4A1A-89C7-FA49F1D22CAB}"/>
    <cellStyle name="AÇIK 9 2 3 2" xfId="7551" xr:uid="{99E94CCB-4D14-419A-BC98-55EE1CF19D08}"/>
    <cellStyle name="AÇIK 9 2 4" xfId="7552" xr:uid="{2AA83E79-52B3-4D57-9083-1B5B5FB817E8}"/>
    <cellStyle name="AÇIK 9 2 5" xfId="7553" xr:uid="{3B3DF26D-DD76-4CAB-B426-DB761985E4C9}"/>
    <cellStyle name="AÇIK 9 3" xfId="7554" xr:uid="{54653DCE-AD6B-4FE8-B4FE-133557949E47}"/>
    <cellStyle name="AÇIK 9 3 2" xfId="7555" xr:uid="{BDE2B535-08A5-4ED2-8E08-34B5372EA224}"/>
    <cellStyle name="AÇIK 9 4" xfId="7556" xr:uid="{755AE736-A035-4778-ACCC-B68ABF4C64E0}"/>
    <cellStyle name="AÇIK 9 4 2" xfId="7557" xr:uid="{6F116AF4-98D2-4D3C-9169-9ED8B0813765}"/>
    <cellStyle name="AÇIK 9 5" xfId="7558" xr:uid="{8FC30111-B657-411F-A092-E9E6A50ED9A5}"/>
    <cellStyle name="AÇIK 9 6" xfId="7559" xr:uid="{90B19944-704B-496B-9B9E-CCD8742C1ED2}"/>
    <cellStyle name="ACIKLAMA" xfId="7560" xr:uid="{9D4654E6-EFA8-441D-BEA0-77767AB19B46}"/>
    <cellStyle name="ACIKLAMA 10" xfId="7561" xr:uid="{F42DFF59-EB5D-40E1-925A-2729AF5CB267}"/>
    <cellStyle name="ACIKLAMA 2" xfId="7562" xr:uid="{0823EE92-4674-405B-B319-29CB2654AADC}"/>
    <cellStyle name="ACIKLAMA 2 2" xfId="7563" xr:uid="{BDA22237-77C4-4D6A-BD7E-264F267F2CAA}"/>
    <cellStyle name="ACIKLAMA 3" xfId="7564" xr:uid="{55A5CC5D-2E16-41A6-AD72-5F793BA0F97F}"/>
    <cellStyle name="ACIKLAMA 3 2" xfId="7565" xr:uid="{D74CEF80-0A0D-47AA-893B-A2DE729F6452}"/>
    <cellStyle name="ACIKLAMA 4" xfId="7566" xr:uid="{01EB2DD2-EF0D-4BCD-8655-35371DBD8056}"/>
    <cellStyle name="ACIKLAMA 4 2" xfId="7567" xr:uid="{ACA81CD1-DD10-4582-B4D9-A39C85AC6D6E}"/>
    <cellStyle name="ACIKLAMA 5" xfId="7568" xr:uid="{FCF05B23-0B65-4768-A4AA-7A9CB46FF3D6}"/>
    <cellStyle name="ACIKLAMA 5 2" xfId="7569" xr:uid="{88601691-2BFF-448A-BAFC-19B6623B79F0}"/>
    <cellStyle name="ACIKLAMA 6" xfId="7570" xr:uid="{40C42380-B05B-4CFD-B5D7-504A74EDA97A}"/>
    <cellStyle name="ACIKLAMA 6 2" xfId="7571" xr:uid="{91622ECB-10EC-40B9-811E-600EC91B9DAE}"/>
    <cellStyle name="ACIKLAMA 7" xfId="7572" xr:uid="{44673B58-D1FE-4301-9316-D036F835E7A5}"/>
    <cellStyle name="ACIKLAMA 7 2" xfId="7573" xr:uid="{F206D7E4-3668-4A48-99C3-57BF74245C87}"/>
    <cellStyle name="ACIKLAMA 8" xfId="7574" xr:uid="{0D3ADA76-92FF-4C80-8620-1E07CA1B5082}"/>
    <cellStyle name="ACIKLAMA 8 2" xfId="7575" xr:uid="{7B75787B-68BB-4E3C-B33D-CB479B787B98}"/>
    <cellStyle name="ACIKLAMA 9" xfId="7576" xr:uid="{EB3A108A-C7FD-4CB3-85BC-B50D9BD3B5C1}"/>
    <cellStyle name="ACIKLAMA 9 2" xfId="7577" xr:uid="{039EF94B-A927-4234-AE91-7F5B7E224E06}"/>
    <cellStyle name="Açıklama Metni 2" xfId="7578" xr:uid="{A39B82CF-C92F-4100-921E-4A39C08677C4}"/>
    <cellStyle name="Açıklama Metni 2 2" xfId="7579" xr:uid="{B404E2CB-98D4-4A5B-AA84-696AF91823D6}"/>
    <cellStyle name="AFE" xfId="7580" xr:uid="{12B08E48-E01A-4C56-AC90-5B68614BEBC1}"/>
    <cellStyle name="Ageas_Meta_Calc" xfId="7581" xr:uid="{EFE7C099-9AD1-4425-936C-7942E7C6E78F}"/>
    <cellStyle name="Aksentti1" xfId="7582" xr:uid="{5D96F6CC-8D5E-4319-B1EE-F092036DF0C3}"/>
    <cellStyle name="Aksentti2" xfId="7583" xr:uid="{203F319A-4BEB-4510-A55A-6E1E31D59FDE}"/>
    <cellStyle name="Aksentti3" xfId="7584" xr:uid="{784BCA11-A5D9-4F0F-BDC3-BB8DF8777357}"/>
    <cellStyle name="Aksentti4" xfId="7585" xr:uid="{8C54C679-BDF8-4A0F-B411-CFB0DAF62533}"/>
    <cellStyle name="Aksentti5" xfId="7586" xr:uid="{36EE1D96-6326-41D2-A5D7-A09BBE201443}"/>
    <cellStyle name="Aksentti6" xfId="7587" xr:uid="{59932A25-7C79-4A5E-A81A-4FC03E3E8330}"/>
    <cellStyle name="Amount" xfId="7588" xr:uid="{8AA26DDF-BEFF-417C-91F3-CC9AF3B65AA9}"/>
    <cellStyle name="Ana Başlık 2" xfId="7589" xr:uid="{C7387B6A-8A65-426B-A9D1-336039332A91}"/>
    <cellStyle name="Ana Başlık 2 2" xfId="7590" xr:uid="{D19A007E-FE50-4399-A9C6-8B01E0558BF5}"/>
    <cellStyle name="ANormal" xfId="7591" xr:uid="{BB8C29D0-07B3-4E08-B576-45E06B8A9F4E}"/>
    <cellStyle name="ANormal 2" xfId="7592" xr:uid="{403B89D5-6BDB-4A23-BBB8-ABC9D84DFF2C}"/>
    <cellStyle name="args.style" xfId="7593" xr:uid="{73F4A62D-8251-4633-B32F-D21D598B7DCB}"/>
    <cellStyle name="Arial [WT]" xfId="7594" xr:uid="{ABAA6718-C9A9-4888-A121-64D91D2CB7BB}"/>
    <cellStyle name="Arial [WT] 2" xfId="7595" xr:uid="{8CFBB45B-DC98-47B3-ACA8-F12A6F818D2E}"/>
    <cellStyle name="Avertissement" xfId="7596" xr:uid="{C1723CE4-6986-420E-8CBE-C984B904ACC8}"/>
    <cellStyle name="B" xfId="7597" xr:uid="{1F6B1259-11C5-4339-9E59-886174AC4A66}"/>
    <cellStyle name="B 10" xfId="7598" xr:uid="{1C4229BA-3E1D-40A2-A9F1-D1716EB10DD8}"/>
    <cellStyle name="B 2" xfId="7599" xr:uid="{1989691B-F73E-4110-B9B2-348DF8995965}"/>
    <cellStyle name="B 2 2" xfId="7600" xr:uid="{ABDBF21A-B259-4675-A016-0896FFDE520C}"/>
    <cellStyle name="B 3" xfId="7601" xr:uid="{BDB4F085-9281-498E-BE0F-F7E4D4B17705}"/>
    <cellStyle name="B 3 2" xfId="7602" xr:uid="{3F6879DF-9D10-4005-8C10-CF9E358F41C4}"/>
    <cellStyle name="B 4" xfId="7603" xr:uid="{F1AADD23-38AA-441C-B4B4-5F076D433E83}"/>
    <cellStyle name="B 4 2" xfId="7604" xr:uid="{B6029F41-69F2-43B9-8FEA-001D9B539F06}"/>
    <cellStyle name="B 5" xfId="7605" xr:uid="{AC34954D-19A9-40E2-8156-ECE70FE63517}"/>
    <cellStyle name="B 5 2" xfId="7606" xr:uid="{0CCFDB79-1E73-4C44-B584-549808FB9E86}"/>
    <cellStyle name="B 6" xfId="7607" xr:uid="{33E84B22-2B36-4750-B058-D70E26D0ACB1}"/>
    <cellStyle name="B 6 2" xfId="7608" xr:uid="{C361C349-FFA3-43C9-8F45-1618AD5DBEB4}"/>
    <cellStyle name="B 7" xfId="7609" xr:uid="{E00E26DD-4B0C-424D-BBC2-01D58C3BC206}"/>
    <cellStyle name="B 7 2" xfId="7610" xr:uid="{68F9C4AD-7878-44FB-A110-48F267344DE5}"/>
    <cellStyle name="B 8" xfId="7611" xr:uid="{2890FB35-5620-4AF4-9570-5178EB4AFA0A}"/>
    <cellStyle name="B 8 2" xfId="7612" xr:uid="{8DAEFFC8-F8BE-496A-ADCF-D567CAB96BB5}"/>
    <cellStyle name="B 9" xfId="7613" xr:uid="{B07C3DF9-1F57-4D82-BB18-8324AE6DEFA9}"/>
    <cellStyle name="B 9 2" xfId="7614" xr:uid="{182036A6-BE02-4DD4-957D-5EF3AF638682}"/>
    <cellStyle name="B_Bot" xfId="7615" xr:uid="{4DC45D0E-D8D4-4FBB-8BC3-9FCB96FC456D}"/>
    <cellStyle name="B_Bot 2" xfId="7616" xr:uid="{BFF3F842-8360-4576-9DF7-0E900AA4EA01}"/>
    <cellStyle name="B_Bot 2 2" xfId="7617" xr:uid="{8D66C3F8-A6C2-4260-BE58-02322FC23254}"/>
    <cellStyle name="B_Bot 2 2 2" xfId="7618" xr:uid="{88E5F6CF-A18F-4DC8-B116-733E9E4369B6}"/>
    <cellStyle name="B_Bot 2 2 2 2" xfId="7619" xr:uid="{72E00418-E378-41AB-A40A-BFC2236007BD}"/>
    <cellStyle name="B_Bot 2 2 2 2 2" xfId="7620" xr:uid="{BBD607C7-59AC-44EA-93D6-827E8676D646}"/>
    <cellStyle name="B_Bot 2 2 3" xfId="7621" xr:uid="{3E2DF48D-D2BA-4385-9C6C-6612F4331913}"/>
    <cellStyle name="B_Bot 2 2 3 2" xfId="7622" xr:uid="{F850EABF-0D2A-4D8D-8886-D6FF27646C08}"/>
    <cellStyle name="B_Bot 2 3" xfId="7623" xr:uid="{3E02BACB-48D5-4F4C-9B9E-C126DC903CB1}"/>
    <cellStyle name="B_Bot 2 3 2" xfId="7624" xr:uid="{EC9C687B-61E7-4E16-8C0C-FFEC5185B1DC}"/>
    <cellStyle name="B_Bot 2 3 2 2" xfId="7625" xr:uid="{1E0D4D24-A85C-4C84-B77F-95134428C1F2}"/>
    <cellStyle name="B_Bot 2 4" xfId="7626" xr:uid="{290E963A-93C0-4CD2-9EFB-DC1219A3A6B1}"/>
    <cellStyle name="B_Bot 2 4 2" xfId="7627" xr:uid="{E882A4AD-FB26-4F8D-92E5-47A150758829}"/>
    <cellStyle name="B_Bot 3" xfId="7628" xr:uid="{2615CEE9-5F69-4046-819E-64D32E1FE7B7}"/>
    <cellStyle name="B_Bot 3 2" xfId="7629" xr:uid="{9AF6D606-D33C-499E-9A37-F8BB3D9E5011}"/>
    <cellStyle name="B_Bot 3 2 2" xfId="7630" xr:uid="{89138111-4EB6-45F5-B577-7C1E2624B897}"/>
    <cellStyle name="B_Bot 3 2 2 2" xfId="7631" xr:uid="{2B8BD2C9-E534-429B-9DEF-040CA5DE7B4A}"/>
    <cellStyle name="B_Bot 3 3" xfId="7632" xr:uid="{14B3A323-AD6D-44E4-AC23-85FBCD88D5E9}"/>
    <cellStyle name="B_Bot 3 3 2" xfId="7633" xr:uid="{4E152D33-AD66-4338-A047-BFC7C74ADF91}"/>
    <cellStyle name="B_Bot 4" xfId="7634" xr:uid="{6CF29865-77DD-4804-B482-0ACB8EF2460F}"/>
    <cellStyle name="B_Bot 4 2" xfId="7635" xr:uid="{F5BCD332-634E-40DE-BDDC-F0C47B5F5B65}"/>
    <cellStyle name="B_Bot 4 2 2" xfId="7636" xr:uid="{7E0763D3-55E5-4FE6-BF5E-E8EF423EFB95}"/>
    <cellStyle name="B_Bot 5" xfId="7637" xr:uid="{CC36AE38-41E3-4943-BBB4-EA1244DFDC57}"/>
    <cellStyle name="B_Bot 5 2" xfId="7638" xr:uid="{B0FE9E37-23FD-484B-A5E4-CE96D48300C9}"/>
    <cellStyle name="B_BotLC" xfId="7639" xr:uid="{A29505B9-D868-4F30-B207-66E59E5FDDDD}"/>
    <cellStyle name="B_BotLC 2" xfId="7640" xr:uid="{CE306CC9-BDC5-4F90-8D2E-D9B05D0DC8F6}"/>
    <cellStyle name="B_BotLC 2 2" xfId="7641" xr:uid="{ED1D90DD-51E4-4591-9214-4EEA5128270B}"/>
    <cellStyle name="B_BotLC 2 2 2" xfId="7642" xr:uid="{6C9BCFC9-12D9-4DB9-9741-1503784891B2}"/>
    <cellStyle name="B_BotLC 2 3" xfId="7643" xr:uid="{E595E72F-3CB9-48C4-989C-B4B73EC7F2A2}"/>
    <cellStyle name="B_BotLC 3" xfId="7644" xr:uid="{E2ED51BE-EF2C-40E1-AC57-DE56783D9D55}"/>
    <cellStyle name="B_BotLC 3 2" xfId="7645" xr:uid="{8EE3108E-98AD-4DE4-8C22-65F4F1281C70}"/>
    <cellStyle name="B_BotLC 4" xfId="7646" xr:uid="{C86AB34A-FC4D-4C8D-A801-CD9047442F36}"/>
    <cellStyle name="B_BotRC" xfId="7647" xr:uid="{D5025980-01CA-4690-8866-D4902D05F228}"/>
    <cellStyle name="B_BotRC 2" xfId="7648" xr:uid="{896884B3-750C-48B7-B271-C45A0C9BF91C}"/>
    <cellStyle name="B_BotRC 2 2" xfId="7649" xr:uid="{38A9FF67-E80B-4409-B4F6-0D56EF18D995}"/>
    <cellStyle name="B_BotRC 2 2 2" xfId="7650" xr:uid="{A9DE1354-038E-4FA5-B599-DBE0C8D11AE3}"/>
    <cellStyle name="B_BotRC 2 3" xfId="7651" xr:uid="{035C9A0E-980E-4638-89B9-A46416CC5A11}"/>
    <cellStyle name="B_BotRC 3" xfId="7652" xr:uid="{D7FC5F0D-8016-4E59-9966-5C34A6FB1CA3}"/>
    <cellStyle name="B_BotRC 3 2" xfId="7653" xr:uid="{A7670226-79E2-4049-BEE2-6EC304F86D12}"/>
    <cellStyle name="B_BotRC 4" xfId="7654" xr:uid="{8E3772B1-77B2-4C84-994C-40AB6A75FB2E}"/>
    <cellStyle name="B_Left" xfId="7655" xr:uid="{3A0A2E7F-9C23-4AF4-8167-BF7734E14471}"/>
    <cellStyle name="B_Left 2" xfId="7656" xr:uid="{C7957F4C-2042-4EA2-97F1-6F60F6D26D31}"/>
    <cellStyle name="B_Right" xfId="7657" xr:uid="{315B42ED-BB7D-4953-A160-47AF0E45AEF1}"/>
    <cellStyle name="B_Right 2" xfId="7658" xr:uid="{0FACEB09-4993-48DE-9F5E-CDE9934C6662}"/>
    <cellStyle name="B_Top" xfId="7659" xr:uid="{291CCABE-FE70-43FD-8117-3AFD3ADAACDB}"/>
    <cellStyle name="B_Top 2" xfId="7660" xr:uid="{DB0A1CD8-D41F-4B6C-B1DD-AFBEC762E2CD}"/>
    <cellStyle name="B_TopLC" xfId="7661" xr:uid="{67C8ECDD-FE2E-4394-9B41-8930EB8199A2}"/>
    <cellStyle name="B_TopLC 2" xfId="7662" xr:uid="{BE17E175-1694-4D15-B9BB-A9C4E3171D8E}"/>
    <cellStyle name="B_TopRC" xfId="7663" xr:uid="{7CF2AE08-BAA9-4782-997F-ECC698A69E0C}"/>
    <cellStyle name="B_TopRC 2" xfId="7664" xr:uid="{1414C62B-2AC3-468D-A899-B6D468A40972}"/>
    <cellStyle name="Background" xfId="7665" xr:uid="{9AE28E59-B18E-4C30-9752-9A3BB9C2592E}"/>
    <cellStyle name="Background 2" xfId="7666" xr:uid="{DCA7F76B-DDFD-4A23-B26B-1FD0506CBDC4}"/>
    <cellStyle name="Bad 10" xfId="7667" xr:uid="{2821369C-6767-4440-BC41-4C065801D37D}"/>
    <cellStyle name="Bad 11" xfId="7668" xr:uid="{54BB2509-9787-482F-B0BB-7B159479BF9A}"/>
    <cellStyle name="Bad 2" xfId="7669" xr:uid="{D842A633-30D3-4B40-A1AC-71469C1B55FE}"/>
    <cellStyle name="Bad 2 2" xfId="7670" xr:uid="{57248C93-3F44-4E7F-A671-90943181B81C}"/>
    <cellStyle name="Bad 2_AgeSa_NewFormat" xfId="7671" xr:uid="{66FA7746-A31D-445B-8B69-8A764CCC7846}"/>
    <cellStyle name="Bad 3" xfId="7672" xr:uid="{355004FB-15DE-4ECE-99EC-D67F0BD9ADD9}"/>
    <cellStyle name="Bad 3 2" xfId="7673" xr:uid="{DC413D32-7909-43F0-810C-8D1C2AF767A8}"/>
    <cellStyle name="Bad 4" xfId="7674" xr:uid="{416E1829-876F-4900-9132-CA6DACD9CC41}"/>
    <cellStyle name="Bad 4 2" xfId="7675" xr:uid="{3F5A5769-D40C-440E-B822-099701F156A3}"/>
    <cellStyle name="Bad 5" xfId="7676" xr:uid="{A8FE610C-69DB-4DAE-BB8C-2F0A77291989}"/>
    <cellStyle name="Bad 5 2" xfId="7677" xr:uid="{A739C1D9-738C-45A8-AD39-904030F03135}"/>
    <cellStyle name="Bad 6" xfId="7678" xr:uid="{82EB229D-1E15-4F94-9CE4-CD112105837A}"/>
    <cellStyle name="Bad 6 2" xfId="7679" xr:uid="{57BF28A7-91EF-4113-A7FB-D45E31253BC9}"/>
    <cellStyle name="Bad 7" xfId="7680" xr:uid="{DBDA1388-3905-4444-B1C2-F44005AB25AC}"/>
    <cellStyle name="Bad 7 2" xfId="7681" xr:uid="{D7459E1A-D726-4282-8CB2-3EEB871308EF}"/>
    <cellStyle name="Bad 8" xfId="7682" xr:uid="{B5E99A42-5BD3-42B3-B685-D3A2766D2B06}"/>
    <cellStyle name="Bad 8 2" xfId="7683" xr:uid="{B19AB497-E0BD-407F-938B-71E09ECFECC2}"/>
    <cellStyle name="Bad 9" xfId="7684" xr:uid="{55038C84-7090-4CE0-94A9-0513FAE6BEDE}"/>
    <cellStyle name="Bad 9 2" xfId="7685" xr:uid="{390958C9-569B-4044-8934-22AAAB16F335}"/>
    <cellStyle name="Bağlı Hücre 2" xfId="7686" xr:uid="{EB59D288-2639-4B98-86CE-586DDA960631}"/>
    <cellStyle name="Bağlı Hücre 2 2" xfId="7687" xr:uid="{E9565F4B-2696-4F3A-A34E-91A6EF3BB545}"/>
    <cellStyle name="baslık" xfId="7688" xr:uid="{7BF9FB66-836E-4874-84D6-87CBFBBA2515}"/>
    <cellStyle name="Başlık 1 2" xfId="7689" xr:uid="{BEECF4A4-5570-432C-9957-63FD34045852}"/>
    <cellStyle name="Başlık 1 2 2" xfId="7690" xr:uid="{344A539F-0317-48C1-BCF1-D9F025E927F7}"/>
    <cellStyle name="Başlık 2 2" xfId="7691" xr:uid="{2B72D0E6-219C-4415-9D8D-48455C5063D9}"/>
    <cellStyle name="Başlık 2 2 2" xfId="7692" xr:uid="{38187D24-6A27-4791-B0BE-B41FDC970C3E}"/>
    <cellStyle name="Başlık 3 2" xfId="7693" xr:uid="{54554CFE-854C-4742-974B-763DDB8C39AD}"/>
    <cellStyle name="Başlık 3 2 2" xfId="7694" xr:uid="{077CF763-AD14-4337-994F-1596BAE9AF3E}"/>
    <cellStyle name="Başlık 3 2 2 2" xfId="7695" xr:uid="{F7A26E6A-9A14-4D73-9CBB-943D855C7694}"/>
    <cellStyle name="Başlık 3 2 3" xfId="7696" xr:uid="{1DF88D54-29EE-41D3-B179-1096E17AD5CE}"/>
    <cellStyle name="Başlık 4 2" xfId="7697" xr:uid="{80723BBD-F99E-4156-BE6A-204C08AB939D}"/>
    <cellStyle name="Başlık 4 2 2" xfId="7698" xr:uid="{196C6895-8DB1-4377-932A-3B2EFDD4030D}"/>
    <cellStyle name="BASLIKl" xfId="7699" xr:uid="{C73FF83A-329D-4B3B-B58A-991DFC2C62BC}"/>
    <cellStyle name="BB" xfId="7700" xr:uid="{1CF4A898-8203-4A60-9CD3-2B9E3B8B139C}"/>
    <cellStyle name="BB 10" xfId="7701" xr:uid="{0F033CB9-BA90-4C63-A78F-4A574C1584AB}"/>
    <cellStyle name="BB 2" xfId="7702" xr:uid="{053F57CB-396F-4A99-A00D-C51A2B4A22C0}"/>
    <cellStyle name="BB 2 2" xfId="7703" xr:uid="{3499984E-56E4-4F6B-88C2-4F346BD3F553}"/>
    <cellStyle name="BB 3" xfId="7704" xr:uid="{235E36BF-3681-4EE6-BEB9-36D45D51D6F4}"/>
    <cellStyle name="BB 3 2" xfId="7705" xr:uid="{17BD3007-F941-45E8-BC3D-BF0761791943}"/>
    <cellStyle name="BB 4" xfId="7706" xr:uid="{571DD048-136F-4CBA-B1F3-C5E76B17F504}"/>
    <cellStyle name="BB 4 2" xfId="7707" xr:uid="{C18C73FF-A05D-4A5E-910B-AF04C576E569}"/>
    <cellStyle name="BB 5" xfId="7708" xr:uid="{6AB744D0-743B-407F-BC19-8CCC5EF99641}"/>
    <cellStyle name="BB 5 2" xfId="7709" xr:uid="{F21B2B6D-0B7C-4EBA-9DAA-440B22258D96}"/>
    <cellStyle name="BB 6" xfId="7710" xr:uid="{2B29BCEE-5636-483B-906A-0184FB7A708A}"/>
    <cellStyle name="BB 6 2" xfId="7711" xr:uid="{F7A1FDA5-8CC3-4AA6-B519-0AEC6164CA0F}"/>
    <cellStyle name="BB 7" xfId="7712" xr:uid="{22F51D2D-809E-4853-9F1E-9CE153C3897A}"/>
    <cellStyle name="BB 7 2" xfId="7713" xr:uid="{54E8A226-4A73-4655-8CF5-BEBEE9F459F7}"/>
    <cellStyle name="BB 8" xfId="7714" xr:uid="{B053EF21-56CE-4F4A-9478-CAE97E3D751C}"/>
    <cellStyle name="BB 8 2" xfId="7715" xr:uid="{02845663-13D3-457B-B8AB-F405C63FE10E}"/>
    <cellStyle name="BB 9" xfId="7716" xr:uid="{CC5C243F-EB73-4AAD-820B-7CBD80982B21}"/>
    <cellStyle name="BB 9 2" xfId="7717" xr:uid="{18B90C22-8518-40E7-868A-7C4BCD08D4C9}"/>
    <cellStyle name="benbold" xfId="7718" xr:uid="{B40C0F87-9E74-4B87-AFB7-BF3F8377455D}"/>
    <cellStyle name="benmini" xfId="7719" xr:uid="{13B450CA-25EC-4CBD-A80A-027B913F49C1}"/>
    <cellStyle name="bennorm" xfId="7720" xr:uid="{238D855C-659E-4AA1-BC91-655647A94CD0}"/>
    <cellStyle name="benperc" xfId="7721" xr:uid="{2DDC0FA5-4968-4841-90CF-B5CC2887CA2F}"/>
    <cellStyle name="Berekening" xfId="7722" xr:uid="{D3FC4C5A-BBC6-4645-96ED-D6F30B3AF574}"/>
    <cellStyle name="Berekening 2" xfId="7723" xr:uid="{D2FF3554-711E-4082-95B6-EE425B229581}"/>
    <cellStyle name="Berekening 2 2" xfId="7724" xr:uid="{41B8644E-F1DA-42B1-A2B5-52A48852ADA9}"/>
    <cellStyle name="Berekening 2 3" xfId="7725" xr:uid="{AA2013CC-AFAF-4B48-B4F6-48472F1B52C9}"/>
    <cellStyle name="Berekening 2 4" xfId="7726" xr:uid="{A8D68703-5544-41B4-A4CD-6603EB7102FF}"/>
    <cellStyle name="Berekening 2 5" xfId="7727" xr:uid="{6DA83330-7538-4911-8289-94288532C21F}"/>
    <cellStyle name="Berekening 2_AgeSa_NewFormat" xfId="7728" xr:uid="{97E5DEAE-C001-4BE8-A0EA-6E6CE5C55156}"/>
    <cellStyle name="Berekening 3" xfId="7729" xr:uid="{7E1874CD-4257-44FF-9413-0D3535B50240}"/>
    <cellStyle name="Berekening 4" xfId="7730" xr:uid="{A1C0F286-24DE-4C30-AF4C-F8B196DD6B2F}"/>
    <cellStyle name="Berekening 5" xfId="7731" xr:uid="{62EBA16E-6137-4BBA-B3D0-8FAF966964CE}"/>
    <cellStyle name="Berekening 6" xfId="7732" xr:uid="{D96F029C-E7D0-412B-8712-9112347EE9AC}"/>
    <cellStyle name="Berekening_AgeSa_NewFormat" xfId="7733" xr:uid="{E99D98D9-38DA-4D41-A5CB-77854C8651BA}"/>
    <cellStyle name="Binlik Ayracı [0] 2" xfId="7734" xr:uid="{BE14351C-50CA-4501-888A-FDF934CDCF9C}"/>
    <cellStyle name="Binlik Ayracı 10" xfId="7735" xr:uid="{985B78DA-8839-4859-B3F9-4816473C3125}"/>
    <cellStyle name="Binlik Ayracı 11" xfId="7736" xr:uid="{FA237438-F5ED-4D28-90AB-9BD88BE6404F}"/>
    <cellStyle name="Binlik Ayracı 11 2" xfId="7737" xr:uid="{DB0F9448-C42E-4E72-9376-8A3336BF2E51}"/>
    <cellStyle name="Binlik Ayracı 11 3" xfId="7738" xr:uid="{F961E9F3-22F5-46EB-A95D-EF78CDEFD44E}"/>
    <cellStyle name="Binlik Ayracı 11_Gross Inflow (@ageas share)" xfId="7739" xr:uid="{9B4E4608-561F-4D8C-A1F7-DB8ABC709465}"/>
    <cellStyle name="Binlik Ayracı 12" xfId="7740" xr:uid="{880C7C3C-1C16-4B24-AB0D-77D9FF9FB78C}"/>
    <cellStyle name="Binlik Ayracı 13" xfId="7741" xr:uid="{895CDDC6-9DD3-4771-A39E-58730A31A50D}"/>
    <cellStyle name="Binlik Ayracı 14" xfId="7742" xr:uid="{6263D8CE-B01B-46CC-9180-67E2AD3B9E95}"/>
    <cellStyle name="Binlik Ayracı 15" xfId="7743" xr:uid="{46B9F76B-EE64-4D2B-AB4F-028138EE26A5}"/>
    <cellStyle name="Binlik Ayracı 16" xfId="7744" xr:uid="{6FA3F7D6-76D3-48AF-A7DF-62EB2C9C6037}"/>
    <cellStyle name="Binlik Ayracı 17" xfId="7745" xr:uid="{1A3DBA69-4FBC-4A34-8154-ADA8E76431F6}"/>
    <cellStyle name="Binlik Ayracı 18" xfId="7746" xr:uid="{1A232E45-5369-46AF-BDEA-53B4B34C1545}"/>
    <cellStyle name="Binlik Ayracı 19" xfId="7747" xr:uid="{6806C652-4C30-4825-8EBD-E655728E297D}"/>
    <cellStyle name="Binlik Ayracı 2" xfId="7748" xr:uid="{ED80A156-075F-40C4-9DD5-2AF5CEACAA01}"/>
    <cellStyle name="Binlik Ayracı 2 10" xfId="7749" xr:uid="{3F335117-D457-48D4-9112-73DD7EAC4BA5}"/>
    <cellStyle name="Binlik Ayracı 2 11" xfId="7750" xr:uid="{EB6D55FD-0DBD-431E-AFB3-B1F841341B4F}"/>
    <cellStyle name="Binlik Ayracı 2 12" xfId="7751" xr:uid="{90D8DE4F-225C-4574-85CD-CFA94C721924}"/>
    <cellStyle name="Binlik Ayracı 2 13" xfId="7752" xr:uid="{378F10FB-95C4-4B90-8C4B-5373700B5094}"/>
    <cellStyle name="Binlik Ayracı 2 2" xfId="7753" xr:uid="{0E611A3D-9DEB-41C3-BD1E-3445C55369FD}"/>
    <cellStyle name="Binlik Ayracı 2 2 10" xfId="7754" xr:uid="{87911A64-EB8F-472A-9FB8-134F56334EA1}"/>
    <cellStyle name="Binlik Ayracı 2 2 11" xfId="7755" xr:uid="{58B97294-5588-4AEC-8FCF-A5E7EB1A9546}"/>
    <cellStyle name="Binlik Ayracı 2 2 12" xfId="7756" xr:uid="{0C5D7745-FD52-4A52-AD9F-E69F32B1735D}"/>
    <cellStyle name="Binlik Ayracı 2 2 13" xfId="7757" xr:uid="{65397CDA-83E7-4FEA-9B41-65566A54DAC6}"/>
    <cellStyle name="Binlik Ayracı 2 2 2" xfId="7758" xr:uid="{7C80E3AC-3BA1-4938-BF69-E59E8A6E343B}"/>
    <cellStyle name="Binlik Ayracı 2 2 2 10" xfId="7759" xr:uid="{6F9E0A04-3077-46A6-8157-D01E71421D97}"/>
    <cellStyle name="Binlik Ayracı 2 2 2 11" xfId="7760" xr:uid="{8005A1CE-9232-458F-8517-7BA69C4F92B1}"/>
    <cellStyle name="Binlik Ayracı 2 2 2 2" xfId="7761" xr:uid="{6F3A2BA4-8C67-42E4-BDC5-F66488D661F4}"/>
    <cellStyle name="Binlik Ayracı 2 2 2 2 10" xfId="7762" xr:uid="{B88501A8-C045-4BC0-B11D-834691660C0A}"/>
    <cellStyle name="Binlik Ayracı 2 2 2 2 11" xfId="7763" xr:uid="{6844D84E-9359-4DBC-8719-3B06D8011424}"/>
    <cellStyle name="Binlik Ayracı 2 2 2 2 2" xfId="7764" xr:uid="{EF76BBA0-C2C8-4CAC-BF69-CF366EA1DE90}"/>
    <cellStyle name="Binlik Ayracı 2 2 2 2 3" xfId="7765" xr:uid="{E4A2FF33-5F46-467F-AB35-AF14E2A54287}"/>
    <cellStyle name="Binlik Ayracı 2 2 2 2 4" xfId="7766" xr:uid="{ED716857-E5DA-4D7D-ABF7-4DCA7AC59A86}"/>
    <cellStyle name="Binlik Ayracı 2 2 2 2 5" xfId="7767" xr:uid="{09D8DD47-96FC-4E4D-B2C0-5A6E9BFD888D}"/>
    <cellStyle name="Binlik Ayracı 2 2 2 2 6" xfId="7768" xr:uid="{B814BCEF-6B88-49AF-8138-4CA2491A1A6D}"/>
    <cellStyle name="Binlik Ayracı 2 2 2 2 7" xfId="7769" xr:uid="{8FD75EB4-21BF-450B-88E0-C5561BE33872}"/>
    <cellStyle name="Binlik Ayracı 2 2 2 2 8" xfId="7770" xr:uid="{31AE989F-563F-4E2F-843F-E8C3D4CABA2F}"/>
    <cellStyle name="Binlik Ayracı 2 2 2 2 9" xfId="7771" xr:uid="{1C98BA50-1157-44DD-AA9E-6FBB8B41E76A}"/>
    <cellStyle name="Binlik Ayracı 2 2 2 3" xfId="7772" xr:uid="{F25A64FA-24DF-4F4B-8485-2034A649D6B9}"/>
    <cellStyle name="Binlik Ayracı 2 2 2 4" xfId="7773" xr:uid="{14D8290A-B9B7-48FF-95D1-452EEB31E5F2}"/>
    <cellStyle name="Binlik Ayracı 2 2 2 5" xfId="7774" xr:uid="{0CA9C42A-C786-4D54-A9F0-16A987E2DD57}"/>
    <cellStyle name="Binlik Ayracı 2 2 2 6" xfId="7775" xr:uid="{AADA424B-6667-4071-A081-5D13430DF20F}"/>
    <cellStyle name="Binlik Ayracı 2 2 2 7" xfId="7776" xr:uid="{D95FFAEC-CBC4-426F-98CB-C4074B1D08AE}"/>
    <cellStyle name="Binlik Ayracı 2 2 2 8" xfId="7777" xr:uid="{A4EA76A4-2243-44B5-AF56-E08CB3800870}"/>
    <cellStyle name="Binlik Ayracı 2 2 2 9" xfId="7778" xr:uid="{0C7264C1-1940-46BF-A072-D3DADA677E6A}"/>
    <cellStyle name="Binlik Ayracı 2 2 3" xfId="7779" xr:uid="{6AC2FF56-8A61-4A47-A278-F6E6AFE872B7}"/>
    <cellStyle name="Binlik Ayracı 2 2 4" xfId="7780" xr:uid="{8EF9B8CB-A621-469C-BD5D-1BF49342DFD5}"/>
    <cellStyle name="Binlik Ayracı 2 2 5" xfId="7781" xr:uid="{EF2CF99B-E8DD-4264-9870-297C032AFCA9}"/>
    <cellStyle name="Binlik Ayracı 2 2 6" xfId="7782" xr:uid="{F0E1D8C6-D05E-474C-86BD-E3D96DDA2DBC}"/>
    <cellStyle name="Binlik Ayracı 2 2 7" xfId="7783" xr:uid="{B1BB5B56-90F3-4A31-AACE-E48E7FEC2831}"/>
    <cellStyle name="Binlik Ayracı 2 2 8" xfId="7784" xr:uid="{1D3AD513-D08F-49CE-9B35-8C0746CEEDA7}"/>
    <cellStyle name="Binlik Ayracı 2 2 9" xfId="7785" xr:uid="{4E336DC6-E948-447D-B326-2D43803889F2}"/>
    <cellStyle name="Binlik Ayracı 2 3" xfId="7786" xr:uid="{0900F182-23A8-4BB2-910D-68F04C232481}"/>
    <cellStyle name="Binlik Ayracı 2 3 2" xfId="7787" xr:uid="{BE8FAE44-E28A-4821-A09B-23FFFE596BCE}"/>
    <cellStyle name="Binlik Ayracı 2 3 3" xfId="7788" xr:uid="{8CB422E2-1056-4B88-809D-BAA4BC911568}"/>
    <cellStyle name="Binlik Ayracı 2 4" xfId="7789" xr:uid="{8E5E5E27-C010-4BB3-AB15-1A9FE0258204}"/>
    <cellStyle name="Binlik Ayracı 2 5" xfId="7790" xr:uid="{6D118AF2-3F60-4E2C-8984-65927A052C89}"/>
    <cellStyle name="Binlik Ayracı 2 6" xfId="7791" xr:uid="{9881F7DF-D4A1-4E18-A1AD-5BD23CCE3261}"/>
    <cellStyle name="Binlik Ayracı 2 7" xfId="7792" xr:uid="{50EC03E5-9A3D-4C02-AAE6-86817BE20E37}"/>
    <cellStyle name="Binlik Ayracı 2 8" xfId="7793" xr:uid="{7C6C6ED9-EF85-43EB-9A2F-CBBAF0C99BF3}"/>
    <cellStyle name="Binlik Ayracı 2 9" xfId="7794" xr:uid="{C3B3CA99-EE70-4430-9046-0A974A91502C}"/>
    <cellStyle name="Binlik Ayracı 3" xfId="7795" xr:uid="{F5180C1D-AB75-4ECF-A952-3D7D172160B1}"/>
    <cellStyle name="Binlik Ayracı 3 2" xfId="7796" xr:uid="{57925E2C-94C9-454B-8AEE-A2D61E92262C}"/>
    <cellStyle name="Binlik Ayracı 3 2 2" xfId="7797" xr:uid="{3E166E1C-78D1-47CC-8C7E-2E9467E4B313}"/>
    <cellStyle name="Binlik Ayracı 3 3" xfId="7798" xr:uid="{32F67D6B-8716-44BB-9172-6776F5C07D86}"/>
    <cellStyle name="Binlik Ayracı 4" xfId="7799" xr:uid="{A480C5C6-D1EA-4E3C-A637-BD7D45C42370}"/>
    <cellStyle name="Binlik Ayracı 4 2" xfId="7800" xr:uid="{B35AB9A8-8FFB-4BD9-9514-7E015BA71448}"/>
    <cellStyle name="Binlik Ayracı 4 2 2" xfId="7801" xr:uid="{1AC03C11-B210-4B24-928D-B1C46F6623B1}"/>
    <cellStyle name="Binlik Ayracı 4 2 2 2" xfId="7802" xr:uid="{13B1E82D-A4C0-43A5-B064-BCDBA16307E1}"/>
    <cellStyle name="Binlik Ayracı 4 2 3" xfId="7803" xr:uid="{819B3A8C-0FC0-4FE2-B204-B9785269E2CB}"/>
    <cellStyle name="Binlik Ayracı 4 3" xfId="7804" xr:uid="{F86A64EA-B8F5-4A6A-B114-0C994216E5E0}"/>
    <cellStyle name="Binlik Ayracı 4 3 2" xfId="7805" xr:uid="{F1B890B8-D23C-4675-9A42-1F0F194412F1}"/>
    <cellStyle name="Binlik Ayracı 4 4" xfId="7806" xr:uid="{90AE79ED-24EB-4222-967B-F380F5D7011C}"/>
    <cellStyle name="Binlik Ayracı 4 5" xfId="7807" xr:uid="{BD81AA12-293E-42F3-A827-46156EF22F4F}"/>
    <cellStyle name="Binlik Ayracı 4 6" xfId="7808" xr:uid="{F62967BE-BF37-4454-BA2F-4F4D51FF5E8E}"/>
    <cellStyle name="Binlik Ayracı 5" xfId="7809" xr:uid="{4339A631-6B91-484E-8489-B8D53F21F1A9}"/>
    <cellStyle name="Binlik Ayracı 5 2" xfId="7810" xr:uid="{8D947EEE-E886-4B81-957A-8C440618F799}"/>
    <cellStyle name="Binlik Ayracı 5 2 2" xfId="7811" xr:uid="{0C37B3D9-BC82-4E41-8ED8-F6AE1BE932E9}"/>
    <cellStyle name="Binlik Ayracı 5 2 2 2" xfId="7812" xr:uid="{1CAA599A-C222-4C87-9623-765FBDD7A919}"/>
    <cellStyle name="Binlik Ayracı 5 2 3" xfId="7813" xr:uid="{E72FC7EF-761C-4A0D-A700-C2D4DE9C3A82}"/>
    <cellStyle name="Binlik Ayracı 5 2 4" xfId="7814" xr:uid="{45106C7D-B893-469C-A34E-F6581495DA7C}"/>
    <cellStyle name="Binlik Ayracı 5 3" xfId="7815" xr:uid="{0373186C-BF19-4018-82F4-8316324C473A}"/>
    <cellStyle name="Binlik Ayracı 5 3 2" xfId="7816" xr:uid="{9C88EF10-A905-4879-A3E0-ECDF7497250D}"/>
    <cellStyle name="Binlik Ayracı 5 4" xfId="7817" xr:uid="{55D20F27-FEDE-40D6-83C7-7F4FD3B8A23B}"/>
    <cellStyle name="Binlik Ayracı 6" xfId="7818" xr:uid="{34D4BE0E-2FA5-4D75-BE54-758F27A294EC}"/>
    <cellStyle name="Binlik Ayracı 6 2" xfId="7819" xr:uid="{3AC4187F-6668-40C8-A2E7-11BCFB8E8FD8}"/>
    <cellStyle name="Binlik Ayracı 6 3" xfId="7820" xr:uid="{DE23314B-7FD5-4C06-AEE6-02A453C7D1E6}"/>
    <cellStyle name="Binlik Ayracı 7" xfId="7821" xr:uid="{679E6448-7F17-4891-835E-D7080B8354F3}"/>
    <cellStyle name="Binlik Ayracı 7 2" xfId="7822" xr:uid="{17962B71-1314-42A8-BC15-7E563F8977A1}"/>
    <cellStyle name="Binlik Ayracı 7 3" xfId="7823" xr:uid="{DF90C0F9-E898-4A88-BE0D-557903910671}"/>
    <cellStyle name="Binlik Ayracı 7 4" xfId="7824" xr:uid="{ABFE7CC8-F3D6-4FB3-A60B-FC5BBC0C05EF}"/>
    <cellStyle name="Binlik Ayracı 8" xfId="7825" xr:uid="{4C5947D4-5F14-4D6E-B9BF-CFE84BE280C1}"/>
    <cellStyle name="Binlik Ayracı 9" xfId="7826" xr:uid="{1921F3E6-782D-4848-AA0B-90A5730FAB3A}"/>
    <cellStyle name="Black" xfId="7827" xr:uid="{57D0245A-D03F-4B2C-B3E4-8422A6EF4B8C}"/>
    <cellStyle name="Black 2" xfId="7828" xr:uid="{74A00216-A802-46AC-81C5-0AD96CB51E6F}"/>
    <cellStyle name="blp_column_header" xfId="7829" xr:uid="{034F393A-E7DA-462B-9DC3-468989731539}"/>
    <cellStyle name="Blue" xfId="7830" xr:uid="{AF03FEC2-22BF-411E-99B1-7C5C3FD9D0DA}"/>
    <cellStyle name="Blue 2" xfId="7831" xr:uid="{9BB2C8B2-7EE8-4F37-B723-358DBD086BC9}"/>
    <cellStyle name="BMU001" xfId="7832" xr:uid="{E4BEACFA-7663-42C3-B069-68E18C5B5EA0}"/>
    <cellStyle name="BMU001 10" xfId="7833" xr:uid="{35EC1F10-6A3E-4771-B6B3-CAFC8658C6D9}"/>
    <cellStyle name="BMU001 10 2" xfId="7834" xr:uid="{A3E67DFD-7999-4569-8D8E-35E76A430F0F}"/>
    <cellStyle name="BMU001 10 2 2" xfId="7835" xr:uid="{B66865A0-ABEB-4AB8-8149-36E50E75CEFE}"/>
    <cellStyle name="BMU001 10 2_Gross Inflow (@ageas share)" xfId="7836" xr:uid="{687136A7-8BC9-43E0-A136-F0C423A3BF7C}"/>
    <cellStyle name="BMU001 10 3" xfId="7837" xr:uid="{E6F9F0EF-D125-48CA-89D1-78F448C64AA6}"/>
    <cellStyle name="BMU001 10 3 2" xfId="7838" xr:uid="{5A8E8F21-8579-441D-B0AE-F36DFB68BBCA}"/>
    <cellStyle name="BMU001 10 3_Gross Inflow (@ageas share)" xfId="7839" xr:uid="{4621CD29-3800-4793-B79A-3D8D4DA0052E}"/>
    <cellStyle name="BMU001 10 4" xfId="7840" xr:uid="{8B5972D5-E8D2-4248-B1AF-3E41C0C70810}"/>
    <cellStyle name="BMU001 10 5" xfId="7841" xr:uid="{577DE0B5-7C5B-4A90-98F6-4135053124D9}"/>
    <cellStyle name="BMU001 10_Gross Inflow (@ageas share)" xfId="7842" xr:uid="{1D673329-831F-462A-9D4A-5E59E6C048E4}"/>
    <cellStyle name="BMU001 11" xfId="7843" xr:uid="{6694226D-042B-4CC6-AF28-AD9B1698FF97}"/>
    <cellStyle name="BMU001 11 2" xfId="7844" xr:uid="{6918146D-9C6E-41CA-92C4-C90E4DE77CDB}"/>
    <cellStyle name="BMU001 11_Gross Inflow (@ageas share)" xfId="7845" xr:uid="{0391191C-9D29-497F-BA15-649DA1B2D6E9}"/>
    <cellStyle name="BMU001 12" xfId="7846" xr:uid="{C71CD31C-4598-49FC-BD07-2ACFE5E74C45}"/>
    <cellStyle name="BMU001 12 2" xfId="7847" xr:uid="{42571F96-61C6-4040-8A8F-9E99EFDA6989}"/>
    <cellStyle name="BMU001 12_Gross Inflow (@ageas share)" xfId="7848" xr:uid="{FA6BA175-CE92-45B2-8CDE-DBB744DA314C}"/>
    <cellStyle name="BMU001 13" xfId="7849" xr:uid="{0ACF395E-C33A-4669-BBCC-D35FBF7685D2}"/>
    <cellStyle name="BMU001 14" xfId="7850" xr:uid="{4BE3BAB1-7AF9-4F19-9F3B-DB9B0BCCAC84}"/>
    <cellStyle name="BMU001 2" xfId="7851" xr:uid="{5D93C4BF-6D12-45D5-AD9E-5823AD028C6B}"/>
    <cellStyle name="BMU001 2 2" xfId="7852" xr:uid="{D1633A62-2757-450B-B5EB-BD57F6585CC0}"/>
    <cellStyle name="BMU001 2 2 2" xfId="7853" xr:uid="{34F8614D-9BB7-4B7B-9342-EAAC4BF944C6}"/>
    <cellStyle name="BMU001 2 2_Gross Inflow (@ageas share)" xfId="7854" xr:uid="{ED2C353E-E1DF-4923-9926-8AB214E7C8FA}"/>
    <cellStyle name="BMU001 2 3" xfId="7855" xr:uid="{2BA6F70C-2476-47A5-832C-587FFA154CF7}"/>
    <cellStyle name="BMU001 2 3 2" xfId="7856" xr:uid="{40CF76CF-4E1E-4D1C-94CC-8B2B59F6B5E9}"/>
    <cellStyle name="BMU001 2 3_Gross Inflow (@ageas share)" xfId="7857" xr:uid="{8EF55236-44F7-46B2-95DD-6404E5A21149}"/>
    <cellStyle name="BMU001 2 4" xfId="7858" xr:uid="{2F7BB068-7D02-4803-BEC8-6A56DF6BDF14}"/>
    <cellStyle name="BMU001 2 5" xfId="7859" xr:uid="{F2A89718-CF90-4187-8929-6B5F010F5332}"/>
    <cellStyle name="BMU001 2_Gross Inflow (@ageas share)" xfId="7860" xr:uid="{4A0EFDFC-FB4B-4521-8673-8ACF589E07EA}"/>
    <cellStyle name="BMU001 3" xfId="7861" xr:uid="{56652B2A-BC3B-429A-BBC3-BDAF97D8D74B}"/>
    <cellStyle name="BMU001 3 2" xfId="7862" xr:uid="{FCF5C290-F881-46F2-9171-CB2394167D7C}"/>
    <cellStyle name="BMU001 3 2 2" xfId="7863" xr:uid="{5778AE96-BBA8-4635-839D-B6DFFFFC5714}"/>
    <cellStyle name="BMU001 3 2_Gross Inflow (@ageas share)" xfId="7864" xr:uid="{C6C98DED-F5F8-437F-9AAD-BF60A05871F6}"/>
    <cellStyle name="BMU001 3 3" xfId="7865" xr:uid="{856728AA-1224-49D6-A44A-6CCB7C41FCEC}"/>
    <cellStyle name="BMU001 3 3 2" xfId="7866" xr:uid="{F2D69BE9-EBF2-4118-8014-F61F62044161}"/>
    <cellStyle name="BMU001 3 3_Gross Inflow (@ageas share)" xfId="7867" xr:uid="{CBD97659-A0D7-4E9C-876B-6090BFE44BD2}"/>
    <cellStyle name="BMU001 3 4" xfId="7868" xr:uid="{C2B9845D-6D8E-48FC-8B18-AD54E6DF66BD}"/>
    <cellStyle name="BMU001 3 5" xfId="7869" xr:uid="{7AD2227F-1629-4CEA-9CD1-11E6FD11F984}"/>
    <cellStyle name="BMU001 3_Gross Inflow (@ageas share)" xfId="7870" xr:uid="{30CF9175-DB16-40CE-B98A-BC3FFDA1422B}"/>
    <cellStyle name="BMU001 4" xfId="7871" xr:uid="{B57FFD74-F532-46B9-8593-58A8E0F10DF2}"/>
    <cellStyle name="BMU001 4 2" xfId="7872" xr:uid="{CAD3E144-1A2F-48AE-85AF-08E36924BE1E}"/>
    <cellStyle name="BMU001 4 2 2" xfId="7873" xr:uid="{436929E5-72E9-423E-9DA9-C3BBF3DBB2C3}"/>
    <cellStyle name="BMU001 4 2_Gross Inflow (@ageas share)" xfId="7874" xr:uid="{AEF45A85-8B6E-47A1-9BC1-AB1403B0725E}"/>
    <cellStyle name="BMU001 4 3" xfId="7875" xr:uid="{15E8764F-AD01-4EF0-BE2F-4C9248162A74}"/>
    <cellStyle name="BMU001 4 3 2" xfId="7876" xr:uid="{6C9A8A96-067C-41E6-A05A-81B1E311D184}"/>
    <cellStyle name="BMU001 4 3_Gross Inflow (@ageas share)" xfId="7877" xr:uid="{FA4A6382-F36F-45C6-99FC-8ECC7CFCF018}"/>
    <cellStyle name="BMU001 4 4" xfId="7878" xr:uid="{8A0572CD-19B6-4715-9688-87E3EADBE267}"/>
    <cellStyle name="BMU001 4 5" xfId="7879" xr:uid="{BFDF1B0E-AA35-49D2-8E22-FE9E4DAF3875}"/>
    <cellStyle name="BMU001 4_Gross Inflow (@ageas share)" xfId="7880" xr:uid="{F9E4B170-B9AF-4143-A618-3932660F972A}"/>
    <cellStyle name="BMU001 5" xfId="7881" xr:uid="{606AC89E-64FF-425A-92F0-29C95B0A9A82}"/>
    <cellStyle name="BMU001 5 2" xfId="7882" xr:uid="{72591DED-B406-4D5D-AA22-64A12A972E26}"/>
    <cellStyle name="BMU001 5 2 2" xfId="7883" xr:uid="{87A9BF57-2478-4202-B20D-3FDF15CCD076}"/>
    <cellStyle name="BMU001 5 2_Gross Inflow (@ageas share)" xfId="7884" xr:uid="{12A48501-E6A9-491E-B6AA-9F83F097AC82}"/>
    <cellStyle name="BMU001 5 3" xfId="7885" xr:uid="{E80177BA-9890-4C19-8F49-58AA8A78DDC9}"/>
    <cellStyle name="BMU001 5 3 2" xfId="7886" xr:uid="{A43FF25E-AF5B-4FD5-9D3B-A0F95E9A10C9}"/>
    <cellStyle name="BMU001 5 3_Gross Inflow (@ageas share)" xfId="7887" xr:uid="{48D7C024-00BC-4881-9CC6-938C4EE1CDCB}"/>
    <cellStyle name="BMU001 5 4" xfId="7888" xr:uid="{17BB5238-C58B-459D-96D7-D9EE54BE8E50}"/>
    <cellStyle name="BMU001 5 5" xfId="7889" xr:uid="{9DC16665-ECEF-447E-B2D7-CFE59BF51E61}"/>
    <cellStyle name="BMU001 5_Gross Inflow (@ageas share)" xfId="7890" xr:uid="{AB2D5824-5C80-4E65-A06D-E0D265DFD4F9}"/>
    <cellStyle name="BMU001 6" xfId="7891" xr:uid="{ACE2996D-CE05-43B1-8AEE-C2D0B9C0BC34}"/>
    <cellStyle name="BMU001 6 2" xfId="7892" xr:uid="{82AFB234-A8B2-4D40-AADE-9AB70419B8F0}"/>
    <cellStyle name="BMU001 6 2 2" xfId="7893" xr:uid="{F74CD115-61AD-4A99-B40A-497878309236}"/>
    <cellStyle name="BMU001 6 2_Gross Inflow (@ageas share)" xfId="7894" xr:uid="{8787DF5A-6F49-4C77-A0B6-9E5B2C2C63A2}"/>
    <cellStyle name="BMU001 6 3" xfId="7895" xr:uid="{807D11F8-675E-44D3-9A93-4453F5CFDD1B}"/>
    <cellStyle name="BMU001 6 3 2" xfId="7896" xr:uid="{2B7D9D02-E777-4B45-A67C-BF36E986E98C}"/>
    <cellStyle name="BMU001 6 3_Gross Inflow (@ageas share)" xfId="7897" xr:uid="{9D8A5A70-5307-40DE-A3B0-00DCB2046DEC}"/>
    <cellStyle name="BMU001 6 4" xfId="7898" xr:uid="{E23E4AC7-E38D-4A6C-A7C4-47E71338232F}"/>
    <cellStyle name="BMU001 6 5" xfId="7899" xr:uid="{D620F009-5D21-4BEA-997D-39E0311A222A}"/>
    <cellStyle name="BMU001 6_Gross Inflow (@ageas share)" xfId="7900" xr:uid="{9951FB9E-FEAD-45DC-B922-F84F92A2A125}"/>
    <cellStyle name="BMU001 7" xfId="7901" xr:uid="{7BC2423F-00B5-447E-8FE2-9A20EDD56793}"/>
    <cellStyle name="BMU001 7 2" xfId="7902" xr:uid="{2399AA90-12CD-4687-BC06-418B9F7035A3}"/>
    <cellStyle name="BMU001 7 2 2" xfId="7903" xr:uid="{C9B0A832-662A-40D9-AD9E-E5B647515DF2}"/>
    <cellStyle name="BMU001 7 2_Gross Inflow (@ageas share)" xfId="7904" xr:uid="{585FE24E-EE56-44EF-8BF0-0742B9FCEA22}"/>
    <cellStyle name="BMU001 7 3" xfId="7905" xr:uid="{E87896B4-6861-49D0-A080-A102EE9106A5}"/>
    <cellStyle name="BMU001 7 3 2" xfId="7906" xr:uid="{E531692D-227B-494F-8973-F2075EEB8043}"/>
    <cellStyle name="BMU001 7 3_Gross Inflow (@ageas share)" xfId="7907" xr:uid="{E3A5D37C-06A1-4F42-B597-2744FC2A0FDB}"/>
    <cellStyle name="BMU001 7 4" xfId="7908" xr:uid="{41A110C2-E4AC-428F-8652-F3D8D65443D3}"/>
    <cellStyle name="BMU001 7 5" xfId="7909" xr:uid="{AA186CE3-6202-44A7-999D-BB8BCBD1BAC0}"/>
    <cellStyle name="BMU001 7_Gross Inflow (@ageas share)" xfId="7910" xr:uid="{F63D9EC8-16C6-4F6E-BD58-B0582936E386}"/>
    <cellStyle name="BMU001 8" xfId="7911" xr:uid="{C5D4A13E-ACE2-4397-A022-2CB49BAD103F}"/>
    <cellStyle name="BMU001 8 2" xfId="7912" xr:uid="{8E53ADB4-9387-4265-8240-97BD4E1F01DD}"/>
    <cellStyle name="BMU001 8 2 2" xfId="7913" xr:uid="{4F56C099-CA0C-4F89-887A-5AD8B8B16735}"/>
    <cellStyle name="BMU001 8 2_Gross Inflow (@ageas share)" xfId="7914" xr:uid="{A2260309-F70C-4811-889D-2337637F429D}"/>
    <cellStyle name="BMU001 8 3" xfId="7915" xr:uid="{B0B576C0-7ABE-46DC-9915-638C828342CD}"/>
    <cellStyle name="BMU001 8 3 2" xfId="7916" xr:uid="{C5A2FF66-ECC1-4174-B028-B2140226A585}"/>
    <cellStyle name="BMU001 8 3_Gross Inflow (@ageas share)" xfId="7917" xr:uid="{D1FDF144-8CBD-44D9-B2C9-08B99221BC19}"/>
    <cellStyle name="BMU001 8 4" xfId="7918" xr:uid="{D4C1F475-1C40-4759-95DB-D2F2A3C9A5D1}"/>
    <cellStyle name="BMU001 8 5" xfId="7919" xr:uid="{BE425CFA-915F-40C3-8C97-BA6F24685868}"/>
    <cellStyle name="BMU001 8_Gross Inflow (@ageas share)" xfId="7920" xr:uid="{824559BE-D475-45FB-82FD-E53629803183}"/>
    <cellStyle name="BMU001 9" xfId="7921" xr:uid="{976CB805-7FC0-43AB-9518-2F0E438BE498}"/>
    <cellStyle name="BMU001 9 2" xfId="7922" xr:uid="{A299B896-70D4-4C01-A1E0-6594E333F91C}"/>
    <cellStyle name="BMU001 9 2 2" xfId="7923" xr:uid="{11C00919-6533-4911-A610-54A7D4CE8324}"/>
    <cellStyle name="BMU001 9 2_Gross Inflow (@ageas share)" xfId="7924" xr:uid="{52F14FDF-DDCC-4CF4-B976-9F9527D04B19}"/>
    <cellStyle name="BMU001 9 3" xfId="7925" xr:uid="{0C16E7C0-8B9C-4036-87D6-3E5DC956B66C}"/>
    <cellStyle name="BMU001 9 3 2" xfId="7926" xr:uid="{9B8C0C67-F0D0-45B8-80D7-4B829B8B705C}"/>
    <cellStyle name="BMU001 9 3_Gross Inflow (@ageas share)" xfId="7927" xr:uid="{810FB4F1-E1BE-4FCB-BCB0-41F675046400}"/>
    <cellStyle name="BMU001 9 4" xfId="7928" xr:uid="{5E00A45A-7E6F-40AB-817A-CA79F2750CCB}"/>
    <cellStyle name="BMU001 9 5" xfId="7929" xr:uid="{F93CF93F-2F80-4BE4-ADE4-9F3A13E08AD5}"/>
    <cellStyle name="BMU001 9_Gross Inflow (@ageas share)" xfId="7930" xr:uid="{75A98E3C-77F8-462E-B297-939C7B36C016}"/>
    <cellStyle name="BMU001_Gross Inflow (@ageas share)" xfId="7931" xr:uid="{3267CFA9-82DD-46E8-8F6A-DA35D6BB35DC}"/>
    <cellStyle name="BMU001pol" xfId="7932" xr:uid="{552D2540-023A-40EC-8A94-113D424B98E3}"/>
    <cellStyle name="BMU001pol 10" xfId="7933" xr:uid="{B6EDFBA8-71DA-4330-8BAD-A1A242B9D137}"/>
    <cellStyle name="BMU001pol 10 2" xfId="7934" xr:uid="{74B568D1-B40E-434B-9DA0-0E816556558A}"/>
    <cellStyle name="BMU001pol 10 2 2" xfId="7935" xr:uid="{3946CDF1-9E33-4EEA-B773-F6D622B62140}"/>
    <cellStyle name="BMU001pol 10 2_Gross Inflow (@ageas share)" xfId="7936" xr:uid="{462090D9-2094-4E47-89B5-4735915DA023}"/>
    <cellStyle name="BMU001pol 10 3" xfId="7937" xr:uid="{3B6F8370-C9D6-4083-B80F-F3143BD1DAAC}"/>
    <cellStyle name="BMU001pol 10 3 2" xfId="7938" xr:uid="{FC65B35A-B3B7-4BEE-A38F-D9F77A79A35B}"/>
    <cellStyle name="BMU001pol 10 3_Gross Inflow (@ageas share)" xfId="7939" xr:uid="{1F801B57-DDA7-4244-9D08-0A4AD662FB41}"/>
    <cellStyle name="BMU001pol 10 4" xfId="7940" xr:uid="{4BDFEB0C-3B20-4FFC-B658-07654A76A995}"/>
    <cellStyle name="BMU001pol 10 5" xfId="7941" xr:uid="{0B986C91-8B78-4D21-9B90-3226101E383B}"/>
    <cellStyle name="BMU001pol 10_Gross Inflow (@ageas share)" xfId="7942" xr:uid="{62DEF9B8-F11E-41E5-B50D-2ED0E33CAF19}"/>
    <cellStyle name="BMU001pol 11" xfId="7943" xr:uid="{E049D3A5-7DA4-44C7-BC67-222497CFDBDE}"/>
    <cellStyle name="BMU001pol 11 2" xfId="7944" xr:uid="{F4504030-E739-4130-B7F8-6D26E3B50168}"/>
    <cellStyle name="BMU001pol 11_Gross Inflow (@ageas share)" xfId="7945" xr:uid="{CBE03EFF-8AFA-4FE0-84AB-D41B436435B2}"/>
    <cellStyle name="BMU001pol 12" xfId="7946" xr:uid="{97D4D35A-43AF-4450-9A47-AD36D6247970}"/>
    <cellStyle name="BMU001pol 12 2" xfId="7947" xr:uid="{76B9B07A-AB69-4155-BD04-E6C14E2955D4}"/>
    <cellStyle name="BMU001pol 12_Gross Inflow (@ageas share)" xfId="7948" xr:uid="{CE6CA51C-7F3C-4699-9096-08DAAB972CCE}"/>
    <cellStyle name="BMU001pol 13" xfId="7949" xr:uid="{B2925D23-5F24-4F8A-B629-21FFD2A25DED}"/>
    <cellStyle name="BMU001pol 14" xfId="7950" xr:uid="{8C172B71-02F1-42C6-BA03-10209E135257}"/>
    <cellStyle name="BMU001pol 2" xfId="7951" xr:uid="{22EDDEA3-4E7E-4DE7-A670-24782EB876AD}"/>
    <cellStyle name="BMU001pol 2 2" xfId="7952" xr:uid="{571A62A6-AC1C-4BDF-A6E2-2AF87A263CEB}"/>
    <cellStyle name="BMU001pol 2 2 2" xfId="7953" xr:uid="{221F11E4-A8C6-4328-8FBA-0BB4279645E7}"/>
    <cellStyle name="BMU001pol 2 2_Gross Inflow (@ageas share)" xfId="7954" xr:uid="{A629317E-C992-4B95-9EE7-B0C1FD878864}"/>
    <cellStyle name="BMU001pol 2 3" xfId="7955" xr:uid="{C74B19D3-C9A7-4A25-B8AA-9EB1F81E9F5F}"/>
    <cellStyle name="BMU001pol 2 3 2" xfId="7956" xr:uid="{A9805371-8075-43BF-93CB-EE9A0184B2EB}"/>
    <cellStyle name="BMU001pol 2 3_Gross Inflow (@ageas share)" xfId="7957" xr:uid="{336CE9CB-8A09-4D75-83AD-DA6AF55A07FF}"/>
    <cellStyle name="BMU001pol 2 4" xfId="7958" xr:uid="{3A5D12B0-D42A-4312-9E4A-58C08F213CDD}"/>
    <cellStyle name="BMU001pol 2 5" xfId="7959" xr:uid="{DE922278-11A5-444A-BC45-ED13F955CD8A}"/>
    <cellStyle name="BMU001pol 2_Gross Inflow (@ageas share)" xfId="7960" xr:uid="{9F8C4F0C-0CFF-4A28-BA7D-F6A139145A9F}"/>
    <cellStyle name="BMU001pol 3" xfId="7961" xr:uid="{BE063694-5723-4090-81E4-3B8E854FF84B}"/>
    <cellStyle name="BMU001pol 3 2" xfId="7962" xr:uid="{D3E5A10A-727D-4B71-AAEA-2C49CDEA4FAE}"/>
    <cellStyle name="BMU001pol 3 2 2" xfId="7963" xr:uid="{84798F41-F18C-422C-BB88-C69C08C45BDA}"/>
    <cellStyle name="BMU001pol 3 2_Gross Inflow (@ageas share)" xfId="7964" xr:uid="{4AF7488A-C5BB-4D62-8816-9FD2A48576A1}"/>
    <cellStyle name="BMU001pol 3 3" xfId="7965" xr:uid="{B2DFB888-006C-4696-8CDD-EF776149DF11}"/>
    <cellStyle name="BMU001pol 3 3 2" xfId="7966" xr:uid="{D2B0597E-397D-4D94-9057-00DA1DBF2FFC}"/>
    <cellStyle name="BMU001pol 3 3_Gross Inflow (@ageas share)" xfId="7967" xr:uid="{A6480BD5-4366-4118-B0A1-C496FCEE0D2B}"/>
    <cellStyle name="BMU001pol 3 4" xfId="7968" xr:uid="{3F753F8F-BC2A-406B-9DBE-4D4EEC5176C6}"/>
    <cellStyle name="BMU001pol 3 5" xfId="7969" xr:uid="{FBCA1E83-01A6-4B8E-A04E-61F998118DA8}"/>
    <cellStyle name="BMU001pol 3_Gross Inflow (@ageas share)" xfId="7970" xr:uid="{4731412B-4965-4FFF-A4A3-E372D82D5FD9}"/>
    <cellStyle name="BMU001pol 4" xfId="7971" xr:uid="{08B502DA-5107-4711-A537-A9150D4206B6}"/>
    <cellStyle name="BMU001pol 4 2" xfId="7972" xr:uid="{352BBE59-15CD-441A-AB85-F01126FFCED5}"/>
    <cellStyle name="BMU001pol 4 2 2" xfId="7973" xr:uid="{8B3AB5C7-C52F-494F-A699-C58CA6E7A7A3}"/>
    <cellStyle name="BMU001pol 4 2_Gross Inflow (@ageas share)" xfId="7974" xr:uid="{F9D94EAF-16E7-4184-981F-5DAEC5BBC63E}"/>
    <cellStyle name="BMU001pol 4 3" xfId="7975" xr:uid="{E66E43A3-4E6F-4BE7-B8EC-76755D60CBB5}"/>
    <cellStyle name="BMU001pol 4 3 2" xfId="7976" xr:uid="{8ECE3788-BA8C-43CA-BB9B-78DC491EC65F}"/>
    <cellStyle name="BMU001pol 4 3_Gross Inflow (@ageas share)" xfId="7977" xr:uid="{AD512567-058E-4CE5-BF26-2BB50C463519}"/>
    <cellStyle name="BMU001pol 4 4" xfId="7978" xr:uid="{8BB7BB89-3B90-4A67-A914-AA1FC2EA80BC}"/>
    <cellStyle name="BMU001pol 4 5" xfId="7979" xr:uid="{172EF26A-EA0F-44EF-AF43-E863100781D2}"/>
    <cellStyle name="BMU001pol 4_Gross Inflow (@ageas share)" xfId="7980" xr:uid="{862DF315-90D1-4460-B5A8-FE79ECA77DE0}"/>
    <cellStyle name="BMU001pol 5" xfId="7981" xr:uid="{91517F6D-837C-43F3-8BB9-A13932F94961}"/>
    <cellStyle name="BMU001pol 5 2" xfId="7982" xr:uid="{FC089DEF-6636-477A-B65B-B24115280EA1}"/>
    <cellStyle name="BMU001pol 5 2 2" xfId="7983" xr:uid="{790849B2-BEA4-4026-BEB7-2BAA9154979A}"/>
    <cellStyle name="BMU001pol 5 2_Gross Inflow (@ageas share)" xfId="7984" xr:uid="{527D7540-03D7-48B5-8C0F-02453C5B027E}"/>
    <cellStyle name="BMU001pol 5 3" xfId="7985" xr:uid="{A825DD77-26DD-4829-9C3B-656DA4A08C5E}"/>
    <cellStyle name="BMU001pol 5 3 2" xfId="7986" xr:uid="{CDBC23F2-825B-4CAA-A134-E2EF5155F3BB}"/>
    <cellStyle name="BMU001pol 5 3_Gross Inflow (@ageas share)" xfId="7987" xr:uid="{CFE312DA-FEBD-427C-8C29-D9296AC87EB5}"/>
    <cellStyle name="BMU001pol 5 4" xfId="7988" xr:uid="{2D6EC10B-E62A-4282-B36B-A81DB131734D}"/>
    <cellStyle name="BMU001pol 5 5" xfId="7989" xr:uid="{AECA86D6-4608-435B-9B07-92E52A64EE65}"/>
    <cellStyle name="BMU001pol 5_Gross Inflow (@ageas share)" xfId="7990" xr:uid="{83AC4C13-0B46-47F5-AB61-B6F8F3836965}"/>
    <cellStyle name="BMU001pol 6" xfId="7991" xr:uid="{677F9B91-942F-4700-B39D-44662231AFCD}"/>
    <cellStyle name="BMU001pol 6 2" xfId="7992" xr:uid="{FE32E470-428A-42D3-8252-2D97A4B09B46}"/>
    <cellStyle name="BMU001pol 6 2 2" xfId="7993" xr:uid="{C94CB7EC-6CB3-43DE-AA1C-260C3BDF4928}"/>
    <cellStyle name="BMU001pol 6 2_Gross Inflow (@ageas share)" xfId="7994" xr:uid="{1635EAEE-FC5D-471A-B911-CA5C96D6A9B8}"/>
    <cellStyle name="BMU001pol 6 3" xfId="7995" xr:uid="{B831D2D5-E20F-42D3-B705-0E83269BCA9D}"/>
    <cellStyle name="BMU001pol 6 3 2" xfId="7996" xr:uid="{87A1E29E-7080-40F2-BBD5-02DD79DC6E5C}"/>
    <cellStyle name="BMU001pol 6 3_Gross Inflow (@ageas share)" xfId="7997" xr:uid="{ECB21548-D979-4E03-9E9A-1214BCF3544B}"/>
    <cellStyle name="BMU001pol 6 4" xfId="7998" xr:uid="{2D23DABB-7CEA-4756-81CB-A9E205161A16}"/>
    <cellStyle name="BMU001pol 6 5" xfId="7999" xr:uid="{8C1589C3-1F59-4307-A66B-A99BE59BC387}"/>
    <cellStyle name="BMU001pol 6_Gross Inflow (@ageas share)" xfId="8000" xr:uid="{C3A81C11-CFCB-475F-9E70-ADDE6E55E5FE}"/>
    <cellStyle name="BMU001pol 7" xfId="8001" xr:uid="{C7151A6D-3A78-4A4A-ABEF-7DF4B28BD893}"/>
    <cellStyle name="BMU001pol 7 2" xfId="8002" xr:uid="{F44BB065-39E2-49D4-8F81-343345E377CB}"/>
    <cellStyle name="BMU001pol 7 2 2" xfId="8003" xr:uid="{C4322C9B-42CB-47E7-B52F-F13F60CAE180}"/>
    <cellStyle name="BMU001pol 7 2_Gross Inflow (@ageas share)" xfId="8004" xr:uid="{9A23D0E3-63C4-4121-A22A-0AE8E10BC86B}"/>
    <cellStyle name="BMU001pol 7 3" xfId="8005" xr:uid="{ABEDD727-C628-464F-BBAB-03C0D72A4462}"/>
    <cellStyle name="BMU001pol 7 3 2" xfId="8006" xr:uid="{1AEF9F99-367D-40F9-8624-EB347D79243D}"/>
    <cellStyle name="BMU001pol 7 3_Gross Inflow (@ageas share)" xfId="8007" xr:uid="{CF8E7ED0-0BA1-4C50-A285-11056363ED40}"/>
    <cellStyle name="BMU001pol 7 4" xfId="8008" xr:uid="{2B4731EE-2A91-4A46-A8A1-F3C649B8843B}"/>
    <cellStyle name="BMU001pol 7 5" xfId="8009" xr:uid="{7A6A876E-2145-4FA5-8D02-0B0A18E100EA}"/>
    <cellStyle name="BMU001pol 7_Gross Inflow (@ageas share)" xfId="8010" xr:uid="{D9E32FC4-7A40-45B3-A524-E168E29E387D}"/>
    <cellStyle name="BMU001pol 8" xfId="8011" xr:uid="{9A6E65D4-39FC-4597-9E53-91B09ADDF65D}"/>
    <cellStyle name="BMU001pol 8 2" xfId="8012" xr:uid="{F0E91958-5EA9-40FD-95CD-C0988A567F33}"/>
    <cellStyle name="BMU001pol 8 2 2" xfId="8013" xr:uid="{58345F0E-95CC-425F-A9D3-67B34BD40E17}"/>
    <cellStyle name="BMU001pol 8 2_Gross Inflow (@ageas share)" xfId="8014" xr:uid="{9AF4AF96-E916-4022-8588-5D4F4FEEB925}"/>
    <cellStyle name="BMU001pol 8 3" xfId="8015" xr:uid="{909C493E-FDC9-4E9B-B971-34145E80CA50}"/>
    <cellStyle name="BMU001pol 8 3 2" xfId="8016" xr:uid="{9E2340FD-8716-479B-A08D-80A6274310EE}"/>
    <cellStyle name="BMU001pol 8 3_Gross Inflow (@ageas share)" xfId="8017" xr:uid="{6F9257A2-2ECC-4A57-915A-7DFE74E4AFE8}"/>
    <cellStyle name="BMU001pol 8 4" xfId="8018" xr:uid="{3C44A375-D72B-4486-BFE3-0814C721E6DF}"/>
    <cellStyle name="BMU001pol 8 5" xfId="8019" xr:uid="{8D8DC9B3-EAFE-43A1-AD03-1F248B3ECD3C}"/>
    <cellStyle name="BMU001pol 8_Gross Inflow (@ageas share)" xfId="8020" xr:uid="{8885BC38-AF6B-483C-B463-8FCB1F52960C}"/>
    <cellStyle name="BMU001pol 9" xfId="8021" xr:uid="{E31BF013-BD13-421A-9C82-F3A45AD6D2C0}"/>
    <cellStyle name="BMU001pol 9 2" xfId="8022" xr:uid="{7923E62F-950C-4D74-8999-3F22898A6C25}"/>
    <cellStyle name="BMU001pol 9 2 2" xfId="8023" xr:uid="{6201A218-CD8D-4F0B-A0FA-5CBFD12CEA93}"/>
    <cellStyle name="BMU001pol 9 2_Gross Inflow (@ageas share)" xfId="8024" xr:uid="{1CC5A8A1-6B82-41BC-B39F-3B744986768A}"/>
    <cellStyle name="BMU001pol 9 3" xfId="8025" xr:uid="{97DD581C-DB9A-4605-88D9-4A9F1531EB20}"/>
    <cellStyle name="BMU001pol 9 3 2" xfId="8026" xr:uid="{BC75D27C-8943-4380-9E78-96C6C1295D8C}"/>
    <cellStyle name="BMU001pol 9 3_Gross Inflow (@ageas share)" xfId="8027" xr:uid="{455C035A-E1EF-4A85-A72D-FA4FBDFE122E}"/>
    <cellStyle name="BMU001pol 9 4" xfId="8028" xr:uid="{311C1958-6A21-4F2D-9C5B-680477392D23}"/>
    <cellStyle name="BMU001pol 9 5" xfId="8029" xr:uid="{61E46368-05AF-4FDD-A2D6-C45A38B92171}"/>
    <cellStyle name="BMU001pol 9_Gross Inflow (@ageas share)" xfId="8030" xr:uid="{6472ED1B-BED7-46A7-BD27-4F969E319725}"/>
    <cellStyle name="BMU001pol_Gross Inflow (@ageas share)" xfId="8031" xr:uid="{8B4063BC-42DD-4C3C-9D65-F6F7DB17C96C}"/>
    <cellStyle name="BMU001T" xfId="8032" xr:uid="{C02271A7-7438-40BF-B0E2-2F174A4F4E0D}"/>
    <cellStyle name="BMU001T 10" xfId="8033" xr:uid="{54D3A560-2247-4864-A553-803D4B251A56}"/>
    <cellStyle name="BMU001T 10 2" xfId="8034" xr:uid="{F1F4A552-0E71-444D-8481-785F43606FA1}"/>
    <cellStyle name="BMU001T 10 2 2" xfId="8035" xr:uid="{D5F3FECA-284E-4755-91A5-B944D6776D1C}"/>
    <cellStyle name="BMU001T 10 2_Gross Inflow (@ageas share)" xfId="8036" xr:uid="{11275830-53F3-4A86-B177-4FC9F4A87CFA}"/>
    <cellStyle name="BMU001T 10 3" xfId="8037" xr:uid="{4E9E8476-0C5A-4559-9AB9-5A113EA7A03A}"/>
    <cellStyle name="BMU001T 10 3 2" xfId="8038" xr:uid="{5CE31185-A97E-4ED7-81E3-6C775E734DDE}"/>
    <cellStyle name="BMU001T 10 3_Gross Inflow (@ageas share)" xfId="8039" xr:uid="{CF3C77A6-F312-4698-A2A2-0078DD2372EB}"/>
    <cellStyle name="BMU001T 10 4" xfId="8040" xr:uid="{C9AB4161-B02F-4662-9BC8-471236CAC006}"/>
    <cellStyle name="BMU001T 10 5" xfId="8041" xr:uid="{3504BF55-7689-442C-ABF3-A132892C20FF}"/>
    <cellStyle name="BMU001T 10_Gross Inflow (@ageas share)" xfId="8042" xr:uid="{610BC8F3-57B5-4775-8C22-D2FB19126CD6}"/>
    <cellStyle name="BMU001T 11" xfId="8043" xr:uid="{15A61EF0-5B26-4F37-B821-A104B81718D2}"/>
    <cellStyle name="BMU001T 11 2" xfId="8044" xr:uid="{A7C6CE4A-9A8E-4C7C-8B34-97ABAD1C2479}"/>
    <cellStyle name="BMU001T 11_Gross Inflow (@ageas share)" xfId="8045" xr:uid="{F82B2E41-06F8-4FF7-B8B6-F392D16398C3}"/>
    <cellStyle name="BMU001T 12" xfId="8046" xr:uid="{95E89138-08B2-47AC-8A24-C9A411445B9F}"/>
    <cellStyle name="BMU001T 12 2" xfId="8047" xr:uid="{0C9862AF-BC82-4473-9D9C-E07368D7D469}"/>
    <cellStyle name="BMU001T 12_Gross Inflow (@ageas share)" xfId="8048" xr:uid="{E9D309C3-1B8B-4B5E-A957-1931DB455E4D}"/>
    <cellStyle name="BMU001T 13" xfId="8049" xr:uid="{096A67CE-5DB4-48C8-BEF0-1398A810770D}"/>
    <cellStyle name="BMU001T 14" xfId="8050" xr:uid="{9C92CA55-B803-41A9-BA13-E4728E7358E2}"/>
    <cellStyle name="BMU001T 2" xfId="8051" xr:uid="{10E32E68-DDB8-4B0B-ACE6-F8E5D8DAC929}"/>
    <cellStyle name="BMU001T 2 2" xfId="8052" xr:uid="{7E24A468-3849-498F-991D-8DBBF2C92B6F}"/>
    <cellStyle name="BMU001T 2 2 2" xfId="8053" xr:uid="{D17D7E49-2541-47D3-85A2-BE95C2EA6646}"/>
    <cellStyle name="BMU001T 2 2_Gross Inflow (@ageas share)" xfId="8054" xr:uid="{DCF3E9D4-C95F-4F39-877D-99453F5E3DD8}"/>
    <cellStyle name="BMU001T 2 3" xfId="8055" xr:uid="{DB8F0C96-7D0F-4C8E-8C4E-F9B735C1320D}"/>
    <cellStyle name="BMU001T 2 3 2" xfId="8056" xr:uid="{BE734FF6-B10A-4E6F-87D5-0FC0DC1C3AFC}"/>
    <cellStyle name="BMU001T 2 3_Gross Inflow (@ageas share)" xfId="8057" xr:uid="{6616E45F-79E6-454A-846C-B283E8907F9C}"/>
    <cellStyle name="BMU001T 2 4" xfId="8058" xr:uid="{83461B2A-07D5-4B99-BFF6-1C29C05E6D49}"/>
    <cellStyle name="BMU001T 2 5" xfId="8059" xr:uid="{6AA0C4EE-47D3-4BA8-8412-88A5F1F885C7}"/>
    <cellStyle name="BMU001T 2_Gross Inflow (@ageas share)" xfId="8060" xr:uid="{6029AF0E-B33F-4651-9E8F-A2AC3055311F}"/>
    <cellStyle name="BMU001T 3" xfId="8061" xr:uid="{DF1E3359-4F2F-4836-8B12-FA9560B3D64C}"/>
    <cellStyle name="BMU001T 3 2" xfId="8062" xr:uid="{49EF8744-541C-46EA-BA4A-C9FD55EE6FD9}"/>
    <cellStyle name="BMU001T 3 2 2" xfId="8063" xr:uid="{4E5BD96E-1EA9-4BB2-9D60-18281B8C1590}"/>
    <cellStyle name="BMU001T 3 2_Gross Inflow (@ageas share)" xfId="8064" xr:uid="{C3C1FCB4-2C5F-40C3-948F-96223EE72C9C}"/>
    <cellStyle name="BMU001T 3 3" xfId="8065" xr:uid="{86A8D007-88FB-4FD7-AA04-98B7936D65BA}"/>
    <cellStyle name="BMU001T 3 3 2" xfId="8066" xr:uid="{DF9A1614-BF8B-4AE9-9E72-DE108A31C42F}"/>
    <cellStyle name="BMU001T 3 3_Gross Inflow (@ageas share)" xfId="8067" xr:uid="{9B0F8D5B-1EBF-477B-BAA2-9D9CDC5E2191}"/>
    <cellStyle name="BMU001T 3 4" xfId="8068" xr:uid="{438EF433-F2A3-4547-B644-7AEC9D5550D2}"/>
    <cellStyle name="BMU001T 3 5" xfId="8069" xr:uid="{AFE7370B-244B-4C4D-8551-7284D49755A2}"/>
    <cellStyle name="BMU001T 3_Gross Inflow (@ageas share)" xfId="8070" xr:uid="{CC4AA4A1-0309-4B35-96EB-915B66EF0DF7}"/>
    <cellStyle name="BMU001T 4" xfId="8071" xr:uid="{37DD626A-41C7-4B60-8EA8-D110595EAA3F}"/>
    <cellStyle name="BMU001T 4 2" xfId="8072" xr:uid="{EA4DCAD8-C25F-473D-8C4D-3DAE31BFD779}"/>
    <cellStyle name="BMU001T 4 2 2" xfId="8073" xr:uid="{479CE172-16E4-447D-8FF2-A9BA67988E42}"/>
    <cellStyle name="BMU001T 4 2_Gross Inflow (@ageas share)" xfId="8074" xr:uid="{CF2B91B5-5657-4377-92C5-17B685137A9E}"/>
    <cellStyle name="BMU001T 4 3" xfId="8075" xr:uid="{2F88208A-AF44-49E9-96F5-A4802599A075}"/>
    <cellStyle name="BMU001T 4 3 2" xfId="8076" xr:uid="{4C1DE063-9D92-4F16-ACE7-2C76BBF5B5AA}"/>
    <cellStyle name="BMU001T 4 3_Gross Inflow (@ageas share)" xfId="8077" xr:uid="{F18CEE65-70F6-4619-BC70-D6ECC8168A49}"/>
    <cellStyle name="BMU001T 4 4" xfId="8078" xr:uid="{D6BF9B5F-1730-479C-AE6F-4BE81EE35902}"/>
    <cellStyle name="BMU001T 4 5" xfId="8079" xr:uid="{AA2DEFBD-0D3D-4510-A5E2-5CBA45DF59FB}"/>
    <cellStyle name="BMU001T 4_Gross Inflow (@ageas share)" xfId="8080" xr:uid="{6FF589CD-DE89-47CE-9341-47034A4DDFCB}"/>
    <cellStyle name="BMU001T 5" xfId="8081" xr:uid="{8CEC5074-852E-43CD-8E64-F60ED666C51F}"/>
    <cellStyle name="BMU001T 5 2" xfId="8082" xr:uid="{68A21BA0-CABB-4F16-B338-1697AA9A33D5}"/>
    <cellStyle name="BMU001T 5 2 2" xfId="8083" xr:uid="{799F7EDD-9B94-478F-A0A7-C065CF9E602F}"/>
    <cellStyle name="BMU001T 5 2_Gross Inflow (@ageas share)" xfId="8084" xr:uid="{CA3E933E-0F2B-4A80-A0A6-AE277E4C60D1}"/>
    <cellStyle name="BMU001T 5 3" xfId="8085" xr:uid="{C46ABC30-8006-4905-8CD7-FFA1595BC967}"/>
    <cellStyle name="BMU001T 5 3 2" xfId="8086" xr:uid="{07A267CF-516F-45B4-B587-35DCABFDF478}"/>
    <cellStyle name="BMU001T 5 3_Gross Inflow (@ageas share)" xfId="8087" xr:uid="{37A30280-7BA4-47ED-95A3-159626D5BD6F}"/>
    <cellStyle name="BMU001T 5 4" xfId="8088" xr:uid="{6F9423DD-8D2E-4B38-A0CA-A3B6A08BAFBE}"/>
    <cellStyle name="BMU001T 5 5" xfId="8089" xr:uid="{8AAAB626-BAD6-49E9-B1CD-330F0970027D}"/>
    <cellStyle name="BMU001T 5_Gross Inflow (@ageas share)" xfId="8090" xr:uid="{04C33874-F490-4277-87F1-C6E2AE59EE9E}"/>
    <cellStyle name="BMU001T 6" xfId="8091" xr:uid="{A6BD2171-A381-46CD-A4F3-B01C72B382FD}"/>
    <cellStyle name="BMU001T 6 2" xfId="8092" xr:uid="{7573AD2F-4423-474C-9EB0-23DF31A60BE9}"/>
    <cellStyle name="BMU001T 6 2 2" xfId="8093" xr:uid="{FA1A0185-2732-4717-A6EC-BB08E1EC2EF6}"/>
    <cellStyle name="BMU001T 6 2_CHECK_FX" xfId="8094" xr:uid="{710D6241-DF51-44DF-8E80-D08E8CB0E65D}"/>
    <cellStyle name="BMU001T 6 3" xfId="8095" xr:uid="{33BFB7E9-8205-4E22-B2BE-19F70B4956A8}"/>
    <cellStyle name="BMU001T 6 3 2" xfId="8096" xr:uid="{75FBF6D4-46CF-4580-A3DA-1920FA27A59F}"/>
    <cellStyle name="BMU001T 6 3_CHECK_FX" xfId="8097" xr:uid="{FB15D444-F794-47DD-93B2-8EEA1732B0BA}"/>
    <cellStyle name="BMU001T 6 4" xfId="8098" xr:uid="{D13F1AB3-C5AC-4E34-9CA2-1ADFC2F3C3B7}"/>
    <cellStyle name="BMU001T 6 5" xfId="8099" xr:uid="{D6D5E9DB-9DD5-4DEB-A125-E65B5CDD337B}"/>
    <cellStyle name="BMU001T 6_CHECK_FX" xfId="8100" xr:uid="{FCB0A4FA-0714-4906-8D8D-92E3DAF3B63E}"/>
    <cellStyle name="BMU001T 7" xfId="8101" xr:uid="{AEC2F16B-FE30-43AE-AFB1-267ADD0E2CCB}"/>
    <cellStyle name="BMU001T 7 2" xfId="8102" xr:uid="{7F40F644-04CB-4A25-BB07-4136E620CB90}"/>
    <cellStyle name="BMU001T 7 2 2" xfId="8103" xr:uid="{1C6A956E-D12B-480B-B96C-748AE514FDE9}"/>
    <cellStyle name="BMU001T 7 2_CHECK_FX" xfId="8104" xr:uid="{F78F7ECF-C900-4946-AE75-1A28B215FD98}"/>
    <cellStyle name="BMU001T 7 3" xfId="8105" xr:uid="{01D23D29-8412-49C7-AAF8-9FCE846A987A}"/>
    <cellStyle name="BMU001T 7 3 2" xfId="8106" xr:uid="{94EB4915-E4A9-4FF9-960F-A6D7786CE49D}"/>
    <cellStyle name="BMU001T 7 3_CHECK_FX" xfId="8107" xr:uid="{179F9D5F-14CC-4CBE-AA16-49C4F33BAE5C}"/>
    <cellStyle name="BMU001T 7 4" xfId="8108" xr:uid="{96CE1ECC-C189-45E6-9A56-08E741BCE01E}"/>
    <cellStyle name="BMU001T 7 5" xfId="8109" xr:uid="{9AEA8C2D-1344-4E02-AD91-24F9FE40A4C5}"/>
    <cellStyle name="BMU001T 7_CHECK_FX" xfId="8110" xr:uid="{013A4DEA-72FE-4918-AD29-1D68C130EA99}"/>
    <cellStyle name="BMU001T 8" xfId="8111" xr:uid="{8D4429D6-4878-40D0-90C9-0607116A946D}"/>
    <cellStyle name="BMU001T 8 2" xfId="8112" xr:uid="{4E3DDA18-2DE6-49A2-91F8-DC6D7EF69661}"/>
    <cellStyle name="BMU001T 8 2 2" xfId="8113" xr:uid="{F61D9EB2-38BF-4F49-9AD1-236AF2A34680}"/>
    <cellStyle name="BMU001T 8 2_CHECK_FX" xfId="8114" xr:uid="{91830319-A27D-477D-946D-5F93AA6B58B3}"/>
    <cellStyle name="BMU001T 8 3" xfId="8115" xr:uid="{B852E2E6-F487-4E01-B96F-6DBD6270F388}"/>
    <cellStyle name="BMU001T 8 3 2" xfId="8116" xr:uid="{4B524E05-4CFB-4CCD-996A-23724CBA8AA1}"/>
    <cellStyle name="BMU001T 8 3_CHECK_FX" xfId="8117" xr:uid="{2C01C2CA-992A-443A-9B77-57BE66F998EC}"/>
    <cellStyle name="BMU001T 8 4" xfId="8118" xr:uid="{F3E4A14B-0D58-4F56-A911-E8923BBB7F31}"/>
    <cellStyle name="BMU001T 8 5" xfId="8119" xr:uid="{64BB9343-ACD5-4BC9-A741-00B63B1CA302}"/>
    <cellStyle name="BMU001T 8_CHECK_FX" xfId="8120" xr:uid="{76E5040C-3E0C-4EAF-A2AE-579387D7692F}"/>
    <cellStyle name="BMU001T 9" xfId="8121" xr:uid="{52B5BFE2-2E18-413A-B074-F1A28C3F0B32}"/>
    <cellStyle name="BMU001T 9 2" xfId="8122" xr:uid="{CD65D004-B269-464F-8A24-381F7CF9E2F1}"/>
    <cellStyle name="BMU001T 9 2 2" xfId="8123" xr:uid="{3D0150EB-0A98-4E84-ACC8-024917F3A996}"/>
    <cellStyle name="BMU001T 9 2_CHECK_FX" xfId="8124" xr:uid="{B650DED3-05B2-4FFF-8FFC-B7EFDD754EC9}"/>
    <cellStyle name="BMU001T 9 3" xfId="8125" xr:uid="{70433172-F27B-418B-8472-C0306C97EA99}"/>
    <cellStyle name="BMU001T 9 3 2" xfId="8126" xr:uid="{4411F402-5C50-414B-AAB7-3D44788322B5}"/>
    <cellStyle name="BMU001T 9 3_CHECK_FX" xfId="8127" xr:uid="{3DC0C1A0-6695-4C9A-AC2C-002AB6349491}"/>
    <cellStyle name="BMU001T 9 4" xfId="8128" xr:uid="{7C4726B9-153F-40BB-BAFB-BF5B48CC5AEF}"/>
    <cellStyle name="BMU001T 9 5" xfId="8129" xr:uid="{9F0735CD-7A8A-447B-B072-4E99486A2DF1}"/>
    <cellStyle name="BMU001T 9_CHECK_FX" xfId="8130" xr:uid="{D557ADE1-E8B4-4EA1-BA6F-D317BA38A71C}"/>
    <cellStyle name="BMU001T_Gross Inflow (@ageas share)" xfId="8131" xr:uid="{CBBFEAF8-9ADD-46EA-84FE-08BD79A01D85}"/>
    <cellStyle name="BMU002" xfId="8132" xr:uid="{BBE31979-97CC-40F7-A7B1-7144A28CCE21}"/>
    <cellStyle name="BMU002 10" xfId="8133" xr:uid="{5C4B83B8-5896-4EDE-B7CD-7BE4690A7A80}"/>
    <cellStyle name="BMU002 10 2" xfId="8134" xr:uid="{716A1358-B0F9-46AE-8E69-15C848E15181}"/>
    <cellStyle name="BMU002 10 2 2" xfId="8135" xr:uid="{A1020822-410C-4B3A-98E3-3DE94FD6AA04}"/>
    <cellStyle name="BMU002 10 2_CHECK_FX" xfId="8136" xr:uid="{67ECA1E2-593F-419C-A9C0-BC4D36A72DCA}"/>
    <cellStyle name="BMU002 10 3" xfId="8137" xr:uid="{49DB55CD-B00B-4D88-8C62-46E971FF6915}"/>
    <cellStyle name="BMU002 10 3 2" xfId="8138" xr:uid="{8845E38A-7018-4253-8C46-F169589A4C62}"/>
    <cellStyle name="BMU002 10 3_CHECK_FX" xfId="8139" xr:uid="{061A07AC-500B-4920-BB8E-F35600E485D3}"/>
    <cellStyle name="BMU002 10 4" xfId="8140" xr:uid="{1F1D3462-92B5-48F1-B686-F580141A1745}"/>
    <cellStyle name="BMU002 10 5" xfId="8141" xr:uid="{3322E950-7923-431F-B5CF-9303F8236176}"/>
    <cellStyle name="BMU002 10_CHECK_FX" xfId="8142" xr:uid="{C4B7DFDE-20F1-44A5-A61A-EF714BA0C443}"/>
    <cellStyle name="BMU002 11" xfId="8143" xr:uid="{D404ED3A-8A77-4BD7-A70F-09C6C6860E23}"/>
    <cellStyle name="BMU002 11 2" xfId="8144" xr:uid="{9D780B26-724A-4664-8B8F-C7E0087B6556}"/>
    <cellStyle name="BMU002 11_CHECK_FX" xfId="8145" xr:uid="{360AE22E-BC90-480C-B753-615E5E65468F}"/>
    <cellStyle name="BMU002 12" xfId="8146" xr:uid="{CC8917FC-3C3D-4041-83A4-D0C498E526AF}"/>
    <cellStyle name="BMU002 12 2" xfId="8147" xr:uid="{58CEB4AC-FA00-4084-BEA4-5A3CEB43DE1C}"/>
    <cellStyle name="BMU002 12_CHECK_FX" xfId="8148" xr:uid="{E142CAB4-D5A9-400F-869D-F1CCDA2B66AE}"/>
    <cellStyle name="BMU002 13" xfId="8149" xr:uid="{D6AB2647-91C0-4D5D-A48E-0C43A66050FE}"/>
    <cellStyle name="BMU002 14" xfId="8150" xr:uid="{7341D584-EE27-4633-A9DA-DAB2B3518141}"/>
    <cellStyle name="BMU002 2" xfId="8151" xr:uid="{53F38C48-046B-422D-ADA4-DE8B14F5BFAD}"/>
    <cellStyle name="BMU002 2 2" xfId="8152" xr:uid="{5D2B5E7C-66D0-44F8-B0E1-2BC8FCD55733}"/>
    <cellStyle name="BMU002 2 2 2" xfId="8153" xr:uid="{285B2BFB-72A8-48D7-95E8-9B47DBF182BD}"/>
    <cellStyle name="BMU002 2 2_CHECK_FX" xfId="8154" xr:uid="{FBE845B3-1AD4-4773-B34C-143F2ADB9667}"/>
    <cellStyle name="BMU002 2 3" xfId="8155" xr:uid="{D3367A9E-BB83-48E5-AFB7-617014712B8E}"/>
    <cellStyle name="BMU002 2 3 2" xfId="8156" xr:uid="{0ACDDF1A-AC39-4F3E-9140-D8AB5B460B51}"/>
    <cellStyle name="BMU002 2 3_CHECK_FX" xfId="8157" xr:uid="{3611A6C4-EED6-472F-BA7F-6C2D07BD84B5}"/>
    <cellStyle name="BMU002 2 4" xfId="8158" xr:uid="{A807B502-2BBC-4DF5-98DF-68E8A94A0C56}"/>
    <cellStyle name="BMU002 2 5" xfId="8159" xr:uid="{E5FF31E8-01B6-4F3A-803C-1CECFD0F4C0D}"/>
    <cellStyle name="BMU002 2_CHECK_FX" xfId="8160" xr:uid="{5B52E674-1933-44AB-9E10-499EBD8C4DAA}"/>
    <cellStyle name="BMU002 3" xfId="8161" xr:uid="{D691F367-35D2-46AA-8BEC-A1F698051304}"/>
    <cellStyle name="BMU002 3 2" xfId="8162" xr:uid="{0C129C35-D189-4C99-9D35-721C9BBE5ED9}"/>
    <cellStyle name="BMU002 3 2 2" xfId="8163" xr:uid="{6A58E70A-E369-4EA5-B4AC-2001CD3F82CC}"/>
    <cellStyle name="BMU002 3 2_CHECK_FX" xfId="8164" xr:uid="{15E1779F-B3C3-4C4E-AB42-42BDF6C545D3}"/>
    <cellStyle name="BMU002 3 3" xfId="8165" xr:uid="{F32480FC-9736-41C3-916E-77F7D25AF483}"/>
    <cellStyle name="BMU002 3 3 2" xfId="8166" xr:uid="{5AECAE6A-6180-4B22-BC7F-7E72D467D278}"/>
    <cellStyle name="BMU002 3 3_CHECK_FX" xfId="8167" xr:uid="{EDABE2CD-F620-4E07-9CF3-6614EE57FD74}"/>
    <cellStyle name="BMU002 3 4" xfId="8168" xr:uid="{736DA141-EBCE-4C0B-BCF8-3B64847F009D}"/>
    <cellStyle name="BMU002 3 5" xfId="8169" xr:uid="{10F2D885-0BB1-4E35-B139-53D8B4FDD3FD}"/>
    <cellStyle name="BMU002 3_CHECK_FX" xfId="8170" xr:uid="{906A5678-4528-4043-B7FC-C9D80CE4EAF9}"/>
    <cellStyle name="BMU002 4" xfId="8171" xr:uid="{C2F083EB-3189-4C1B-93F4-2DC1BA2C24B7}"/>
    <cellStyle name="BMU002 4 2" xfId="8172" xr:uid="{F9A15DDC-6A50-4060-98F5-72C4A88C2E51}"/>
    <cellStyle name="BMU002 4 2 2" xfId="8173" xr:uid="{D556341E-2A15-4BBC-9FBB-1C0ADF3784F3}"/>
    <cellStyle name="BMU002 4 2_CHECK_FX" xfId="8174" xr:uid="{09B2B11F-CB5D-42D2-9F30-54A3E2A846B1}"/>
    <cellStyle name="BMU002 4 3" xfId="8175" xr:uid="{6585B739-5DD1-4ECB-BBF3-259E2C90F4E1}"/>
    <cellStyle name="BMU002 4 3 2" xfId="8176" xr:uid="{92285196-A2D2-4BB9-8E3B-B07692ED37C7}"/>
    <cellStyle name="BMU002 4 3_CHECK_FX" xfId="8177" xr:uid="{01C73C13-A96A-489B-8DFC-4D8A5F667774}"/>
    <cellStyle name="BMU002 4 4" xfId="8178" xr:uid="{45E71CB2-C00C-4283-ACB5-DF2A2E2F3997}"/>
    <cellStyle name="BMU002 4 5" xfId="8179" xr:uid="{D5D20883-8A89-4647-8AFF-C4A94D06A8D5}"/>
    <cellStyle name="BMU002 4_CHECK_FX" xfId="8180" xr:uid="{FFFFAFB3-7E42-44CE-9178-A0A12B10171E}"/>
    <cellStyle name="BMU002 5" xfId="8181" xr:uid="{132D0259-3B27-4441-A4FE-D6D8B4C6711A}"/>
    <cellStyle name="BMU002 5 2" xfId="8182" xr:uid="{FCB0DA75-E99E-4115-9CD9-DDBCE8D87379}"/>
    <cellStyle name="BMU002 5 2 2" xfId="8183" xr:uid="{C9A372BE-7BFF-492E-BE62-55EE7F19170A}"/>
    <cellStyle name="BMU002 5 2_CHECK_FX" xfId="8184" xr:uid="{EE6C8772-3FDE-4C60-BD83-3FA572099930}"/>
    <cellStyle name="BMU002 5 3" xfId="8185" xr:uid="{15B4E90B-AD24-41BF-B52B-26FF4488C451}"/>
    <cellStyle name="BMU002 5 3 2" xfId="8186" xr:uid="{ADF2E00A-1A42-489E-967C-07AC0448BE52}"/>
    <cellStyle name="BMU002 5 3_CHECK_FX" xfId="8187" xr:uid="{410B0568-B06F-474D-9E24-AB27F7FCCF9C}"/>
    <cellStyle name="BMU002 5 4" xfId="8188" xr:uid="{057A5594-E7D5-4AE6-B374-3D4739C9D739}"/>
    <cellStyle name="BMU002 5 5" xfId="8189" xr:uid="{F393A480-45DE-4FFF-8F8C-F6CCC1040BC8}"/>
    <cellStyle name="BMU002 5_CHECK_FX" xfId="8190" xr:uid="{B75FE24D-40C0-42A4-A8A8-BC3783CEE23B}"/>
    <cellStyle name="BMU002 6" xfId="8191" xr:uid="{357612B1-8B75-4358-90B8-1D43BE776535}"/>
    <cellStyle name="BMU002 6 2" xfId="8192" xr:uid="{00C19406-4A43-46A0-974C-9E098BC9B26C}"/>
    <cellStyle name="BMU002 6 2 2" xfId="8193" xr:uid="{525334AE-F6F0-4F35-ADE0-B590062AAD7D}"/>
    <cellStyle name="BMU002 6 2_CHECK_FX" xfId="8194" xr:uid="{B9BD17F3-5699-4AC6-A2E1-ECD8353FF47E}"/>
    <cellStyle name="BMU002 6 3" xfId="8195" xr:uid="{73910E35-E781-443D-A716-ED9B0A6D001D}"/>
    <cellStyle name="BMU002 6 3 2" xfId="8196" xr:uid="{94C1EED9-7E45-42ED-AC0B-942FA00C79F5}"/>
    <cellStyle name="BMU002 6 3_CHECK_FX" xfId="8197" xr:uid="{872EB875-815C-486B-A22A-BBCAB284F2F4}"/>
    <cellStyle name="BMU002 6 4" xfId="8198" xr:uid="{02CE7550-DD59-475B-8033-95F52C531823}"/>
    <cellStyle name="BMU002 6 5" xfId="8199" xr:uid="{6FF48996-0388-437C-ABE1-DDBEF1C18E63}"/>
    <cellStyle name="BMU002 6_CHECK_FX" xfId="8200" xr:uid="{69587862-3130-4DCA-8423-54EAC4AAF02D}"/>
    <cellStyle name="BMU002 7" xfId="8201" xr:uid="{49AB6147-54F7-4A1B-8D87-7AA768CA15B5}"/>
    <cellStyle name="BMU002 7 2" xfId="8202" xr:uid="{3262127D-4AB0-4B73-A41F-C18AE01A7BCD}"/>
    <cellStyle name="BMU002 7 2 2" xfId="8203" xr:uid="{98FBB7F1-5B8B-4789-A95F-614602959BF6}"/>
    <cellStyle name="BMU002 7 2_CHECK_FX" xfId="8204" xr:uid="{E9CABF9F-21E4-4372-B379-225D1F9F9E93}"/>
    <cellStyle name="BMU002 7 3" xfId="8205" xr:uid="{2F25459C-BC1A-4053-AD54-F05E82FAD1DE}"/>
    <cellStyle name="BMU002 7 3 2" xfId="8206" xr:uid="{2AD3C59E-3E81-43CC-B4D3-C511F3022F27}"/>
    <cellStyle name="BMU002 7 3_CHECK_FX" xfId="8207" xr:uid="{F2BF1697-700D-4D83-941F-C9F4F5B58E63}"/>
    <cellStyle name="BMU002 7 4" xfId="8208" xr:uid="{CEE14285-33B0-4EE9-99E4-4C380FA7374A}"/>
    <cellStyle name="BMU002 7 5" xfId="8209" xr:uid="{B22B92AF-4BF1-44BB-8C12-FD6624D9316E}"/>
    <cellStyle name="BMU002 7_CHECK_FX" xfId="8210" xr:uid="{EDECA5CB-95A7-488C-8ABE-AFEBA0FD5E53}"/>
    <cellStyle name="BMU002 8" xfId="8211" xr:uid="{53C741EF-6F7E-4285-99D7-3A134A4065BD}"/>
    <cellStyle name="BMU002 8 2" xfId="8212" xr:uid="{BB33E237-A450-4E08-B729-07456269EF30}"/>
    <cellStyle name="BMU002 8 2 2" xfId="8213" xr:uid="{72D4D863-A645-4214-8A8C-6518B7D42591}"/>
    <cellStyle name="BMU002 8 2_CHECK_FX" xfId="8214" xr:uid="{C1B63022-7002-4068-968E-EFEFF5AD345B}"/>
    <cellStyle name="BMU002 8 3" xfId="8215" xr:uid="{B69FD4E4-F114-487A-BE07-3EE40BB86D93}"/>
    <cellStyle name="BMU002 8 3 2" xfId="8216" xr:uid="{DE0473EC-5F45-4B7F-92C9-9A052F3888D8}"/>
    <cellStyle name="BMU002 8 3_CHECK_FX" xfId="8217" xr:uid="{0226EC0B-E2EC-4130-A94B-74130AC353CA}"/>
    <cellStyle name="BMU002 8 4" xfId="8218" xr:uid="{9E3CC921-A0C7-40FC-9CEB-577355AE2C77}"/>
    <cellStyle name="BMU002 8 5" xfId="8219" xr:uid="{8C067B5C-EE97-4918-A673-F4DBC025DD1D}"/>
    <cellStyle name="BMU002 8_CHECK_FX" xfId="8220" xr:uid="{3F65E2F3-E2DA-4CCF-BE14-69DB4ABEB16B}"/>
    <cellStyle name="BMU002 9" xfId="8221" xr:uid="{CC378104-19B0-42C1-910C-14756888BBDA}"/>
    <cellStyle name="BMU002 9 2" xfId="8222" xr:uid="{7AF52B89-A1DD-495F-8B32-7223680D5185}"/>
    <cellStyle name="BMU002 9 2 2" xfId="8223" xr:uid="{9D3E67BD-C085-44A8-9383-77B6F495FD1F}"/>
    <cellStyle name="BMU002 9 2_CHECK_FX" xfId="8224" xr:uid="{28028E19-54B2-48C2-AF66-69F013A55632}"/>
    <cellStyle name="BMU002 9 3" xfId="8225" xr:uid="{180D143F-F968-44F1-B71D-81E0BFC9DD76}"/>
    <cellStyle name="BMU002 9 3 2" xfId="8226" xr:uid="{A3CBB526-7224-4242-82C2-1C46EFEEA1F9}"/>
    <cellStyle name="BMU002 9 3_CHECK_FX" xfId="8227" xr:uid="{F10DAF89-B0FC-4099-815A-1BC88676534A}"/>
    <cellStyle name="BMU002 9 4" xfId="8228" xr:uid="{FAB305F0-E6DA-4D2F-B12B-8D0E4BBDA416}"/>
    <cellStyle name="BMU002 9 5" xfId="8229" xr:uid="{1054F44C-1C42-48DD-B5B8-106119C214BF}"/>
    <cellStyle name="BMU002 9_CHECK_FX" xfId="8230" xr:uid="{077982A0-6A59-456F-B836-EC8A3CC6E13D}"/>
    <cellStyle name="BMU002_CHECK_FX" xfId="8231" xr:uid="{C3250051-9FB5-42E3-A666-12AB73AC28AB}"/>
    <cellStyle name="BMU002B" xfId="8232" xr:uid="{FEB5D3FB-7DB0-46B7-A996-3CF437AECAA8}"/>
    <cellStyle name="BMU002B 2" xfId="8233" xr:uid="{7F7D92D9-55E5-41AB-81C0-FFA227697DB9}"/>
    <cellStyle name="BMU002B 2 2" xfId="8234" xr:uid="{0B95A94E-CFC6-487A-B03D-D896CBCB271D}"/>
    <cellStyle name="BMU002B 2_CHECK_FX" xfId="8235" xr:uid="{6A3F2FEE-4C24-456A-8CB2-90C04B7D49C0}"/>
    <cellStyle name="BMU002B 3" xfId="8236" xr:uid="{9063CCE9-93D8-4FC3-95AB-B8F8E6AC4ED1}"/>
    <cellStyle name="BMU002B 3 2" xfId="8237" xr:uid="{F6FE8BB5-D80E-4C1E-8721-A7363C4015CC}"/>
    <cellStyle name="BMU002B 3_CHECK_FX" xfId="8238" xr:uid="{F308C4E0-7D22-43F1-9F60-B9AADFDB7147}"/>
    <cellStyle name="BMU002B 4" xfId="8239" xr:uid="{C55D79CC-10D3-474A-92A3-129D7BC9032F}"/>
    <cellStyle name="BMU002B 5" xfId="8240" xr:uid="{A9B4370E-37BA-4342-B876-389DA7E203BA}"/>
    <cellStyle name="BMU002B_CHECK_FX" xfId="8241" xr:uid="{41FD8AA4-FA63-49F3-9D8B-55D2F5D99846}"/>
    <cellStyle name="BMU002P1" xfId="8242" xr:uid="{7C51FA9A-DF5B-41AF-8CAE-420E07F8A44E}"/>
    <cellStyle name="BMU002P1 10" xfId="8243" xr:uid="{E01B27F9-B1E3-44E0-B2CF-207D9ACAB989}"/>
    <cellStyle name="BMU002P1 10 2" xfId="8244" xr:uid="{EAFAA212-BF66-4E9A-A401-FF350D503BD8}"/>
    <cellStyle name="BMU002P1 10 2 2" xfId="8245" xr:uid="{1A1B6CDE-20BD-4B76-A606-4FAB3BF22580}"/>
    <cellStyle name="BMU002P1 10 2_CHECK_FX" xfId="8246" xr:uid="{1751EDA8-76F9-4841-ABE3-4FB7FC1BEA2B}"/>
    <cellStyle name="BMU002P1 10 3" xfId="8247" xr:uid="{DD57FF5D-DE8B-4AED-97F7-DB158BFB32A9}"/>
    <cellStyle name="BMU002P1 10 3 2" xfId="8248" xr:uid="{3F465B43-5583-409F-B114-4A10EE1FD797}"/>
    <cellStyle name="BMU002P1 10 3_CHECK_FX" xfId="8249" xr:uid="{4E405020-33CF-4238-B677-049CCE359C2E}"/>
    <cellStyle name="BMU002P1 10 4" xfId="8250" xr:uid="{51DC5EC0-2D3B-49D8-AB09-1D515A13293D}"/>
    <cellStyle name="BMU002P1 10 5" xfId="8251" xr:uid="{445B671C-345A-49EB-8C7F-307E417590AC}"/>
    <cellStyle name="BMU002P1 10_CHECK_FX" xfId="8252" xr:uid="{68857509-2C18-4169-8328-398B59A78C19}"/>
    <cellStyle name="BMU002P1 11" xfId="8253" xr:uid="{A5C654D5-B944-4E3C-8200-04A4973B60FE}"/>
    <cellStyle name="BMU002P1 11 2" xfId="8254" xr:uid="{439F02CF-EF69-44E2-AF78-AE8E676168F5}"/>
    <cellStyle name="BMU002P1 11_CHECK_FX" xfId="8255" xr:uid="{F2BD049A-05DA-402C-8126-0C7CBC92F0E1}"/>
    <cellStyle name="BMU002P1 12" xfId="8256" xr:uid="{B7458AFB-E495-46ED-84AC-B2A45544C987}"/>
    <cellStyle name="BMU002P1 12 2" xfId="8257" xr:uid="{0186A6C3-B5CC-40C1-83C1-F20F1706DC2D}"/>
    <cellStyle name="BMU002P1 12_CHECK_FX" xfId="8258" xr:uid="{0BF8BC33-3E3E-4EDA-A7CF-B4EC690C473A}"/>
    <cellStyle name="BMU002P1 13" xfId="8259" xr:uid="{D79F587A-2549-404A-8815-02D35E972EAF}"/>
    <cellStyle name="BMU002P1 14" xfId="8260" xr:uid="{D90DFA01-AD5E-4CA4-A522-834D1F63D003}"/>
    <cellStyle name="BMU002P1 2" xfId="8261" xr:uid="{8BC0F730-B55B-4C47-94B8-C0D2E30FB454}"/>
    <cellStyle name="BMU002P1 2 2" xfId="8262" xr:uid="{B94EBE91-5971-460A-B079-C32A5A17F0EE}"/>
    <cellStyle name="BMU002P1 2 2 2" xfId="8263" xr:uid="{CA11FBA9-F3A0-4CAD-85C7-36CC27CFBAAD}"/>
    <cellStyle name="BMU002P1 2 2_CHECK_FX" xfId="8264" xr:uid="{613E6E02-FEC5-42BF-9785-9483C2754433}"/>
    <cellStyle name="BMU002P1 2 3" xfId="8265" xr:uid="{6030C1E1-4691-4773-86EB-6C5D119CD95B}"/>
    <cellStyle name="BMU002P1 2 3 2" xfId="8266" xr:uid="{E707D473-6EDE-45F4-BCF5-230F1562D79B}"/>
    <cellStyle name="BMU002P1 2 3_CHECK_FX" xfId="8267" xr:uid="{B4893EB1-39C7-48C7-8002-9A37BE6F77CD}"/>
    <cellStyle name="BMU002P1 2 4" xfId="8268" xr:uid="{D08C4469-1823-43B8-9009-18159AC01320}"/>
    <cellStyle name="BMU002P1 2 5" xfId="8269" xr:uid="{199B7B26-A6E3-4EE6-9943-E8B4A7F29A4C}"/>
    <cellStyle name="BMU002P1 2_CHECK_FX" xfId="8270" xr:uid="{968B8B01-AFB7-459F-BB94-23A26484D4A6}"/>
    <cellStyle name="BMU002P1 3" xfId="8271" xr:uid="{80A03D1B-3ED1-43B8-B49B-F7FE53CF742B}"/>
    <cellStyle name="BMU002P1 3 2" xfId="8272" xr:uid="{7E8E87BD-87A3-4AFA-9062-B53DF5AAF765}"/>
    <cellStyle name="BMU002P1 3 2 2" xfId="8273" xr:uid="{21B54F8C-A585-4364-8A2A-B4F790007C8A}"/>
    <cellStyle name="BMU002P1 3 2_CHECK_FX" xfId="8274" xr:uid="{05D43D21-DD3C-4A93-8686-A54DF7C57E22}"/>
    <cellStyle name="BMU002P1 3 3" xfId="8275" xr:uid="{8090FCD3-1C33-401D-A215-BAAB45E763D6}"/>
    <cellStyle name="BMU002P1 3 3 2" xfId="8276" xr:uid="{F9F48F38-E75C-4F84-BAAE-B64AA1F8C378}"/>
    <cellStyle name="BMU002P1 3 3_CHECK_FX" xfId="8277" xr:uid="{46FFA894-269A-4D6C-9BEE-C3DF993B6BB5}"/>
    <cellStyle name="BMU002P1 3 4" xfId="8278" xr:uid="{C9B049DF-8B3F-47A2-A617-0A25C74A9216}"/>
    <cellStyle name="BMU002P1 3 5" xfId="8279" xr:uid="{88F2D5AF-E6EE-4925-B677-34B31B8C5363}"/>
    <cellStyle name="BMU002P1 3_CHECK_FX" xfId="8280" xr:uid="{E6DDEFC1-AE84-48DE-B751-6F7EAB3E9404}"/>
    <cellStyle name="BMU002P1 4" xfId="8281" xr:uid="{D5332774-5233-498C-BAD2-46427738B586}"/>
    <cellStyle name="BMU002P1 4 2" xfId="8282" xr:uid="{3FAF32E9-1F3F-4B7A-A1D7-D23C452AC7D8}"/>
    <cellStyle name="BMU002P1 4 2 2" xfId="8283" xr:uid="{6CCF4857-98D0-4CC2-8848-322044C1F1FF}"/>
    <cellStyle name="BMU002P1 4 2_CHECK_FX" xfId="8284" xr:uid="{1A71A0BC-45F8-49BC-892B-348BC21604B8}"/>
    <cellStyle name="BMU002P1 4 3" xfId="8285" xr:uid="{71A6A61B-8A94-4682-B44C-954B4FFEDB4F}"/>
    <cellStyle name="BMU002P1 4 3 2" xfId="8286" xr:uid="{F2CD2D3F-A8CE-424D-A137-3B9A144E1C52}"/>
    <cellStyle name="BMU002P1 4 3_CHECK_FX" xfId="8287" xr:uid="{535A3802-9010-4664-A6DF-2548D2358540}"/>
    <cellStyle name="BMU002P1 4 4" xfId="8288" xr:uid="{E495A92A-83DB-4F00-9BE8-62E86966564F}"/>
    <cellStyle name="BMU002P1 4 5" xfId="8289" xr:uid="{0E2B904A-484B-4A9D-8DEF-769A5590FB57}"/>
    <cellStyle name="BMU002P1 4_CHECK_FX" xfId="8290" xr:uid="{556A2411-11C9-4836-B0B4-0842F80B7080}"/>
    <cellStyle name="BMU002P1 5" xfId="8291" xr:uid="{27551825-7298-415E-87D0-73033BFDC641}"/>
    <cellStyle name="BMU002P1 5 2" xfId="8292" xr:uid="{A0606460-597E-4990-99A3-EC64D303648D}"/>
    <cellStyle name="BMU002P1 5 2 2" xfId="8293" xr:uid="{E25B83D8-34DC-4F12-B937-81D0A30631CD}"/>
    <cellStyle name="BMU002P1 5 2_CHECK_FX" xfId="8294" xr:uid="{4AA21B0A-2691-41F2-8A33-502B50515019}"/>
    <cellStyle name="BMU002P1 5 3" xfId="8295" xr:uid="{7EACD460-CA2E-41ED-A487-1E99A8800D39}"/>
    <cellStyle name="BMU002P1 5 3 2" xfId="8296" xr:uid="{A478A9AC-504C-44DB-B5DF-385C1FA6146B}"/>
    <cellStyle name="BMU002P1 5 3_CHECK_FX" xfId="8297" xr:uid="{B239288C-610D-4A60-8F93-9E7EC845A830}"/>
    <cellStyle name="BMU002P1 5 4" xfId="8298" xr:uid="{1CD6F826-624E-4628-BB0D-41D35BBC3FE1}"/>
    <cellStyle name="BMU002P1 5 5" xfId="8299" xr:uid="{EC3B24D4-E9C0-465C-BCCE-0602CB0E7649}"/>
    <cellStyle name="BMU002P1 5_CHECK_FX" xfId="8300" xr:uid="{4B75747A-96C6-49A2-8F55-50FFA496974B}"/>
    <cellStyle name="BMU002P1 6" xfId="8301" xr:uid="{1E72EA76-F13F-4DFC-B76C-52F26F4C643B}"/>
    <cellStyle name="BMU002P1 6 2" xfId="8302" xr:uid="{6ABEA87E-73E5-458C-A578-490555FCD0B2}"/>
    <cellStyle name="BMU002P1 6 2 2" xfId="8303" xr:uid="{5326A954-0D36-47A8-A02E-C02EAEAA8D37}"/>
    <cellStyle name="BMU002P1 6 2_CHECK_FX" xfId="8304" xr:uid="{60B1FE5E-371A-48B4-977B-AC0259401E19}"/>
    <cellStyle name="BMU002P1 6 3" xfId="8305" xr:uid="{20CB6E8D-223B-4ED3-A850-8CD2BC6AA129}"/>
    <cellStyle name="BMU002P1 6 3 2" xfId="8306" xr:uid="{087ADF59-1C0F-4F09-AC34-C049DCA69DF8}"/>
    <cellStyle name="BMU002P1 6 3_CHECK_FX" xfId="8307" xr:uid="{7B68535E-6DE7-4A4E-AF80-9C8D69DB6BB7}"/>
    <cellStyle name="BMU002P1 6 4" xfId="8308" xr:uid="{1A66095D-A145-44F9-A6BE-80363793A84A}"/>
    <cellStyle name="BMU002P1 6 5" xfId="8309" xr:uid="{14E195C1-29F6-4D33-9975-9AD09F54CF23}"/>
    <cellStyle name="BMU002P1 6_CHECK_FX" xfId="8310" xr:uid="{E362C1F0-A03A-4C07-AE26-FC1A6CCC2177}"/>
    <cellStyle name="BMU002P1 7" xfId="8311" xr:uid="{EE031204-29E4-456E-A16C-1E465CE4AE58}"/>
    <cellStyle name="BMU002P1 7 2" xfId="8312" xr:uid="{854EA768-C135-42F9-8772-A79E02BCCF37}"/>
    <cellStyle name="BMU002P1 7 2 2" xfId="8313" xr:uid="{31BCDAF6-FC89-4C34-92B4-84843977A90F}"/>
    <cellStyle name="BMU002P1 7 2_CHECK_FX" xfId="8314" xr:uid="{9B3808B9-F59C-47DE-BF1E-D6E2D4287250}"/>
    <cellStyle name="BMU002P1 7 3" xfId="8315" xr:uid="{C23AB5F6-A343-4E29-9B27-DE8E6DBB63B9}"/>
    <cellStyle name="BMU002P1 7 3 2" xfId="8316" xr:uid="{ABBE87F1-DA3D-4532-8831-25E701F218A9}"/>
    <cellStyle name="BMU002P1 7 3_CHECK_FX" xfId="8317" xr:uid="{9F03958C-C933-43B2-9F98-49B188C7A7BD}"/>
    <cellStyle name="BMU002P1 7 4" xfId="8318" xr:uid="{29B887EB-B2CE-42FB-A5D0-EC0B4AFD811C}"/>
    <cellStyle name="BMU002P1 7 5" xfId="8319" xr:uid="{32B226E5-2079-4FAC-AEA5-04DDC8884535}"/>
    <cellStyle name="BMU002P1 7_CHECK_FX" xfId="8320" xr:uid="{3B3F9F81-A944-48E6-8579-02AB2BB38ADD}"/>
    <cellStyle name="BMU002P1 8" xfId="8321" xr:uid="{F49AE7DA-B7A1-4AA4-ACD4-58311427AC8F}"/>
    <cellStyle name="BMU002P1 8 2" xfId="8322" xr:uid="{9559A75E-195D-4F1C-9724-D17A287970D1}"/>
    <cellStyle name="BMU002P1 8 2 2" xfId="8323" xr:uid="{ED4E9A9E-17D4-42BB-A2D8-580969BE46F0}"/>
    <cellStyle name="BMU002P1 8 2_CHECK_FX" xfId="8324" xr:uid="{F6171007-7CE7-4CE3-993F-7CA6B280C7AB}"/>
    <cellStyle name="BMU002P1 8 3" xfId="8325" xr:uid="{BCE7E916-C103-4D7C-9F7B-7EAB1B1F7594}"/>
    <cellStyle name="BMU002P1 8 3 2" xfId="8326" xr:uid="{CE6F56E4-809A-48E7-A72A-B6C2DEE224BA}"/>
    <cellStyle name="BMU002P1 8 3_CHECK_FX" xfId="8327" xr:uid="{975A9349-147A-4DEB-B181-8108F08AAC20}"/>
    <cellStyle name="BMU002P1 8 4" xfId="8328" xr:uid="{5E6C89F5-3E3B-4F3C-A8A3-DD639FD0DB9F}"/>
    <cellStyle name="BMU002P1 8 5" xfId="8329" xr:uid="{CA571847-2EED-4108-B526-23E044854338}"/>
    <cellStyle name="BMU002P1 8_CHECK_FX" xfId="8330" xr:uid="{296C0F50-D243-431B-98AB-4E3E03F91125}"/>
    <cellStyle name="BMU002P1 9" xfId="8331" xr:uid="{4727D8C1-5726-43EA-9EA4-975CA003D7F5}"/>
    <cellStyle name="BMU002P1 9 2" xfId="8332" xr:uid="{4F074723-98A5-494D-8956-A842777DCFB4}"/>
    <cellStyle name="BMU002P1 9 2 2" xfId="8333" xr:uid="{A15A404A-9B86-4952-AC91-84EE614BEEDC}"/>
    <cellStyle name="BMU002P1 9 2_CHECK_FX" xfId="8334" xr:uid="{E6471546-2E65-4A3D-AC7F-9B31915FFC9F}"/>
    <cellStyle name="BMU002P1 9 3" xfId="8335" xr:uid="{0B8B0CF1-0B00-429C-BBC2-02DCAB91B8CC}"/>
    <cellStyle name="BMU002P1 9 3 2" xfId="8336" xr:uid="{A3660280-B307-483E-AEA5-72D5C148471A}"/>
    <cellStyle name="BMU002P1 9 3_CHECK_FX" xfId="8337" xr:uid="{7C62CE4D-C91A-4BA7-9C1D-19C98851A96A}"/>
    <cellStyle name="BMU002P1 9 4" xfId="8338" xr:uid="{E0FB5875-8A9C-482F-8F2C-CB4A60850BA9}"/>
    <cellStyle name="BMU002P1 9 5" xfId="8339" xr:uid="{BCE59880-9ADC-46E4-8B55-A39049AAF122}"/>
    <cellStyle name="BMU002P1 9_CHECK_FX" xfId="8340" xr:uid="{44FCB5EA-EF3E-451E-A669-9BB68E473271}"/>
    <cellStyle name="BMU002P1_CHECK_FX" xfId="8341" xr:uid="{5FA14A06-4E22-4349-8E73-D76AE452DD20}"/>
    <cellStyle name="BMU002P2" xfId="8342" xr:uid="{23CFA3E7-4185-4C92-AFFD-55331C84463A}"/>
    <cellStyle name="BMU002P2 10" xfId="8343" xr:uid="{A0F20654-2E54-455F-BD40-5424777D7652}"/>
    <cellStyle name="BMU002P2 10 2" xfId="8344" xr:uid="{6C5F0E88-1A89-4B51-B69B-01A85FB6CE86}"/>
    <cellStyle name="BMU002P2 10 2 2" xfId="8345" xr:uid="{4F5C1DF0-B8CD-4F64-8BCF-0C3866D22B1E}"/>
    <cellStyle name="BMU002P2 10 2_CHECK_FX" xfId="8346" xr:uid="{B72157A8-B1A3-4CCC-AD13-5D2958B11B17}"/>
    <cellStyle name="BMU002P2 10 3" xfId="8347" xr:uid="{E883813F-9F39-46A1-A6D3-03883AE6A512}"/>
    <cellStyle name="BMU002P2 10 3 2" xfId="8348" xr:uid="{796C04D7-45A0-4775-AA15-04E985F5D7DB}"/>
    <cellStyle name="BMU002P2 10 3_CHECK_FX" xfId="8349" xr:uid="{E823056C-F793-4BAD-96A2-E55E6D75A28B}"/>
    <cellStyle name="BMU002P2 10 4" xfId="8350" xr:uid="{16B5BB8C-0094-4DCD-B03C-B1DDF61274FC}"/>
    <cellStyle name="BMU002P2 10 5" xfId="8351" xr:uid="{6D590B8C-F8EE-41C9-98A4-5B32F9C198CB}"/>
    <cellStyle name="BMU002P2 10_CHECK_FX" xfId="8352" xr:uid="{F4D8FD48-8B25-4B0D-A55E-1A597E7B2302}"/>
    <cellStyle name="BMU002P2 11" xfId="8353" xr:uid="{5DA182FD-6B96-4723-B645-2E4052752221}"/>
    <cellStyle name="BMU002P2 11 2" xfId="8354" xr:uid="{5CE8A3F9-5E35-4DA0-A71B-3D567A409E41}"/>
    <cellStyle name="BMU002P2 11_CHECK_FX" xfId="8355" xr:uid="{12F839FE-4B3A-4466-93D2-E2BC7D99FAD3}"/>
    <cellStyle name="BMU002P2 12" xfId="8356" xr:uid="{C2FE72B1-72C5-40F9-8D60-011C3F07EE21}"/>
    <cellStyle name="BMU002P2 12 2" xfId="8357" xr:uid="{69745DE9-C0E9-4018-BFF5-C1897BE3B7A9}"/>
    <cellStyle name="BMU002P2 12_CHECK_FX" xfId="8358" xr:uid="{3E2CD670-B254-4F9E-9C07-26F17BCBF4DE}"/>
    <cellStyle name="BMU002P2 13" xfId="8359" xr:uid="{C078D198-9C65-48D4-9D00-4E36F67BBDAC}"/>
    <cellStyle name="BMU002P2 14" xfId="8360" xr:uid="{DE8619C1-7443-46FA-ABA6-027B75C1CE0A}"/>
    <cellStyle name="BMU002P2 2" xfId="8361" xr:uid="{BDB4D490-8A9C-4FD0-BAC9-9B1B09D4AEFA}"/>
    <cellStyle name="BMU002P2 2 2" xfId="8362" xr:uid="{D270590F-10CB-45AD-958E-AC27D0613D0D}"/>
    <cellStyle name="BMU002P2 2 2 2" xfId="8363" xr:uid="{7433CEEF-5005-4949-A89F-F68431949873}"/>
    <cellStyle name="BMU002P2 2 2_CHECK_FX" xfId="8364" xr:uid="{E47FBA61-62F0-4F00-A517-B10A6214F695}"/>
    <cellStyle name="BMU002P2 2 3" xfId="8365" xr:uid="{3BA93F35-296C-434C-B031-F77DB6EB357B}"/>
    <cellStyle name="BMU002P2 2 3 2" xfId="8366" xr:uid="{13A78030-4BC7-40D4-B743-8CBF12D23BA1}"/>
    <cellStyle name="BMU002P2 2 3_CHECK_FX" xfId="8367" xr:uid="{F185E12A-05FF-4803-8792-35B3F9E6B845}"/>
    <cellStyle name="BMU002P2 2 4" xfId="8368" xr:uid="{C7FDE059-49EA-4193-B794-2BC8898DFCAF}"/>
    <cellStyle name="BMU002P2 2 5" xfId="8369" xr:uid="{8D6050C2-F575-4DBE-BD65-A04A46857EFF}"/>
    <cellStyle name="BMU002P2 2_CHECK_FX" xfId="8370" xr:uid="{BDACE84B-7864-4FC1-B954-26AC68FD9FF6}"/>
    <cellStyle name="BMU002P2 3" xfId="8371" xr:uid="{66FE1551-6332-4770-862E-004326C35A28}"/>
    <cellStyle name="BMU002P2 3 2" xfId="8372" xr:uid="{836099C0-90BA-4E3A-AF90-B62E40503712}"/>
    <cellStyle name="BMU002P2 3 2 2" xfId="8373" xr:uid="{3FF937C7-93F7-4705-B59F-0DA9E476D293}"/>
    <cellStyle name="BMU002P2 3 2_CHECK_FX" xfId="8374" xr:uid="{96CBD318-C925-4F10-B5F0-8D89B4236A46}"/>
    <cellStyle name="BMU002P2 3 3" xfId="8375" xr:uid="{69A7E902-AD31-412A-A3BD-750AC9011B29}"/>
    <cellStyle name="BMU002P2 3 3 2" xfId="8376" xr:uid="{349CE764-CDE2-482E-BEE4-3E409FCD10CA}"/>
    <cellStyle name="BMU002P2 3 3_CHECK_FX" xfId="8377" xr:uid="{F4D2ED1D-819E-4877-AB2C-76F3364C3819}"/>
    <cellStyle name="BMU002P2 3 4" xfId="8378" xr:uid="{B6752A8C-834D-4DFD-8093-4B9148196675}"/>
    <cellStyle name="BMU002P2 3 5" xfId="8379" xr:uid="{3B737F02-76BC-4C47-90FD-24480696E1BA}"/>
    <cellStyle name="BMU002P2 3_CHECK_FX" xfId="8380" xr:uid="{C0259DCE-B510-4715-BE78-D8AF12514D77}"/>
    <cellStyle name="BMU002P2 4" xfId="8381" xr:uid="{1EAAD17D-14BD-4E33-A53A-E7E8A71AD885}"/>
    <cellStyle name="BMU002P2 4 2" xfId="8382" xr:uid="{F38FE2A6-A676-4F40-839E-A97E19E81F39}"/>
    <cellStyle name="BMU002P2 4 2 2" xfId="8383" xr:uid="{689F1838-FCB0-4A39-8A0D-C7F766D2B640}"/>
    <cellStyle name="BMU002P2 4 2_CHECK_FX" xfId="8384" xr:uid="{9DA6424C-F1CC-4FDC-BE1F-937909373D21}"/>
    <cellStyle name="BMU002P2 4 3" xfId="8385" xr:uid="{4B4118A3-A109-4C19-BEC0-45B486D8B9A0}"/>
    <cellStyle name="BMU002P2 4 3 2" xfId="8386" xr:uid="{C9B537B8-8EAA-43B0-9E47-D2959EE807A7}"/>
    <cellStyle name="BMU002P2 4 3_CHECK_FX" xfId="8387" xr:uid="{FDE4F997-24FD-4C3F-8484-48CC8940365B}"/>
    <cellStyle name="BMU002P2 4 4" xfId="8388" xr:uid="{F71849C5-A84E-45EB-8AF6-1B05B890DF1F}"/>
    <cellStyle name="BMU002P2 4 5" xfId="8389" xr:uid="{7B87D513-F960-4F47-AF91-1B3986F31A86}"/>
    <cellStyle name="BMU002P2 4_CHECK_FX" xfId="8390" xr:uid="{A9BFF7B7-BA60-4602-9715-FDB030A875F2}"/>
    <cellStyle name="BMU002P2 5" xfId="8391" xr:uid="{15078849-B1CD-4FA0-AE43-0DECE93416CD}"/>
    <cellStyle name="BMU002P2 5 2" xfId="8392" xr:uid="{B94FDC07-9F91-4C91-A4EC-A11A07AA1D11}"/>
    <cellStyle name="BMU002P2 5 2 2" xfId="8393" xr:uid="{A5BF5DE9-DCC5-4856-81F2-949A8A554D03}"/>
    <cellStyle name="BMU002P2 5 2_CHECK_FX" xfId="8394" xr:uid="{31BBB0DC-3D5A-46DD-94E5-5EC81B3F2B01}"/>
    <cellStyle name="BMU002P2 5 3" xfId="8395" xr:uid="{16D0EC31-B115-499A-874D-AA0B53AB770E}"/>
    <cellStyle name="BMU002P2 5 3 2" xfId="8396" xr:uid="{E0F68E38-9B4D-44A0-8377-CD925843B57E}"/>
    <cellStyle name="BMU002P2 5 3_CHECK_FX" xfId="8397" xr:uid="{0B458864-78AF-46BF-9D1A-87362792E2FE}"/>
    <cellStyle name="BMU002P2 5 4" xfId="8398" xr:uid="{FB4C7284-AEEF-4FB0-A500-FF4DA1085DCF}"/>
    <cellStyle name="BMU002P2 5 5" xfId="8399" xr:uid="{1846B8CB-A75D-459B-9558-E897B0B68628}"/>
    <cellStyle name="BMU002P2 5_CHECK_FX" xfId="8400" xr:uid="{419FDE7C-5A6F-400A-8752-56CFCC05CDB3}"/>
    <cellStyle name="BMU002P2 6" xfId="8401" xr:uid="{42666D83-2C76-4F66-B1FF-4ACCAC73F9CA}"/>
    <cellStyle name="BMU002P2 6 2" xfId="8402" xr:uid="{5B08DA38-2DE5-46B7-ADE8-20BD240C3A3B}"/>
    <cellStyle name="BMU002P2 6 2 2" xfId="8403" xr:uid="{4B7DDC36-7EC1-44F2-9F56-F33AEB8CB893}"/>
    <cellStyle name="BMU002P2 6 2_CHECK_FX" xfId="8404" xr:uid="{82191D53-F041-4EE0-B481-458F33EAD181}"/>
    <cellStyle name="BMU002P2 6 3" xfId="8405" xr:uid="{857D8547-FB10-4F3D-9AEB-4615F9A887B6}"/>
    <cellStyle name="BMU002P2 6 3 2" xfId="8406" xr:uid="{F4DBD4BC-D344-4714-9F50-3B947C6C76E8}"/>
    <cellStyle name="BMU002P2 6 3_CHECK_FX" xfId="8407" xr:uid="{C3A4C475-3C01-4101-88E1-6711F2FF0A8F}"/>
    <cellStyle name="BMU002P2 6 4" xfId="8408" xr:uid="{C74D9CFF-C7DD-446A-9142-827F39759D3B}"/>
    <cellStyle name="BMU002P2 6 5" xfId="8409" xr:uid="{FD46EEF5-D060-4BD7-9CAB-97B8CCE49B08}"/>
    <cellStyle name="BMU002P2 6_CHECK_FX" xfId="8410" xr:uid="{BF02150B-E34F-4279-947B-DB5D9C05367B}"/>
    <cellStyle name="BMU002P2 7" xfId="8411" xr:uid="{5B749ED4-3AED-4C25-91D4-187705E5FE16}"/>
    <cellStyle name="BMU002P2 7 2" xfId="8412" xr:uid="{4155B5A1-FFEB-4A93-B826-58559FE11D94}"/>
    <cellStyle name="BMU002P2 7 2 2" xfId="8413" xr:uid="{767CA5C2-E631-431B-B329-1A2105C32BF8}"/>
    <cellStyle name="BMU002P2 7 2_CHECK_FX" xfId="8414" xr:uid="{7D88D5A7-66C4-4957-88A5-807A948466B6}"/>
    <cellStyle name="BMU002P2 7 3" xfId="8415" xr:uid="{4678E126-67E8-43F2-8540-09E952948464}"/>
    <cellStyle name="BMU002P2 7 3 2" xfId="8416" xr:uid="{931E82C0-53C4-46BB-AD1B-907B0E0AA067}"/>
    <cellStyle name="BMU002P2 7 3_CHECK_FX" xfId="8417" xr:uid="{E17E0942-355E-4E7D-A3CC-D7E330B1FC41}"/>
    <cellStyle name="BMU002P2 7 4" xfId="8418" xr:uid="{BA2435F6-8422-427A-BA24-8021DC36CF9C}"/>
    <cellStyle name="BMU002P2 7 5" xfId="8419" xr:uid="{23696FEF-7BC2-46F4-89D6-E92DE018313C}"/>
    <cellStyle name="BMU002P2 7_CHECK_FX" xfId="8420" xr:uid="{73ADE30D-45A6-4277-883D-AF6296ACAF49}"/>
    <cellStyle name="BMU002P2 8" xfId="8421" xr:uid="{041B1B92-E5B5-4781-84FD-F42B0BC4F15F}"/>
    <cellStyle name="BMU002P2 8 2" xfId="8422" xr:uid="{1DECF5AA-E4C3-4A39-B469-10844C319733}"/>
    <cellStyle name="BMU002P2 8 2 2" xfId="8423" xr:uid="{71DA1F54-AE00-4442-9D1F-72E9E44E3BD3}"/>
    <cellStyle name="BMU002P2 8 2_CHECK_FX" xfId="8424" xr:uid="{0C69462F-2EB7-464B-B075-6A7D49371725}"/>
    <cellStyle name="BMU002P2 8 3" xfId="8425" xr:uid="{5CCC3FC9-7D16-4E78-96B7-240706B3F512}"/>
    <cellStyle name="BMU002P2 8 3 2" xfId="8426" xr:uid="{D3E54D83-04B1-4952-845B-829CE4777E3A}"/>
    <cellStyle name="BMU002P2 8 3_CHECK_FX" xfId="8427" xr:uid="{922C8A53-D366-4DBA-A3EC-C2E9F9800C47}"/>
    <cellStyle name="BMU002P2 8 4" xfId="8428" xr:uid="{3FE89803-77DC-4D04-ABCD-1A115D7A208B}"/>
    <cellStyle name="BMU002P2 8 5" xfId="8429" xr:uid="{3FA8E2E9-C6E8-4093-A215-099868658ECA}"/>
    <cellStyle name="BMU002P2 8_CHECK_FX" xfId="8430" xr:uid="{EAC9980C-CE39-43E4-8916-CE34D069AF89}"/>
    <cellStyle name="BMU002P2 9" xfId="8431" xr:uid="{2DABD5B8-9CEF-4678-8620-A556748F22F8}"/>
    <cellStyle name="BMU002P2 9 2" xfId="8432" xr:uid="{095C3047-32F7-4127-BC36-D631C38B69A6}"/>
    <cellStyle name="BMU002P2 9 2 2" xfId="8433" xr:uid="{6B448FD7-C55D-4D3A-8AFF-B545FE67796C}"/>
    <cellStyle name="BMU002P2 9 2_CHECK_FX" xfId="8434" xr:uid="{A4D106EF-B09B-4AA6-8074-6758B0431930}"/>
    <cellStyle name="BMU002P2 9 3" xfId="8435" xr:uid="{F6CC81E6-1CC1-4A76-B831-47E41BA1D534}"/>
    <cellStyle name="BMU002P2 9 3 2" xfId="8436" xr:uid="{5B470F17-6F67-496A-93B1-BB140CB5DC88}"/>
    <cellStyle name="BMU002P2 9 3_CHECK_FX" xfId="8437" xr:uid="{CA02278B-8255-4F34-A430-E9D4BAFBD729}"/>
    <cellStyle name="BMU002P2 9 4" xfId="8438" xr:uid="{30D3AFF0-4DD6-455F-B155-EF1D903FEF9F}"/>
    <cellStyle name="BMU002P2 9 5" xfId="8439" xr:uid="{375480CF-58DA-4113-93BF-042218634BEC}"/>
    <cellStyle name="BMU002P2 9_CHECK_FX" xfId="8440" xr:uid="{04CB467C-9BBF-4393-B5D0-AE46A64C7798}"/>
    <cellStyle name="BMU002P2_CHECK_FX" xfId="8441" xr:uid="{5C1BB730-9BD4-46F6-8C7F-729733F100E2}"/>
    <cellStyle name="BMU003" xfId="8442" xr:uid="{CB84E63B-3CD3-4C05-A7DC-2797338D1667}"/>
    <cellStyle name="BMU003 2" xfId="8443" xr:uid="{25C8207C-12E2-45C0-85FB-2059724EB6D8}"/>
    <cellStyle name="BMU003 2 2" xfId="8444" xr:uid="{B0B0121E-9F94-4C09-BB96-AA00F593268A}"/>
    <cellStyle name="BMU003 2 2 2" xfId="8445" xr:uid="{BDA740CB-883F-4B80-A72F-B4E75FD4E235}"/>
    <cellStyle name="BMU003 2 2_CHECK_FX" xfId="8446" xr:uid="{36A23959-4525-4010-82DD-25FA8958EF6F}"/>
    <cellStyle name="BMU003 2 3" xfId="8447" xr:uid="{89FCDEAD-0353-46FF-A82A-71267A13E869}"/>
    <cellStyle name="BMU003 2 3 2" xfId="8448" xr:uid="{9752B3A8-0252-4B66-BD29-900365BEFE94}"/>
    <cellStyle name="BMU003 2 3_CHECK_FX" xfId="8449" xr:uid="{C57A916B-C7CF-4FA4-8F91-1C19B6A424B4}"/>
    <cellStyle name="BMU003 2 4" xfId="8450" xr:uid="{0AF2CFA4-BD5D-46AD-8B93-22DE66409694}"/>
    <cellStyle name="BMU003 2 5" xfId="8451" xr:uid="{82BFAFAF-D144-4A25-8043-F8521269E30D}"/>
    <cellStyle name="BMU003 2_CHECK_FX" xfId="8452" xr:uid="{851AAFD5-D974-4E5E-B32A-6773FFA7EE83}"/>
    <cellStyle name="BMU003 3" xfId="8453" xr:uid="{18579402-589C-409E-9058-4C465AE65BF1}"/>
    <cellStyle name="BMU003 3 2" xfId="8454" xr:uid="{813B0A45-6705-4D7E-A025-3A692F392767}"/>
    <cellStyle name="BMU003 3_CHECK_FX" xfId="8455" xr:uid="{98A46ADA-242A-463B-8BB7-A218F4FD7B53}"/>
    <cellStyle name="BMU003 4" xfId="8456" xr:uid="{EAA9D9FE-8ABE-49C4-8AB7-F924CACE7D81}"/>
    <cellStyle name="BMU003 4 2" xfId="8457" xr:uid="{34646647-E94B-4A16-A6B6-15B06DE22968}"/>
    <cellStyle name="BMU003 4_CHECK_FX" xfId="8458" xr:uid="{E22566D8-BEE8-42FF-ABFD-BB34AD448571}"/>
    <cellStyle name="BMU003 5" xfId="8459" xr:uid="{716913AA-EA33-4C07-A0F7-A8FDE3C14EB7}"/>
    <cellStyle name="BMU003 6" xfId="8460" xr:uid="{94B416DB-5CFF-4C2E-950E-9F449D633D77}"/>
    <cellStyle name="BMU003_CHECK_FX" xfId="8461" xr:uid="{4C96013E-9D23-4776-AF5A-C8355F92C2C9}"/>
    <cellStyle name="BMU004" xfId="8462" xr:uid="{52E695D6-8A08-4C3A-9660-7A2ECC94FCAC}"/>
    <cellStyle name="BMU004 2" xfId="8463" xr:uid="{F74D3C73-3ECE-46E9-A50B-30647A61CD7C}"/>
    <cellStyle name="BMU004 2 2" xfId="8464" xr:uid="{103ED093-89F3-4047-9337-87381D96C142}"/>
    <cellStyle name="BMU004 2_CHECK_FX" xfId="8465" xr:uid="{1BE9CF77-5249-4AE5-B87D-D056E781C0E4}"/>
    <cellStyle name="BMU004 3" xfId="8466" xr:uid="{25AD7A30-4AF7-4A02-8319-973B6FA38F3B}"/>
    <cellStyle name="BMU004 3 2" xfId="8467" xr:uid="{81450F0B-8698-4F96-B16A-98FF9C7520CC}"/>
    <cellStyle name="BMU004 3_CHECK_FX" xfId="8468" xr:uid="{9FFFDCC5-60B8-4828-9B70-4062FC16C81D}"/>
    <cellStyle name="BMU004 4" xfId="8469" xr:uid="{AA2F4F6D-90F4-41D4-8B2E-2C27A23F7FFD}"/>
    <cellStyle name="BMU004 5" xfId="8470" xr:uid="{EADA6432-04EF-46A4-BFE0-4243EF86937E}"/>
    <cellStyle name="BMU004_CHECK_FX" xfId="8471" xr:uid="{438711CD-68EB-4432-AB24-7AE662A2BE6E}"/>
    <cellStyle name="BMU005" xfId="8472" xr:uid="{76816676-3B19-4E8E-AC9E-8F1FEC5A6559}"/>
    <cellStyle name="BMU005 10" xfId="8473" xr:uid="{E8A025DF-B92D-438C-9796-72386781A598}"/>
    <cellStyle name="BMU005 10 2" xfId="8474" xr:uid="{3EDE6B94-BCD8-4A62-9309-2FD5D704AADB}"/>
    <cellStyle name="BMU005 10 2 2" xfId="8475" xr:uid="{67479A06-3593-445C-B63D-0B499088A5CB}"/>
    <cellStyle name="BMU005 10 2_CHECK_FX" xfId="8476" xr:uid="{D4CE26C5-6B56-4455-84D5-9AA800BF336C}"/>
    <cellStyle name="BMU005 10 3" xfId="8477" xr:uid="{978F34BA-A55A-4A65-9955-4629385F3A66}"/>
    <cellStyle name="BMU005 10 3 2" xfId="8478" xr:uid="{8C1C9935-CBFC-48B1-A231-45804D677FFF}"/>
    <cellStyle name="BMU005 10 3_CHECK_FX" xfId="8479" xr:uid="{71D2B35D-C080-4390-91C3-D258BAA774B9}"/>
    <cellStyle name="BMU005 10 4" xfId="8480" xr:uid="{DD5714A4-9BD0-412C-A8AE-7963F7C43665}"/>
    <cellStyle name="BMU005 10 5" xfId="8481" xr:uid="{DBE7AE79-1567-429E-90C2-EB38E459D1EE}"/>
    <cellStyle name="BMU005 10_CHECK_FX" xfId="8482" xr:uid="{31127E44-ED4C-4DFF-BA23-A97224A373FE}"/>
    <cellStyle name="BMU005 11" xfId="8483" xr:uid="{2C8BDE4F-3250-476A-9523-BE233ADA634D}"/>
    <cellStyle name="BMU005 11 2" xfId="8484" xr:uid="{E5C8F4A1-63B9-4EA1-8B76-626911E720D9}"/>
    <cellStyle name="BMU005 11_CHECK_FX" xfId="8485" xr:uid="{72996693-BB9E-4656-AEFA-62A9320361A7}"/>
    <cellStyle name="BMU005 12" xfId="8486" xr:uid="{136A9ED8-1397-4CAF-B3FF-4E3DBCFE667C}"/>
    <cellStyle name="BMU005 12 2" xfId="8487" xr:uid="{C0B09E6C-ACB4-4EA7-912B-C4E6298B538B}"/>
    <cellStyle name="BMU005 12_CHECK_FX" xfId="8488" xr:uid="{BCFE1655-E534-4A29-9D58-CC6D51562FAB}"/>
    <cellStyle name="BMU005 13" xfId="8489" xr:uid="{C6D2D2A6-C8C9-4CCE-AD9B-32735C41C8EE}"/>
    <cellStyle name="BMU005 14" xfId="8490" xr:uid="{16EFE8A8-D864-4D61-B2E4-E489E71A164F}"/>
    <cellStyle name="BMU005 2" xfId="8491" xr:uid="{C880CB37-D582-428B-88E2-DEE41CC8C78E}"/>
    <cellStyle name="BMU005 2 2" xfId="8492" xr:uid="{0830B225-958F-4148-A34E-84C286BEC268}"/>
    <cellStyle name="BMU005 2 2 2" xfId="8493" xr:uid="{7331A15C-9065-42F8-9AEE-2B5A9B933867}"/>
    <cellStyle name="BMU005 2 2 2 2" xfId="8494" xr:uid="{29316E23-A3F5-400E-86C1-7391E75F45F5}"/>
    <cellStyle name="BMU005 2 2 2_CHECK_FX" xfId="8495" xr:uid="{C1F1765B-8677-456E-9C90-C3E1BB9D8BD0}"/>
    <cellStyle name="BMU005 2 2 3" xfId="8496" xr:uid="{BB31B275-C27D-441C-B054-530468FAC6B0}"/>
    <cellStyle name="BMU005 2 2 3 2" xfId="8497" xr:uid="{BA031182-7FE4-4DB1-80C7-4C6A66D5E8C9}"/>
    <cellStyle name="BMU005 2 2 3_CHECK_FX" xfId="8498" xr:uid="{13AD6620-ABE5-451F-B82E-F7758CBFB6E5}"/>
    <cellStyle name="BMU005 2 2 4" xfId="8499" xr:uid="{12B7C6DC-156D-48EC-A1CB-70EDE765C1FF}"/>
    <cellStyle name="BMU005 2 2 5" xfId="8500" xr:uid="{503E0787-E9AF-4539-A6C4-5839BDE53984}"/>
    <cellStyle name="BMU005 2 2_CHECK_FX" xfId="8501" xr:uid="{E8F1434C-6DF1-4688-A308-B9FCE66A906F}"/>
    <cellStyle name="BMU005 2 3" xfId="8502" xr:uid="{2176F4B8-0A04-497B-8CA9-275DC29884AB}"/>
    <cellStyle name="BMU005 2 3 2" xfId="8503" xr:uid="{A02F9007-9E40-4146-885F-7F508B5B8B1D}"/>
    <cellStyle name="BMU005 2 3_CHECK_FX" xfId="8504" xr:uid="{9EE16754-E90B-493A-9871-F7035BCBDFC7}"/>
    <cellStyle name="BMU005 2 4" xfId="8505" xr:uid="{45DBA01F-18A8-45C2-BCB7-BA529A1D53CD}"/>
    <cellStyle name="BMU005 2 4 2" xfId="8506" xr:uid="{3BEBAA94-0CD7-487D-B897-039AACCA2A58}"/>
    <cellStyle name="BMU005 2 4_CHECK_FX" xfId="8507" xr:uid="{0E274CB2-F1C5-4EFD-93A7-12DC29BD497E}"/>
    <cellStyle name="BMU005 2 5" xfId="8508" xr:uid="{09C0C83B-0A03-48BC-A6AC-06CA3269C8E4}"/>
    <cellStyle name="BMU005 2 6" xfId="8509" xr:uid="{9DFB51BA-E52C-4E07-A7BB-33136A262FC7}"/>
    <cellStyle name="BMU005 2_CHECK_FX" xfId="8510" xr:uid="{719FAF53-8335-4C66-B130-4436B283A5D2}"/>
    <cellStyle name="BMU005 3" xfId="8511" xr:uid="{DFCCF88E-319D-4B35-8826-1852EC574B0C}"/>
    <cellStyle name="BMU005 3 2" xfId="8512" xr:uid="{37AC6364-5C3A-4362-9010-C3DC5679DCD3}"/>
    <cellStyle name="BMU005 3 2 2" xfId="8513" xr:uid="{8BDFA6E3-D57E-491A-9AFC-13E1C076FDB4}"/>
    <cellStyle name="BMU005 3 2 2 2" xfId="8514" xr:uid="{981627FC-B03C-4C11-ACBB-C60B6E117E46}"/>
    <cellStyle name="BMU005 3 2 2_CHECK_FX" xfId="8515" xr:uid="{2F446AC1-7152-4DCE-A498-3053D33A1D35}"/>
    <cellStyle name="BMU005 3 2 3" xfId="8516" xr:uid="{1131009E-8FDE-4EB3-8756-B1B92D93F717}"/>
    <cellStyle name="BMU005 3 2 3 2" xfId="8517" xr:uid="{47A75764-EE36-4C35-9E03-0D1ED3991630}"/>
    <cellStyle name="BMU005 3 2 3_CHECK_FX" xfId="8518" xr:uid="{4FAEC9A6-A298-4815-B3E5-BAB6299BA81D}"/>
    <cellStyle name="BMU005 3 2 4" xfId="8519" xr:uid="{8F001ECF-4E6B-4500-AC32-2286FF4EA1E7}"/>
    <cellStyle name="BMU005 3 2 5" xfId="8520" xr:uid="{32ADF47E-E684-47CC-9B49-3888A98CC9D8}"/>
    <cellStyle name="BMU005 3 2_CHECK_FX" xfId="8521" xr:uid="{91849FAF-F411-4541-9616-3326BE972384}"/>
    <cellStyle name="BMU005 3 3" xfId="8522" xr:uid="{938863D3-8A0A-4EB8-B067-1AC4722FD144}"/>
    <cellStyle name="BMU005 3 3 2" xfId="8523" xr:uid="{688D0FC6-1283-4833-8A11-796A6AE2F80E}"/>
    <cellStyle name="BMU005 3 3_CHECK_FX" xfId="8524" xr:uid="{9D275F27-1E6C-47FD-99A3-62A38847CE66}"/>
    <cellStyle name="BMU005 3 4" xfId="8525" xr:uid="{9CD2FA4D-62E5-4CFB-99DE-CD38078B918F}"/>
    <cellStyle name="BMU005 3 4 2" xfId="8526" xr:uid="{AF87317E-85F2-40D3-9DF6-5BD14F922A33}"/>
    <cellStyle name="BMU005 3 4_CHECK_FX" xfId="8527" xr:uid="{28DF8CCF-4C5B-466D-B985-8E1C2940322E}"/>
    <cellStyle name="BMU005 3 5" xfId="8528" xr:uid="{E8C8A125-69C5-4201-86F0-3BD546129147}"/>
    <cellStyle name="BMU005 3 6" xfId="8529" xr:uid="{AB9CC552-8B7D-47EB-B190-B64E255688D9}"/>
    <cellStyle name="BMU005 3_CHECK_FX" xfId="8530" xr:uid="{1F3715E2-9A9D-4AC8-B099-DB7B58316731}"/>
    <cellStyle name="BMU005 4" xfId="8531" xr:uid="{826028B5-5484-4B72-A00D-624D8EB48A12}"/>
    <cellStyle name="BMU005 4 2" xfId="8532" xr:uid="{442BC3C4-FC5B-4CCF-85EC-9ABF6594F207}"/>
    <cellStyle name="BMU005 4 2 2" xfId="8533" xr:uid="{BCC4B71C-BF90-42F7-B5D6-52F899544633}"/>
    <cellStyle name="BMU005 4 2 2 2" xfId="8534" xr:uid="{FB860D11-F363-4D15-83CC-16BD401FE9BE}"/>
    <cellStyle name="BMU005 4 2 2_CHECK_FX" xfId="8535" xr:uid="{CF0397C7-93DD-4679-AA57-7146EC9BB19F}"/>
    <cellStyle name="BMU005 4 2 3" xfId="8536" xr:uid="{D2A577D3-A02B-4AD3-9C0F-A185D90FA39D}"/>
    <cellStyle name="BMU005 4 2 3 2" xfId="8537" xr:uid="{EEB522E8-8C44-46B7-9CBA-22BB0C3270C4}"/>
    <cellStyle name="BMU005 4 2 3_CHECK_FX" xfId="8538" xr:uid="{70AE2096-3072-4F32-BFEB-7AAA2106B809}"/>
    <cellStyle name="BMU005 4 2 4" xfId="8539" xr:uid="{EB22C765-058D-4AEC-9CEB-2D4B367C5C03}"/>
    <cellStyle name="BMU005 4 2 5" xfId="8540" xr:uid="{46ECAD3D-3145-47A6-B3CC-71B9761FF305}"/>
    <cellStyle name="BMU005 4 2_CHECK_FX" xfId="8541" xr:uid="{D019B606-6DB6-4F03-9184-D4DD724CEBF0}"/>
    <cellStyle name="BMU005 4 3" xfId="8542" xr:uid="{D62B6759-AD48-4E64-85B2-5028DD7D8781}"/>
    <cellStyle name="BMU005 4 3 2" xfId="8543" xr:uid="{70AC36D4-3EA7-440F-9280-4898877B68C8}"/>
    <cellStyle name="BMU005 4 3_CHECK_FX" xfId="8544" xr:uid="{06B269F7-96C3-4410-99B2-95053748C3AB}"/>
    <cellStyle name="BMU005 4 4" xfId="8545" xr:uid="{8EC4EB8D-1351-4689-8C62-39F2CA37886C}"/>
    <cellStyle name="BMU005 4 4 2" xfId="8546" xr:uid="{D5D6E1D3-F1C8-4A94-A8CA-4C23DE6CD34C}"/>
    <cellStyle name="BMU005 4 4_CHECK_FX" xfId="8547" xr:uid="{0FAC7689-3F23-488D-80CC-840BEE752C77}"/>
    <cellStyle name="BMU005 4 5" xfId="8548" xr:uid="{D27C176E-B027-40BF-A242-03F2C789FC34}"/>
    <cellStyle name="BMU005 4 6" xfId="8549" xr:uid="{04BD85B6-C7A2-4A30-A39A-C04AE4AA3082}"/>
    <cellStyle name="BMU005 4_CHECK_FX" xfId="8550" xr:uid="{B3FCAB87-D9B8-4E50-BB6F-F5ED7798F407}"/>
    <cellStyle name="BMU005 5" xfId="8551" xr:uid="{D696D472-B466-406F-8F24-A69CBED665B1}"/>
    <cellStyle name="BMU005 5 2" xfId="8552" xr:uid="{7F18C267-AD32-4195-8A26-1CB3070AD003}"/>
    <cellStyle name="BMU005 5 2 2" xfId="8553" xr:uid="{223CF940-025E-4007-8EED-7E92D6927328}"/>
    <cellStyle name="BMU005 5 2 2 2" xfId="8554" xr:uid="{0FA0772D-D316-4C24-87C5-9FDAF90EE4A2}"/>
    <cellStyle name="BMU005 5 2 2_CHECK_FX" xfId="8555" xr:uid="{B8CBB523-443A-4709-AE17-A9F513A71600}"/>
    <cellStyle name="BMU005 5 2 3" xfId="8556" xr:uid="{226907DA-CC74-46DC-A989-4613BF98D175}"/>
    <cellStyle name="BMU005 5 2 3 2" xfId="8557" xr:uid="{A140D8F2-E0A7-484B-B778-0BEDEF19D0D7}"/>
    <cellStyle name="BMU005 5 2 3_CHECK_FX" xfId="8558" xr:uid="{14BF22A2-EFA2-45C9-BA17-29E01BAD1AFC}"/>
    <cellStyle name="BMU005 5 2 4" xfId="8559" xr:uid="{A0245C62-D875-402B-981A-2C83907BEAD1}"/>
    <cellStyle name="BMU005 5 2 5" xfId="8560" xr:uid="{008EDAB4-7915-413A-992C-7A373B3837CE}"/>
    <cellStyle name="BMU005 5 2_CHECK_FX" xfId="8561" xr:uid="{4128D4B2-95C5-41B7-80F5-0A42E9EFC8C3}"/>
    <cellStyle name="BMU005 5 3" xfId="8562" xr:uid="{3BB1BAF5-692D-417B-A5A9-AF182A218657}"/>
    <cellStyle name="BMU005 5 3 2" xfId="8563" xr:uid="{4E87B793-8707-4A19-8734-BFEB645002D0}"/>
    <cellStyle name="BMU005 5 3_CHECK_FX" xfId="8564" xr:uid="{2C2EC063-D4F9-409D-9C7D-6B707D731DA7}"/>
    <cellStyle name="BMU005 5 4" xfId="8565" xr:uid="{66B722AC-ACA3-4BD7-AB4B-AA3A2E9A892F}"/>
    <cellStyle name="BMU005 5 4 2" xfId="8566" xr:uid="{7FB5B1C7-2AAB-4650-A07F-7B2CC04C0C77}"/>
    <cellStyle name="BMU005 5 4_CHECK_FX" xfId="8567" xr:uid="{6F2932B0-3EC6-4374-B260-D952413CBBF8}"/>
    <cellStyle name="BMU005 5 5" xfId="8568" xr:uid="{91F41B39-CCFE-4AE8-8B46-1098B2BDBE28}"/>
    <cellStyle name="BMU005 5 6" xfId="8569" xr:uid="{003BD5F1-AA13-42DB-957A-545B7B594FFE}"/>
    <cellStyle name="BMU005 5_CHECK_FX" xfId="8570" xr:uid="{894457DE-1DCD-4F4F-9D59-00308EB0F47F}"/>
    <cellStyle name="BMU005 6" xfId="8571" xr:uid="{D3AA205A-5BA7-4FAA-8480-394511D87636}"/>
    <cellStyle name="BMU005 6 2" xfId="8572" xr:uid="{026C0C7C-7FB4-4278-869C-EB877D048F06}"/>
    <cellStyle name="BMU005 6 2 2" xfId="8573" xr:uid="{88ECD364-6A04-43A5-8146-78CC4D4CC4EE}"/>
    <cellStyle name="BMU005 6 2 2 2" xfId="8574" xr:uid="{AB018C25-81FE-488F-95BC-9DAF510AEC9A}"/>
    <cellStyle name="BMU005 6 2 2_CHECK_FX" xfId="8575" xr:uid="{303DA838-EA03-49F4-BED2-68229F7DD0C8}"/>
    <cellStyle name="BMU005 6 2 3" xfId="8576" xr:uid="{BD3109F3-201C-46B8-AC2F-2099898CE404}"/>
    <cellStyle name="BMU005 6 2 3 2" xfId="8577" xr:uid="{EF2C656C-D0A6-4DCA-BC83-9AF42FE50803}"/>
    <cellStyle name="BMU005 6 2 3_CHECK_FX" xfId="8578" xr:uid="{5888C519-EADE-4511-B91B-5A0EB8BA5F96}"/>
    <cellStyle name="BMU005 6 2 4" xfId="8579" xr:uid="{A9525C06-20C2-4553-97B5-D3E7547B7D94}"/>
    <cellStyle name="BMU005 6 2 5" xfId="8580" xr:uid="{3A7EE31E-3821-4749-8921-DD03195056F0}"/>
    <cellStyle name="BMU005 6 2_CHECK_FX" xfId="8581" xr:uid="{2C5C7E9D-B72B-484E-92C8-DC11C82A5C91}"/>
    <cellStyle name="BMU005 6 3" xfId="8582" xr:uid="{079D0393-EA4F-4A26-8E3C-09CF93254262}"/>
    <cellStyle name="BMU005 6 3 2" xfId="8583" xr:uid="{2208B790-7C15-4D40-A44C-D4FB8C42E558}"/>
    <cellStyle name="BMU005 6 3_CHECK_FX" xfId="8584" xr:uid="{7B8E0DB1-6A3A-45BE-A051-B122D620BD9E}"/>
    <cellStyle name="BMU005 6 4" xfId="8585" xr:uid="{E40C2A47-CF66-4E39-913C-BB9E521ED27D}"/>
    <cellStyle name="BMU005 6 4 2" xfId="8586" xr:uid="{618A7A84-A65C-4C83-9F2F-663CFC007EF8}"/>
    <cellStyle name="BMU005 6 4_CHECK_FX" xfId="8587" xr:uid="{44763A7F-F413-4555-92DB-52D788422670}"/>
    <cellStyle name="BMU005 6 5" xfId="8588" xr:uid="{F997CE8D-43C9-44B8-932F-2E8C78EECE87}"/>
    <cellStyle name="BMU005 6 6" xfId="8589" xr:uid="{2D5B68ED-276D-49F2-97ED-D7C1CC319490}"/>
    <cellStyle name="BMU005 6_CHECK_FX" xfId="8590" xr:uid="{ACB9BE2A-844B-4878-8F94-B2FB9360BF54}"/>
    <cellStyle name="BMU005 7" xfId="8591" xr:uid="{AACA6A09-C7D6-44E1-90A6-3A7D1E6C724D}"/>
    <cellStyle name="BMU005 7 2" xfId="8592" xr:uid="{B50945C1-57B0-4075-B50A-B6514BAFE8C5}"/>
    <cellStyle name="BMU005 7 2 2" xfId="8593" xr:uid="{00493E41-916A-452F-BF9F-E17C25F6633C}"/>
    <cellStyle name="BMU005 7 2 2 2" xfId="8594" xr:uid="{E71280F0-2B96-4E5C-B876-10A3E0EB6381}"/>
    <cellStyle name="BMU005 7 2 2_CHECK_FX" xfId="8595" xr:uid="{0D6FBE62-461A-48F4-8D84-AD0AD2ADE727}"/>
    <cellStyle name="BMU005 7 2 3" xfId="8596" xr:uid="{C5CA554F-1930-4932-8304-4882256CA23D}"/>
    <cellStyle name="BMU005 7 2 3 2" xfId="8597" xr:uid="{C77A727C-0CFD-4E7B-AFB0-4979E3D25C0C}"/>
    <cellStyle name="BMU005 7 2 3_CHECK_FX" xfId="8598" xr:uid="{D7D926E7-9567-4352-B895-E1367AB986D5}"/>
    <cellStyle name="BMU005 7 2 4" xfId="8599" xr:uid="{D9CFEC06-DC28-4210-8F56-53D89C84FE4E}"/>
    <cellStyle name="BMU005 7 2 5" xfId="8600" xr:uid="{C080B513-6FA1-41C9-9969-741799ADF689}"/>
    <cellStyle name="BMU005 7 2_CHECK_FX" xfId="8601" xr:uid="{6E1FEAAA-051A-4B3B-BD60-A233034ABA79}"/>
    <cellStyle name="BMU005 7 3" xfId="8602" xr:uid="{227AB30B-96FC-4247-AA76-54AD3E6E3461}"/>
    <cellStyle name="BMU005 7 3 2" xfId="8603" xr:uid="{B3B1BD82-6E5B-4511-9AD7-E0BEDA098288}"/>
    <cellStyle name="BMU005 7 3_CHECK_FX" xfId="8604" xr:uid="{B07D033F-704A-43A6-BFD4-8A89D244AC5D}"/>
    <cellStyle name="BMU005 7 4" xfId="8605" xr:uid="{6F7269F0-FDF2-400C-A4EC-2D4325C7D6C0}"/>
    <cellStyle name="BMU005 7 4 2" xfId="8606" xr:uid="{F4DE2300-6AD0-4631-9969-F2A1287D83C7}"/>
    <cellStyle name="BMU005 7 4_CHECK_FX" xfId="8607" xr:uid="{6C7E8D2A-E6CD-4F3C-83F0-FF27B71CE935}"/>
    <cellStyle name="BMU005 7 5" xfId="8608" xr:uid="{DAD23E7C-BE51-41D3-AE81-A981AFCD62FE}"/>
    <cellStyle name="BMU005 7 6" xfId="8609" xr:uid="{F89CE655-1A7E-450B-922B-CF0B64BD25CC}"/>
    <cellStyle name="BMU005 7_CHECK_FX" xfId="8610" xr:uid="{6A09E70D-0276-4799-B62C-EEEF7AA76342}"/>
    <cellStyle name="BMU005 8" xfId="8611" xr:uid="{22A0DEAE-0706-4AEC-8522-F4A8C842344D}"/>
    <cellStyle name="BMU005 8 2" xfId="8612" xr:uid="{956DEC7C-0738-42FE-A79A-DCFFABCE939B}"/>
    <cellStyle name="BMU005 8 2 2" xfId="8613" xr:uid="{6AE12107-659A-40EE-BB6F-ADB9123E7F84}"/>
    <cellStyle name="BMU005 8 2 2 2" xfId="8614" xr:uid="{80B786A1-D417-40A3-9ED3-6335317F9D6A}"/>
    <cellStyle name="BMU005 8 2 2_CHECK_FX" xfId="8615" xr:uid="{9BB8B26C-5111-45E7-BB2E-AC8E18E38F3D}"/>
    <cellStyle name="BMU005 8 2 3" xfId="8616" xr:uid="{FD514E5F-5DF5-469B-A875-8CE22792D448}"/>
    <cellStyle name="BMU005 8 2 3 2" xfId="8617" xr:uid="{96CAC365-4B78-4ADE-9B8C-EA920B5C74D0}"/>
    <cellStyle name="BMU005 8 2 3_CHECK_FX" xfId="8618" xr:uid="{E951B537-821D-48A1-9FED-9F8018ED23F0}"/>
    <cellStyle name="BMU005 8 2 4" xfId="8619" xr:uid="{AB102C7D-948C-4BA4-9D04-11996174549B}"/>
    <cellStyle name="BMU005 8 2 5" xfId="8620" xr:uid="{A97D295C-C91E-440B-9BC7-CF43C6CE2FBA}"/>
    <cellStyle name="BMU005 8 2_CHECK_FX" xfId="8621" xr:uid="{D15F5B09-222E-4155-BE3C-DC9DA6CA6D52}"/>
    <cellStyle name="BMU005 8 3" xfId="8622" xr:uid="{E5B8F8F3-9331-44A9-8653-F03D45765350}"/>
    <cellStyle name="BMU005 8 3 2" xfId="8623" xr:uid="{AB9BDA01-8AC1-4B10-A5A1-DA0969B6049C}"/>
    <cellStyle name="BMU005 8 3_CHECK_FX" xfId="8624" xr:uid="{6758E855-4EDD-42BB-988B-A31C020F2411}"/>
    <cellStyle name="BMU005 8 4" xfId="8625" xr:uid="{805C4AA9-3F57-4529-A011-3F9D964F0BEB}"/>
    <cellStyle name="BMU005 8 4 2" xfId="8626" xr:uid="{F423A898-F955-490C-B9CF-114C4CE6DB3E}"/>
    <cellStyle name="BMU005 8 4_CHECK_FX" xfId="8627" xr:uid="{3C27FD98-0C5F-47CB-9504-17D33875E6AD}"/>
    <cellStyle name="BMU005 8 5" xfId="8628" xr:uid="{B24DDB30-2BCC-4C27-B75D-DC79AC5FC1D8}"/>
    <cellStyle name="BMU005 8 6" xfId="8629" xr:uid="{D191E16A-5CBE-425A-9304-F26B116A0A9F}"/>
    <cellStyle name="BMU005 8_CHECK_FX" xfId="8630" xr:uid="{9B349E4C-A737-487A-A58B-DE08EF159F25}"/>
    <cellStyle name="BMU005 9" xfId="8631" xr:uid="{8F2DF24A-0F29-41B2-8300-A552B54149B9}"/>
    <cellStyle name="BMU005 9 2" xfId="8632" xr:uid="{127E5DE6-192B-4DF0-88BB-935F4B16DF87}"/>
    <cellStyle name="BMU005 9 2 2" xfId="8633" xr:uid="{F7D1D684-DBDB-4505-BD59-0824AA2C1F28}"/>
    <cellStyle name="BMU005 9 2 2 2" xfId="8634" xr:uid="{137757AE-D9AA-4D6E-8E60-7E97FCBE52FB}"/>
    <cellStyle name="BMU005 9 2 2_CHECK_FX" xfId="8635" xr:uid="{4B2C9C03-4097-4703-9E6E-0E178EDE1129}"/>
    <cellStyle name="BMU005 9 2 3" xfId="8636" xr:uid="{3BC8CD5D-2171-47C0-BBD2-0A80EC9B5F43}"/>
    <cellStyle name="BMU005 9 2 3 2" xfId="8637" xr:uid="{BC2BBD45-F53F-46EC-ACCF-9D823E44C28C}"/>
    <cellStyle name="BMU005 9 2 3_CHECK_FX" xfId="8638" xr:uid="{CB545E97-ACDD-4D4C-B311-B9394CC21CFC}"/>
    <cellStyle name="BMU005 9 2 4" xfId="8639" xr:uid="{16BA110E-E2C9-49DA-811B-D799C76501CF}"/>
    <cellStyle name="BMU005 9 2 5" xfId="8640" xr:uid="{618AC167-3848-445A-A69B-5B32101EF86A}"/>
    <cellStyle name="BMU005 9 2_CHECK_FX" xfId="8641" xr:uid="{98817F38-1461-4F4E-872C-C0858CAB3E22}"/>
    <cellStyle name="BMU005 9 3" xfId="8642" xr:uid="{42E1CDA9-DC80-4609-BDA9-219FE4E466F5}"/>
    <cellStyle name="BMU005 9 3 2" xfId="8643" xr:uid="{B143397E-3A5B-478E-B62D-6B8EDCBE7407}"/>
    <cellStyle name="BMU005 9 3_CHECK_FX" xfId="8644" xr:uid="{FEFAD4E3-2F27-4FB6-B62A-5EF1D2CC57E7}"/>
    <cellStyle name="BMU005 9 4" xfId="8645" xr:uid="{7FFCFEA1-6FC1-4225-9CB0-DC88876750CA}"/>
    <cellStyle name="BMU005 9 4 2" xfId="8646" xr:uid="{BA6270E5-FAEA-4E8D-8508-481F52F39E4E}"/>
    <cellStyle name="BMU005 9 4_CHECK_FX" xfId="8647" xr:uid="{7AE3FBE9-DCFC-4AB6-906D-CC68DCA6C000}"/>
    <cellStyle name="BMU005 9 5" xfId="8648" xr:uid="{478575A3-5AEF-4401-8058-458E96DB0AE6}"/>
    <cellStyle name="BMU005 9 6" xfId="8649" xr:uid="{A990F73A-C89D-4A6B-B652-74DE6FCF6727}"/>
    <cellStyle name="BMU005 9_CHECK_FX" xfId="8650" xr:uid="{50D4E431-D8E7-466D-8B40-B9FBEC9ED4DE}"/>
    <cellStyle name="BMU005_CHECK_FX" xfId="8651" xr:uid="{7F884FF2-3660-4D76-B125-A8E0CD5D74F1}"/>
    <cellStyle name="BMU005B" xfId="8652" xr:uid="{DA69F358-B1F3-4EF5-B208-B8903DDD1E6C}"/>
    <cellStyle name="BMU005B 2" xfId="8653" xr:uid="{B395D5CA-DEF9-4141-A370-020CBA50FCAD}"/>
    <cellStyle name="BMU005B 2 2" xfId="8654" xr:uid="{FB535116-9AFD-47CE-A2BB-742A2B85CB13}"/>
    <cellStyle name="BMU005B 2 2 2" xfId="8655" xr:uid="{DD4EA541-D478-41D5-9F66-AA6E312AA7D8}"/>
    <cellStyle name="BMU005B 2 2_CHECK_FX" xfId="8656" xr:uid="{E6BA2B07-6750-4B6D-96AE-A953B4609D61}"/>
    <cellStyle name="BMU005B 2 3" xfId="8657" xr:uid="{94FA7CCA-4380-495C-A958-42B807700799}"/>
    <cellStyle name="BMU005B 2 3 2" xfId="8658" xr:uid="{4F944C69-B1F0-476C-B980-E51EAC4A8075}"/>
    <cellStyle name="BMU005B 2 3_CHECK_FX" xfId="8659" xr:uid="{1B4FE991-2DCD-47E1-B27C-737A10F5103E}"/>
    <cellStyle name="BMU005B 2 4" xfId="8660" xr:uid="{2096E497-23EA-4773-AE74-412F1A3EB730}"/>
    <cellStyle name="BMU005B 2 5" xfId="8661" xr:uid="{86B67AB5-879F-455F-AE43-3DEC6D992FE0}"/>
    <cellStyle name="BMU005B 2_CHECK_FX" xfId="8662" xr:uid="{7C48F988-BD38-4F85-8ED6-DD6710A74592}"/>
    <cellStyle name="BMU005B 3" xfId="8663" xr:uid="{5E6B8520-623A-45A2-A157-C9E6FBE572CD}"/>
    <cellStyle name="BMU005B 3 2" xfId="8664" xr:uid="{DF59F4AE-72F2-4AD8-AA1D-8307BA8CC5EC}"/>
    <cellStyle name="BMU005B 3_CHECK_FX" xfId="8665" xr:uid="{9E6E76F8-70EB-4DEA-A4AE-48EFFED96710}"/>
    <cellStyle name="BMU005B 4" xfId="8666" xr:uid="{D53C21E1-80D6-46A0-A4D1-E5ABFD36DC30}"/>
    <cellStyle name="BMU005B 4 2" xfId="8667" xr:uid="{04ADC26D-68B5-441C-8000-AA4DDFF5DCEA}"/>
    <cellStyle name="BMU005B 4_CHECK_FX" xfId="8668" xr:uid="{9BF11FE7-D801-42A8-AA8B-FB99AFE7A72C}"/>
    <cellStyle name="BMU005B 5" xfId="8669" xr:uid="{4EE45EE2-C081-4987-84B2-6F1A604A753F}"/>
    <cellStyle name="BMU005B 6" xfId="8670" xr:uid="{FBE50241-B664-4692-8825-5CFE21B9DAC1}"/>
    <cellStyle name="BMU005B_CHECK_FX" xfId="8671" xr:uid="{0777B6CC-45D8-440F-A98E-4F588FDEB300}"/>
    <cellStyle name="BMU005K" xfId="8672" xr:uid="{883C8033-A859-46AE-B080-46ABF97161F1}"/>
    <cellStyle name="BMU005K 10" xfId="8673" xr:uid="{E6748CD0-14E3-4EB6-9E25-93CB42565B8F}"/>
    <cellStyle name="BMU005K 10 2" xfId="8674" xr:uid="{6DC578F6-7DFF-499B-A1A8-420121F5C08D}"/>
    <cellStyle name="BMU005K 10 2 2" xfId="8675" xr:uid="{620E96F7-08FB-40FB-960F-5B1EE6E8384B}"/>
    <cellStyle name="BMU005K 10 2_CHECK_FX" xfId="8676" xr:uid="{0C91D054-23A4-40D8-9E31-87328AD46BD3}"/>
    <cellStyle name="BMU005K 10 3" xfId="8677" xr:uid="{38FF90AA-8CAE-4EAA-95D6-04D7634ABE11}"/>
    <cellStyle name="BMU005K 10 3 2" xfId="8678" xr:uid="{C9DD786F-0669-4E53-BA59-11E41D0CC410}"/>
    <cellStyle name="BMU005K 10 3_CHECK_FX" xfId="8679" xr:uid="{477E2EC7-7515-436B-B935-A551FA4A05C0}"/>
    <cellStyle name="BMU005K 10 4" xfId="8680" xr:uid="{4E284C16-BB38-4CB5-88BF-9038F986920F}"/>
    <cellStyle name="BMU005K 10 5" xfId="8681" xr:uid="{FD0D9281-316C-4A66-ACF2-D0EB0E308AB8}"/>
    <cellStyle name="BMU005K 10_CHECK_FX" xfId="8682" xr:uid="{E4786E8D-A91B-4020-8D4C-E7E2F7CB9E65}"/>
    <cellStyle name="BMU005K 11" xfId="8683" xr:uid="{CEDD2A1C-2314-43B9-A9F0-C3FBF696D8DA}"/>
    <cellStyle name="BMU005K 11 2" xfId="8684" xr:uid="{E0EB6D52-BBBB-4D66-93E7-FF6DFCFFAB7A}"/>
    <cellStyle name="BMU005K 11_CHECK_FX" xfId="8685" xr:uid="{4AE3C8BC-76D3-47AF-841C-E9957621D527}"/>
    <cellStyle name="BMU005K 12" xfId="8686" xr:uid="{1C07F35C-2FE4-40F5-B8D8-F82A62046236}"/>
    <cellStyle name="BMU005K 12 2" xfId="8687" xr:uid="{56694C19-8AA5-43D7-8478-6FBC67114EB5}"/>
    <cellStyle name="BMU005K 12_CHECK_FX" xfId="8688" xr:uid="{A48B1807-4A62-493E-8CA4-6E0079B9C0B0}"/>
    <cellStyle name="BMU005K 13" xfId="8689" xr:uid="{6AA8CB07-18C7-4FB1-9A9A-BA82559184A6}"/>
    <cellStyle name="BMU005K 14" xfId="8690" xr:uid="{E3F9F4A8-1551-45CD-B817-242E4C283C14}"/>
    <cellStyle name="BMU005K 2" xfId="8691" xr:uid="{0CBDD80F-AACA-47C8-A80A-569666095B35}"/>
    <cellStyle name="BMU005K 2 2" xfId="8692" xr:uid="{C2B54AE8-637D-4701-8C7A-38DDD29FC1D6}"/>
    <cellStyle name="BMU005K 2 2 2" xfId="8693" xr:uid="{3F3155E5-1BE5-47C1-8760-49C1F9977B2E}"/>
    <cellStyle name="BMU005K 2 2 2 2" xfId="8694" xr:uid="{B91D9C1F-C9D6-4512-94D6-D0079E40A1CF}"/>
    <cellStyle name="BMU005K 2 2 2_CHECK_FX" xfId="8695" xr:uid="{233002FD-41CF-4180-BBB5-1AB4BF8D2932}"/>
    <cellStyle name="BMU005K 2 2 3" xfId="8696" xr:uid="{FE569B19-F1EA-4BE6-BD3B-02DC9BCC50BC}"/>
    <cellStyle name="BMU005K 2 2 3 2" xfId="8697" xr:uid="{7FD6D0D8-9CAE-49C1-B9E7-4B411A927DC3}"/>
    <cellStyle name="BMU005K 2 2 3_CHECK_FX" xfId="8698" xr:uid="{339E7F44-79C8-481B-A6C5-B15189D6B0D7}"/>
    <cellStyle name="BMU005K 2 2 4" xfId="8699" xr:uid="{A26BE729-D3C4-4DD3-8B6E-F3FBA4555252}"/>
    <cellStyle name="BMU005K 2 2 5" xfId="8700" xr:uid="{48F145C6-2C8F-4501-ADF2-8134F3778CCD}"/>
    <cellStyle name="BMU005K 2 2_CHECK_FX" xfId="8701" xr:uid="{1E652DCD-FF86-4157-A7C5-2C5457C337A9}"/>
    <cellStyle name="BMU005K 2 3" xfId="8702" xr:uid="{48305179-116F-4AE7-BE2F-0EB1FBDD6B35}"/>
    <cellStyle name="BMU005K 2 3 2" xfId="8703" xr:uid="{48C2E540-DD3E-4D59-A167-A6CF773081C1}"/>
    <cellStyle name="BMU005K 2 3_CHECK_FX" xfId="8704" xr:uid="{0FBB358B-5FB7-4C87-84D8-C61C820638C5}"/>
    <cellStyle name="BMU005K 2 4" xfId="8705" xr:uid="{5B40AC5E-DBF1-4713-95F0-61D9B9DE9912}"/>
    <cellStyle name="BMU005K 2 4 2" xfId="8706" xr:uid="{E71F7D45-5084-459E-B6DB-8FC9A814E716}"/>
    <cellStyle name="BMU005K 2 4_CHECK_FX" xfId="8707" xr:uid="{ECADC524-E853-4F87-818B-1B0F16ADA926}"/>
    <cellStyle name="BMU005K 2 5" xfId="8708" xr:uid="{B6DBCE4D-349D-4755-98ED-45E3B7492E7D}"/>
    <cellStyle name="BMU005K 2 6" xfId="8709" xr:uid="{2EF0CFBD-D142-4CCF-AE4A-8363E129D8E4}"/>
    <cellStyle name="BMU005K 2_CHECK_FX" xfId="8710" xr:uid="{96D950D0-84D7-44E8-9195-FC3ACD9603B3}"/>
    <cellStyle name="BMU005K 3" xfId="8711" xr:uid="{246B02C0-0CEE-4CA3-9124-D3179793260C}"/>
    <cellStyle name="BMU005K 3 2" xfId="8712" xr:uid="{A000948A-6BAF-48FF-BDA3-08B99E31DCE2}"/>
    <cellStyle name="BMU005K 3 2 2" xfId="8713" xr:uid="{3E994294-D6E0-445D-8E1A-E4B243F3AD13}"/>
    <cellStyle name="BMU005K 3 2 2 2" xfId="8714" xr:uid="{4262168F-B828-4C8A-99D0-15FE69084F7C}"/>
    <cellStyle name="BMU005K 3 2 2_CHECK_FX" xfId="8715" xr:uid="{A1E1DF5B-D9C9-4E62-B51C-D24C17C3D0E8}"/>
    <cellStyle name="BMU005K 3 2 3" xfId="8716" xr:uid="{AE01B202-3762-44AF-A55F-1D88106FD83F}"/>
    <cellStyle name="BMU005K 3 2 3 2" xfId="8717" xr:uid="{FF154EB8-4992-45B8-87A0-DE89DF039480}"/>
    <cellStyle name="BMU005K 3 2 3_CHECK_FX" xfId="8718" xr:uid="{743B5C88-6D6E-4C82-8B13-F45B653472E3}"/>
    <cellStyle name="BMU005K 3 2 4" xfId="8719" xr:uid="{B42064F3-BF20-4070-9CED-C4F8EE2277A5}"/>
    <cellStyle name="BMU005K 3 2 5" xfId="8720" xr:uid="{22147167-BF9F-44CF-B2DE-DCFAA5A3A43C}"/>
    <cellStyle name="BMU005K 3 2_CHECK_FX" xfId="8721" xr:uid="{F8428329-5A82-455A-8402-A06AD43441D2}"/>
    <cellStyle name="BMU005K 3 3" xfId="8722" xr:uid="{FB2DCB32-76E1-4CEE-897A-A97445A77D3B}"/>
    <cellStyle name="BMU005K 3 3 2" xfId="8723" xr:uid="{08C7353D-4009-4A62-8DC5-5D4BC392A7FE}"/>
    <cellStyle name="BMU005K 3 3_CHECK_FX" xfId="8724" xr:uid="{EC2F934C-5EB6-4F0E-8874-E39CCE246204}"/>
    <cellStyle name="BMU005K 3 4" xfId="8725" xr:uid="{98365762-31A8-41ED-9DC4-71A640218934}"/>
    <cellStyle name="BMU005K 3 4 2" xfId="8726" xr:uid="{203B24E1-0E01-4585-BD2E-35046C79A88B}"/>
    <cellStyle name="BMU005K 3 4_CHECK_FX" xfId="8727" xr:uid="{3C49A19D-729D-4233-9140-55767311174C}"/>
    <cellStyle name="BMU005K 3 5" xfId="8728" xr:uid="{7789E166-5350-437F-8330-6F0DD2F6B40C}"/>
    <cellStyle name="BMU005K 3 6" xfId="8729" xr:uid="{FC6B01A3-DC8E-4BAF-81E1-E206E76C74DC}"/>
    <cellStyle name="BMU005K 3_CHECK_FX" xfId="8730" xr:uid="{50AFADA3-06A9-4E43-80F3-A2273496CF68}"/>
    <cellStyle name="BMU005K 4" xfId="8731" xr:uid="{23A431BF-2BBF-4057-A58B-125830309F48}"/>
    <cellStyle name="BMU005K 4 2" xfId="8732" xr:uid="{4DA015D0-EAC9-4C22-9C62-E18281C5D003}"/>
    <cellStyle name="BMU005K 4 2 2" xfId="8733" xr:uid="{5119F053-8755-4A6B-993A-F4FB56BA326A}"/>
    <cellStyle name="BMU005K 4 2 2 2" xfId="8734" xr:uid="{FEEE4647-64ED-4DD5-A450-B44367971A88}"/>
    <cellStyle name="BMU005K 4 2 2_CHECK_FX" xfId="8735" xr:uid="{392E21F5-91DD-436D-9123-F73252D2FA59}"/>
    <cellStyle name="BMU005K 4 2 3" xfId="8736" xr:uid="{AF0AE30D-904D-44DF-9DEF-FDDF6BBF9B2A}"/>
    <cellStyle name="BMU005K 4 2 3 2" xfId="8737" xr:uid="{E5ACA710-FE70-4C4F-93E9-3B989E7F4A77}"/>
    <cellStyle name="BMU005K 4 2 3_CHECK_FX" xfId="8738" xr:uid="{6D56DFCF-31EA-46D8-8137-AC8E91AE4BC2}"/>
    <cellStyle name="BMU005K 4 2 4" xfId="8739" xr:uid="{29DF4264-841B-42A3-B28F-2EB8801F57F6}"/>
    <cellStyle name="BMU005K 4 2 5" xfId="8740" xr:uid="{A9CB7EDE-9682-406C-927E-DCBDB41A6C93}"/>
    <cellStyle name="BMU005K 4 2_CHECK_FX" xfId="8741" xr:uid="{349C0C37-0C3A-4866-9C82-C051121A603E}"/>
    <cellStyle name="BMU005K 4 3" xfId="8742" xr:uid="{4712166A-D4D1-4538-BB08-7B73CAD6E5DA}"/>
    <cellStyle name="BMU005K 4 3 2" xfId="8743" xr:uid="{9E6B2780-C3FD-4216-AE2C-81F3F7340A49}"/>
    <cellStyle name="BMU005K 4 3_CHECK_FX" xfId="8744" xr:uid="{7F5F800B-FB1C-4C5C-A13E-E999A654E448}"/>
    <cellStyle name="BMU005K 4 4" xfId="8745" xr:uid="{A9EE3B53-E175-4604-AF06-41A3FBC79C4B}"/>
    <cellStyle name="BMU005K 4 4 2" xfId="8746" xr:uid="{EDE6F667-6A04-43D6-BB28-15446D1B4243}"/>
    <cellStyle name="BMU005K 4 4_CHECK_FX" xfId="8747" xr:uid="{E49562D6-3AB0-4C11-B116-3E4DF87BA223}"/>
    <cellStyle name="BMU005K 4 5" xfId="8748" xr:uid="{A6A57723-33F0-4C22-9071-081FF731553A}"/>
    <cellStyle name="BMU005K 4 6" xfId="8749" xr:uid="{0A671C89-093F-4F78-8A7B-74416CC31AEA}"/>
    <cellStyle name="BMU005K 4_CHECK_FX" xfId="8750" xr:uid="{86977935-0589-47CC-A443-8DC586F28B9A}"/>
    <cellStyle name="BMU005K 5" xfId="8751" xr:uid="{122A10B7-41CE-423E-B593-E32CFD3F4A21}"/>
    <cellStyle name="BMU005K 5 2" xfId="8752" xr:uid="{9DBE4074-1841-4E9A-813B-116482AE5AE8}"/>
    <cellStyle name="BMU005K 5 2 2" xfId="8753" xr:uid="{680869F1-B221-4D92-BF0E-46E680FC6935}"/>
    <cellStyle name="BMU005K 5 2 2 2" xfId="8754" xr:uid="{D7BB415F-D514-4066-BA51-4C86DFC484BC}"/>
    <cellStyle name="BMU005K 5 2 2_CHECK_FX" xfId="8755" xr:uid="{CE5EA6D3-78E1-445F-AD5C-B7174AB2652A}"/>
    <cellStyle name="BMU005K 5 2 3" xfId="8756" xr:uid="{F4E6E427-280B-4D01-BB95-927F1E79D09E}"/>
    <cellStyle name="BMU005K 5 2 3 2" xfId="8757" xr:uid="{BA6B5B0E-5636-4C62-A6FC-5BB75B5E70D0}"/>
    <cellStyle name="BMU005K 5 2 3_CHECK_FX" xfId="8758" xr:uid="{78826716-01B4-498C-98B5-1EFFE82C4EDA}"/>
    <cellStyle name="BMU005K 5 2 4" xfId="8759" xr:uid="{5B806644-57FF-44E1-ABFA-CC19F1B7FC76}"/>
    <cellStyle name="BMU005K 5 2 5" xfId="8760" xr:uid="{85D1864C-DCBB-417A-80A6-986EA2DF2AFB}"/>
    <cellStyle name="BMU005K 5 2_CHECK_FX" xfId="8761" xr:uid="{D48F3B39-C3BC-41D5-A705-A51A12CCDB3E}"/>
    <cellStyle name="BMU005K 5 3" xfId="8762" xr:uid="{CB93988C-12D5-4FA4-987B-DE0221C0844D}"/>
    <cellStyle name="BMU005K 5 3 2" xfId="8763" xr:uid="{4B011FE6-1BCA-4064-B48E-626E66B55F5C}"/>
    <cellStyle name="BMU005K 5 3_CHECK_FX" xfId="8764" xr:uid="{5A187CD5-3DE3-41B2-894D-CD8B444DD65E}"/>
    <cellStyle name="BMU005K 5 4" xfId="8765" xr:uid="{27EC0DB9-531D-4F23-B94B-CC020D2E9AA2}"/>
    <cellStyle name="BMU005K 5 4 2" xfId="8766" xr:uid="{359CA457-EB32-4868-ACF8-1E54FCD9FF43}"/>
    <cellStyle name="BMU005K 5 4_CHECK_FX" xfId="8767" xr:uid="{FC0AA283-8E8E-44D9-8147-781DF6C7AD74}"/>
    <cellStyle name="BMU005K 5 5" xfId="8768" xr:uid="{E8D3E894-833D-4297-8427-B303974B3228}"/>
    <cellStyle name="BMU005K 5 6" xfId="8769" xr:uid="{3C57F969-E754-40E7-BCF4-E02D1F5884F9}"/>
    <cellStyle name="BMU005K 5_CHECK_FX" xfId="8770" xr:uid="{ECC64B5C-4D1C-4318-8D7D-1A9133C7CB50}"/>
    <cellStyle name="BMU005K 6" xfId="8771" xr:uid="{A83C5857-0F63-4D07-B7B8-D9ADC2422FB8}"/>
    <cellStyle name="BMU005K 6 2" xfId="8772" xr:uid="{B565EDF6-80FD-4130-9CCA-0149446F8A12}"/>
    <cellStyle name="BMU005K 6 2 2" xfId="8773" xr:uid="{B20F1174-F0C1-4F74-A716-91C27BEA6849}"/>
    <cellStyle name="BMU005K 6 2 2 2" xfId="8774" xr:uid="{DAF882BF-C975-4A85-83ED-0027E131B973}"/>
    <cellStyle name="BMU005K 6 2 2_CHECK_FX" xfId="8775" xr:uid="{89F54AD0-CC1D-44B9-B55A-883766BECC4C}"/>
    <cellStyle name="BMU005K 6 2 3" xfId="8776" xr:uid="{7E05D63F-A212-4314-9CD7-86837A605748}"/>
    <cellStyle name="BMU005K 6 2 3 2" xfId="8777" xr:uid="{3CAE763C-AD50-4F50-BC52-E2FAF4C504B5}"/>
    <cellStyle name="BMU005K 6 2 3_CHECK_FX" xfId="8778" xr:uid="{B510DD86-B5F8-4076-B735-61CF95565826}"/>
    <cellStyle name="BMU005K 6 2 4" xfId="8779" xr:uid="{FABF2C69-773C-4CD3-8211-C27DD59A3D7B}"/>
    <cellStyle name="BMU005K 6 2 5" xfId="8780" xr:uid="{73039A02-5598-4C54-BDBF-0F3DEDF91A04}"/>
    <cellStyle name="BMU005K 6 2_CHECK_FX" xfId="8781" xr:uid="{FF399B7D-36BB-4075-A950-6153599041FC}"/>
    <cellStyle name="BMU005K 6 3" xfId="8782" xr:uid="{77F6B4FD-266C-49DF-B5CD-05A910AFEFAF}"/>
    <cellStyle name="BMU005K 6 3 2" xfId="8783" xr:uid="{57108592-9F2C-4849-A449-DD936A000AA0}"/>
    <cellStyle name="BMU005K 6 3_CHECK_FX" xfId="8784" xr:uid="{33390689-99DA-437F-A41C-D2FBF28AE7B8}"/>
    <cellStyle name="BMU005K 6 4" xfId="8785" xr:uid="{B4D4E7FF-21CF-472F-8966-FF7CB0CE1673}"/>
    <cellStyle name="BMU005K 6 4 2" xfId="8786" xr:uid="{DE02ED68-79DD-41D2-AED5-4405F27DEC4B}"/>
    <cellStyle name="BMU005K 6 4_CHECK_FX" xfId="8787" xr:uid="{DDDD265C-1E4A-4F20-9392-A60D78BF90DE}"/>
    <cellStyle name="BMU005K 6 5" xfId="8788" xr:uid="{A6356D60-D8FD-4C38-AF32-51BCFEBA4C6B}"/>
    <cellStyle name="BMU005K 6 6" xfId="8789" xr:uid="{5CC5F8D9-5E61-4E20-A828-EB8B8EE9B063}"/>
    <cellStyle name="BMU005K 6_CHECK_FX" xfId="8790" xr:uid="{E5CAEC65-4472-490E-8CD6-7A63FDD908E1}"/>
    <cellStyle name="BMU005K 7" xfId="8791" xr:uid="{FB53DDA8-AFFD-4849-A433-76C34CED8710}"/>
    <cellStyle name="BMU005K 7 2" xfId="8792" xr:uid="{4E5433DB-D3F4-4928-B253-3A343E49EECA}"/>
    <cellStyle name="BMU005K 7 2 2" xfId="8793" xr:uid="{070DAC8E-196B-4140-A1C1-FE7F2D86B27F}"/>
    <cellStyle name="BMU005K 7 2 2 2" xfId="8794" xr:uid="{75FEDC83-0F90-4ACB-9C0F-70398ED0823C}"/>
    <cellStyle name="BMU005K 7 2 2_CHECK_FX" xfId="8795" xr:uid="{188E8239-1467-46E9-BA7F-2149BF4127EF}"/>
    <cellStyle name="BMU005K 7 2 3" xfId="8796" xr:uid="{C751FC06-BC82-4726-8EDE-DA575B59C5D3}"/>
    <cellStyle name="BMU005K 7 2 3 2" xfId="8797" xr:uid="{D20F3C02-A3A2-46BB-A0AE-544AF2C7B102}"/>
    <cellStyle name="BMU005K 7 2 3_CHECK_FX" xfId="8798" xr:uid="{FFEA6061-262A-466D-B1FF-B5164F44D050}"/>
    <cellStyle name="BMU005K 7 2 4" xfId="8799" xr:uid="{51530695-488C-4E4D-9732-B89974111FDA}"/>
    <cellStyle name="BMU005K 7 2 5" xfId="8800" xr:uid="{144B475D-0EBA-4543-AF54-2C1394D775AA}"/>
    <cellStyle name="BMU005K 7 2_CHECK_FX" xfId="8801" xr:uid="{9460BA17-2665-4C6C-91C4-26FCF59C3BAE}"/>
    <cellStyle name="BMU005K 7 3" xfId="8802" xr:uid="{F20603A7-A53A-4828-AF21-3DA3A97F094C}"/>
    <cellStyle name="BMU005K 7 3 2" xfId="8803" xr:uid="{6596ACA8-05DF-4BC2-8017-350B37149998}"/>
    <cellStyle name="BMU005K 7 3_CHECK_FX" xfId="8804" xr:uid="{B2AB2823-6F90-4AC3-B820-8358E56757B9}"/>
    <cellStyle name="BMU005K 7 4" xfId="8805" xr:uid="{FDDC29C9-56D9-4537-963D-23110D40D964}"/>
    <cellStyle name="BMU005K 7 4 2" xfId="8806" xr:uid="{EA937466-26BA-4F1E-911F-A78CC84EFA08}"/>
    <cellStyle name="BMU005K 7 4_CHECK_FX" xfId="8807" xr:uid="{9E9FFB3F-437A-4092-81C9-AF7B9FD8613A}"/>
    <cellStyle name="BMU005K 7 5" xfId="8808" xr:uid="{37F5C3C8-71BA-42DE-AA58-B2E02B4CE0A0}"/>
    <cellStyle name="BMU005K 7 6" xfId="8809" xr:uid="{2116F7C8-4A12-487F-A44C-34F00FA7EFA4}"/>
    <cellStyle name="BMU005K 7_CHECK_FX" xfId="8810" xr:uid="{BC243E7F-4A46-4486-9876-D641F0F81A98}"/>
    <cellStyle name="BMU005K 8" xfId="8811" xr:uid="{2B958512-23A6-44AC-AD98-6F9EB18C73EA}"/>
    <cellStyle name="BMU005K 8 2" xfId="8812" xr:uid="{037174F6-4B91-4D5D-8B4A-F9F31A2B0F06}"/>
    <cellStyle name="BMU005K 8 2 2" xfId="8813" xr:uid="{27FE9BBC-1AFE-4EB6-93E2-D923CF3D9388}"/>
    <cellStyle name="BMU005K 8 2 2 2" xfId="8814" xr:uid="{D3125763-73F2-44B4-914D-217FF954807B}"/>
    <cellStyle name="BMU005K 8 2 2_CHECK_FX" xfId="8815" xr:uid="{77230EF2-F2CE-4CC6-A28F-DE987FCA32C3}"/>
    <cellStyle name="BMU005K 8 2 3" xfId="8816" xr:uid="{DC8D1CA7-0742-4CDB-916B-2826C461DFB5}"/>
    <cellStyle name="BMU005K 8 2 3 2" xfId="8817" xr:uid="{5C808505-40A3-4EC3-897C-4B2CFA8A301A}"/>
    <cellStyle name="BMU005K 8 2 3_CHECK_FX" xfId="8818" xr:uid="{A843058D-09D5-483C-BDCC-CA8156B39018}"/>
    <cellStyle name="BMU005K 8 2 4" xfId="8819" xr:uid="{100578D2-313C-404E-ABE8-9844C9920BF6}"/>
    <cellStyle name="BMU005K 8 2 5" xfId="8820" xr:uid="{A9897662-88A8-48AE-8179-2630E38345BF}"/>
    <cellStyle name="BMU005K 8 2_CHECK_FX" xfId="8821" xr:uid="{24228E6B-00E5-41F6-B2F0-F42E1D2223D6}"/>
    <cellStyle name="BMU005K 8 3" xfId="8822" xr:uid="{FCD8BB7E-88B2-4192-A7C3-F7DD6C6620D8}"/>
    <cellStyle name="BMU005K 8 3 2" xfId="8823" xr:uid="{0E382E5C-1166-4F7D-A86E-659F37754DE8}"/>
    <cellStyle name="BMU005K 8 3_CHECK_FX" xfId="8824" xr:uid="{E143D767-DEB7-45BE-89C0-9B1C6F0ED7A8}"/>
    <cellStyle name="BMU005K 8 4" xfId="8825" xr:uid="{7B9764C9-E6D6-47B4-9F63-7A16869E58B4}"/>
    <cellStyle name="BMU005K 8 4 2" xfId="8826" xr:uid="{2286EB74-6D03-4D5E-8C62-316163F68135}"/>
    <cellStyle name="BMU005K 8 4_CHECK_FX" xfId="8827" xr:uid="{BA62632A-007D-4F14-BE0E-D463EA123D51}"/>
    <cellStyle name="BMU005K 8 5" xfId="8828" xr:uid="{4F02AF74-2C43-4DFD-8B1A-435E856C18EA}"/>
    <cellStyle name="BMU005K 8 6" xfId="8829" xr:uid="{4722888E-881D-4E3B-A746-1867E12978C6}"/>
    <cellStyle name="BMU005K 8_CHECK_FX" xfId="8830" xr:uid="{1D4993FC-5DDB-43F4-8DB2-B103D1B55FE4}"/>
    <cellStyle name="BMU005K 9" xfId="8831" xr:uid="{8FAD54D4-27B0-49DD-83EC-C0BFBDCDF0CD}"/>
    <cellStyle name="BMU005K 9 2" xfId="8832" xr:uid="{FB071F27-7F5B-4A90-A2D0-8FD724C2E9F4}"/>
    <cellStyle name="BMU005K 9 2 2" xfId="8833" xr:uid="{B34B9582-D636-4CC3-BDC9-4D1AFAE13673}"/>
    <cellStyle name="BMU005K 9 2 2 2" xfId="8834" xr:uid="{408895DD-3961-4779-BB7B-276A7514E2A4}"/>
    <cellStyle name="BMU005K 9 2 2_CHECK_FX" xfId="8835" xr:uid="{A4A3D2C1-06AA-4956-8EB3-C17A2C7C2894}"/>
    <cellStyle name="BMU005K 9 2 3" xfId="8836" xr:uid="{D6F89011-3530-46D4-99B0-44C73227A067}"/>
    <cellStyle name="BMU005K 9 2 3 2" xfId="8837" xr:uid="{5EC4EBFB-2BA9-4AFA-B711-B50697AC60F3}"/>
    <cellStyle name="BMU005K 9 2 3_CHECK_FX" xfId="8838" xr:uid="{DB1B698F-47B0-477D-8890-678F6B453D63}"/>
    <cellStyle name="BMU005K 9 2 4" xfId="8839" xr:uid="{882B7F6E-06C9-434D-9B42-A47906C4F944}"/>
    <cellStyle name="BMU005K 9 2 5" xfId="8840" xr:uid="{05E571E4-D2A0-44E1-BF59-484F3CA2D8E9}"/>
    <cellStyle name="BMU005K 9 2_CHECK_FX" xfId="8841" xr:uid="{2C333D61-207D-48FD-8D1C-4109F565D894}"/>
    <cellStyle name="BMU005K 9 3" xfId="8842" xr:uid="{3A2AE123-B0BD-47FE-8DE0-4340A25B49FC}"/>
    <cellStyle name="BMU005K 9 3 2" xfId="8843" xr:uid="{F5F79A8C-5036-44CE-9BC1-CE634E38C101}"/>
    <cellStyle name="BMU005K 9 3_CHECK_FX" xfId="8844" xr:uid="{4B03DAE5-5589-4C6D-839B-9473A431507C}"/>
    <cellStyle name="BMU005K 9 4" xfId="8845" xr:uid="{5312E193-0945-42FC-82A6-B53EF7D9084D}"/>
    <cellStyle name="BMU005K 9 4 2" xfId="8846" xr:uid="{3B8C3C54-5CF6-4165-B8BC-2E819E15CDED}"/>
    <cellStyle name="BMU005K 9 4_CHECK_FX" xfId="8847" xr:uid="{E600415E-C636-46ED-91F7-3CF4D7054570}"/>
    <cellStyle name="BMU005K 9 5" xfId="8848" xr:uid="{4D1E6300-25F7-4AA4-BFA2-721B0AC7B0D4}"/>
    <cellStyle name="BMU005K 9 6" xfId="8849" xr:uid="{4FAE6839-2B11-4AAD-B62A-409F254B4118}"/>
    <cellStyle name="BMU005K 9_CHECK_FX" xfId="8850" xr:uid="{9A3102D2-A36F-4F6A-A9FD-BB1BA72B845F}"/>
    <cellStyle name="BMU005K_CHECK_FX" xfId="8851" xr:uid="{21A3A4E8-D1A5-42E5-A489-018059C4DDDE}"/>
    <cellStyle name="BMU011" xfId="8852" xr:uid="{91E5D7F0-F0CC-4708-AAA4-E8DF3266C271}"/>
    <cellStyle name="bmutext" xfId="8853" xr:uid="{A4C924BA-CDE8-4968-87B8-B2903416E819}"/>
    <cellStyle name="BODY" xfId="8854" xr:uid="{A983192C-3300-45BF-B120-B576DB71ECD3}"/>
    <cellStyle name="BODY 10" xfId="8855" xr:uid="{F4C8B3CF-A544-42B1-875C-78BF91E16FC7}"/>
    <cellStyle name="BODY 2" xfId="8856" xr:uid="{8A82DDF2-7393-4320-A979-2601E7A9A4A7}"/>
    <cellStyle name="BODY 2 2" xfId="8857" xr:uid="{7E45FDB2-1A0A-48AC-9FEC-63E5005621F8}"/>
    <cellStyle name="BODY 2_CHECK_FX" xfId="8858" xr:uid="{BFBDE11D-A875-4AAD-A249-DC59837BC598}"/>
    <cellStyle name="BODY 3" xfId="8859" xr:uid="{3448AA37-7C1C-4100-8527-D1CE8496C478}"/>
    <cellStyle name="BODY 3 2" xfId="8860" xr:uid="{8CA3C745-8F68-45F8-B62A-796D72E7B94C}"/>
    <cellStyle name="BODY 3_CHECK_FX" xfId="8861" xr:uid="{CA371D2A-09B4-4BAB-85FD-9C5928219678}"/>
    <cellStyle name="BODY 4" xfId="8862" xr:uid="{888740C4-B370-4F09-8A4E-4F016F2CE004}"/>
    <cellStyle name="BODY 4 2" xfId="8863" xr:uid="{24830BD6-E984-4C77-A4C1-EF7CD278D386}"/>
    <cellStyle name="BODY 4_CHECK_FX" xfId="8864" xr:uid="{10F968A6-D556-4122-A277-25C54DCCB044}"/>
    <cellStyle name="BODY 5" xfId="8865" xr:uid="{273C9080-6139-4E2E-899C-D441BFB6CBD0}"/>
    <cellStyle name="BODY 5 2" xfId="8866" xr:uid="{7D878C62-2823-46F9-8AF7-398164E4521A}"/>
    <cellStyle name="BODY 5_CHECK_FX" xfId="8867" xr:uid="{B5127889-9464-419C-AA31-379C6C612FC8}"/>
    <cellStyle name="BODY 6" xfId="8868" xr:uid="{B6C495A4-F13C-4023-A02F-64055A5D1AB9}"/>
    <cellStyle name="BODY 6 2" xfId="8869" xr:uid="{0B2C08E9-9CD0-41BB-A830-6229D51727B0}"/>
    <cellStyle name="BODY 6_CHECK_FX" xfId="8870" xr:uid="{6AD753E9-48D3-440B-8387-2A3AFAC97694}"/>
    <cellStyle name="BODY 7" xfId="8871" xr:uid="{F7D934C1-797D-400C-A181-30ACF07E907F}"/>
    <cellStyle name="BODY 7 2" xfId="8872" xr:uid="{19F9F954-62D1-48DD-A8A1-E6BE8A46C760}"/>
    <cellStyle name="BODY 7_CHECK_FX" xfId="8873" xr:uid="{BC9F5F41-0E9E-456F-BE80-1A21DD193C01}"/>
    <cellStyle name="BODY 8" xfId="8874" xr:uid="{6B19A931-6F7E-4DFE-9280-C463C4AE0275}"/>
    <cellStyle name="BODY 8 2" xfId="8875" xr:uid="{9637AC6F-91FE-46C5-B1F1-6E4512F36B37}"/>
    <cellStyle name="BODY 8_CHECK_FX" xfId="8876" xr:uid="{BB0BEE16-48C3-4827-B7B9-CBEC4E7B9239}"/>
    <cellStyle name="BODY 9" xfId="8877" xr:uid="{551878B7-0C4D-45C0-AE69-9944A1A6C24A}"/>
    <cellStyle name="BODY 9 2" xfId="8878" xr:uid="{CF84EE93-29A5-42CC-81D1-3EA8D360DACE}"/>
    <cellStyle name="BODY 9_CHECK_FX" xfId="8879" xr:uid="{85DA5264-0105-4F90-B020-95EB532C5005}"/>
    <cellStyle name="BODY_CHECK_FX" xfId="8880" xr:uid="{3322F1CF-4F7B-4687-B04A-2B473698FEBF}"/>
    <cellStyle name="Border" xfId="8881" xr:uid="{A7D85A42-E6FF-4328-BF72-7BABC1EA29BB}"/>
    <cellStyle name="Border 2" xfId="8882" xr:uid="{02767C80-C4E2-4836-88A3-6EBF0DA15168}"/>
    <cellStyle name="Border 2 2" xfId="8883" xr:uid="{EF9461D3-579D-4811-A156-9780E3F5E886}"/>
    <cellStyle name="Border 2_CHECK_FX" xfId="8884" xr:uid="{19EEA557-6E2D-4D0B-97CC-E5200EDEBB1E}"/>
    <cellStyle name="Border 3" xfId="8885" xr:uid="{F954D67B-F660-4364-A9DC-076836CD9CDE}"/>
    <cellStyle name="Border 4" xfId="8886" xr:uid="{C3553BB9-5B6B-4F2C-BE14-D9D5738E1A5E}"/>
    <cellStyle name="Border_CHECK_FX" xfId="8887" xr:uid="{5C47DA35-68C2-4525-AB5D-8F77D26DA057}"/>
    <cellStyle name="BorderTop" xfId="8888" xr:uid="{96642835-3415-4E59-AFDB-785B4FEBE460}"/>
    <cellStyle name="Box_Full" xfId="8889" xr:uid="{99A37BE0-1BF2-4AB4-A049-6854B50F68A6}"/>
    <cellStyle name="Buena" xfId="8890" xr:uid="{F19454F0-FD6D-4F0B-AF69-77F552FAD6E2}"/>
    <cellStyle name="Cabeçalho 1" xfId="8891" xr:uid="{1199F665-47FB-45F0-A208-E6E8F035ED56}"/>
    <cellStyle name="Cabeçalho 2" xfId="8892" xr:uid="{2F018D3C-1355-4E6C-BEB2-8A560ED8FC8E}"/>
    <cellStyle name="Cabeçalho 3" xfId="8893" xr:uid="{8E4A79B1-3022-49BE-8ADE-A711D39D0DE4}"/>
    <cellStyle name="Cabeçalho 4" xfId="8894" xr:uid="{A20D3884-B8AE-46AF-A550-AA221944A314}"/>
    <cellStyle name="Calc - Style1" xfId="8895" xr:uid="{95EE68BF-995E-4D67-BB52-F9DBCA7E09C3}"/>
    <cellStyle name="Calc - Style4" xfId="8896" xr:uid="{0FD18D52-A010-437A-AD03-15E44F4BEFED}"/>
    <cellStyle name="CALC - Style5" xfId="8897" xr:uid="{FE7406CC-D489-4BDF-AF9A-B4D7C233493D}"/>
    <cellStyle name="Calc - Style8" xfId="8898" xr:uid="{570A5C19-FD2E-4621-A17C-164B3D7A2AAD}"/>
    <cellStyle name="Calc Currency (0)" xfId="8899" xr:uid="{DE4D9B24-28DA-4220-919F-A42791388704}"/>
    <cellStyle name="Calc Currency (0) 10" xfId="8900" xr:uid="{86944403-A92D-4035-BF01-0EBDA1A8E864}"/>
    <cellStyle name="Calc Currency (0) 2" xfId="8901" xr:uid="{C028CB27-AE5F-4017-9E95-CD33D08AA5A8}"/>
    <cellStyle name="Calc Currency (0) 2 2" xfId="8902" xr:uid="{C15B2055-95E8-4302-94BB-8E8EC4FEB53E}"/>
    <cellStyle name="Calc Currency (0) 2_CHECK_FX" xfId="8903" xr:uid="{403C846C-EE24-4BC0-AB0F-1E09A0EB3358}"/>
    <cellStyle name="Calc Currency (0) 3" xfId="8904" xr:uid="{1B54FC6A-32B3-490B-AB6C-C2F32ECFE3C2}"/>
    <cellStyle name="Calc Currency (0) 3 2" xfId="8905" xr:uid="{BD56210C-70D1-4260-91A9-A0CF2BAF0405}"/>
    <cellStyle name="Calc Currency (0) 3_CHECK_FX" xfId="8906" xr:uid="{27F7C8DB-BB98-42E3-9CD4-AB8F50FCE1FE}"/>
    <cellStyle name="Calc Currency (0) 4" xfId="8907" xr:uid="{0B52D59B-5ADC-439F-B901-9CE0D8692C71}"/>
    <cellStyle name="Calc Currency (0) 4 2" xfId="8908" xr:uid="{7672A937-C959-45D1-9EF0-C51F1B3009EF}"/>
    <cellStyle name="Calc Currency (0) 4_CHECK_FX" xfId="8909" xr:uid="{E2696007-80C4-4A69-A344-DE8EEF998B92}"/>
    <cellStyle name="Calc Currency (0) 5" xfId="8910" xr:uid="{ACD06139-C49E-49D8-9DA9-6F875B477A0D}"/>
    <cellStyle name="Calc Currency (0) 5 2" xfId="8911" xr:uid="{34A5414B-CAA9-41E2-985B-F82EF4E294AB}"/>
    <cellStyle name="Calc Currency (0) 5_CHECK_FX" xfId="8912" xr:uid="{A2F9287E-7350-4C70-A6AF-B887E728B219}"/>
    <cellStyle name="Calc Currency (0) 6" xfId="8913" xr:uid="{D65EE967-97A8-45D2-854D-7EA8E32703D5}"/>
    <cellStyle name="Calc Currency (0) 6 2" xfId="8914" xr:uid="{49823B43-5A46-4A42-AF72-F5B27C6439FC}"/>
    <cellStyle name="Calc Currency (0) 6_CHECK_FX" xfId="8915" xr:uid="{6878EEDA-4EED-40FA-81D6-A57C13D8CE63}"/>
    <cellStyle name="Calc Currency (0) 7" xfId="8916" xr:uid="{246A758D-FAE5-4D2E-A816-95CBBE8F2A6F}"/>
    <cellStyle name="Calc Currency (0) 7 2" xfId="8917" xr:uid="{28045F57-8BF3-4416-868B-7F2D8375A9F7}"/>
    <cellStyle name="Calc Currency (0) 7_CHECK_FX" xfId="8918" xr:uid="{6B22BEF7-9F6B-4AD5-A70D-5F7C28E66E67}"/>
    <cellStyle name="Calc Currency (0) 8" xfId="8919" xr:uid="{B39915D6-1B37-43F9-A734-396C946C6D30}"/>
    <cellStyle name="Calc Currency (0) 8 2" xfId="8920" xr:uid="{46B498DA-09FF-45F0-B7DD-D5924A3F7E3D}"/>
    <cellStyle name="Calc Currency (0) 8_CHECK_FX" xfId="8921" xr:uid="{947B59E1-633F-431B-9FF5-FD7D93F8D366}"/>
    <cellStyle name="Calc Currency (0) 9" xfId="8922" xr:uid="{F4390347-2911-47E6-A858-F42F016714D7}"/>
    <cellStyle name="Calc Currency (0) 9 2" xfId="8923" xr:uid="{7C793826-21E1-43C6-A9E4-7A7C33AB15F4}"/>
    <cellStyle name="Calc Currency (0) 9_CHECK_FX" xfId="8924" xr:uid="{71609BE9-D73D-4036-A685-EB1DCB96C3BB}"/>
    <cellStyle name="Calc Currency (0)_CHECK_FX" xfId="8925" xr:uid="{EE5E8955-9A87-44A9-A544-5001C0BE93F1}"/>
    <cellStyle name="Calc Currency (2)" xfId="8926" xr:uid="{21D88308-37AF-49E3-8870-38DAAD02D6D8}"/>
    <cellStyle name="Calc Percent (0)" xfId="8927" xr:uid="{CFC8B1DC-08EB-40EB-AEA8-34E176A726EA}"/>
    <cellStyle name="Calc Percent (1)" xfId="8928" xr:uid="{A4EC2B6B-7AA8-4BD2-9565-FCE974E6C59D}"/>
    <cellStyle name="Calc Percent (2)" xfId="8929" xr:uid="{0F71E249-D643-48B2-98F9-7FA26A6731DA}"/>
    <cellStyle name="Calc Percent (2) 10" xfId="8930" xr:uid="{480D9183-600D-4CF3-BEB1-462F633CA9CB}"/>
    <cellStyle name="Calc Percent (2) 2" xfId="8931" xr:uid="{7588E595-6F56-4CF7-880D-00E4329DCE64}"/>
    <cellStyle name="Calc Percent (2) 3" xfId="8932" xr:uid="{899D43C3-80E8-4FB0-9466-AE021912598B}"/>
    <cellStyle name="Calc Percent (2) 4" xfId="8933" xr:uid="{896EBECF-E454-458F-9183-7001F61B5B55}"/>
    <cellStyle name="Calc Percent (2) 5" xfId="8934" xr:uid="{B59B738A-B88F-46B8-A0D4-5A829D2B3255}"/>
    <cellStyle name="Calc Percent (2) 6" xfId="8935" xr:uid="{E9287DD3-CA84-4325-938C-7749787B75A5}"/>
    <cellStyle name="Calc Percent (2) 7" xfId="8936" xr:uid="{39A1BBF1-CF0C-4602-A9BF-F869FEC0E6BE}"/>
    <cellStyle name="Calc Percent (2) 8" xfId="8937" xr:uid="{341D67FE-036D-497E-B43B-E18EFBB2234F}"/>
    <cellStyle name="Calc Percent (2) 9" xfId="8938" xr:uid="{93A63E78-8381-477A-9137-EA5A63333837}"/>
    <cellStyle name="Calc Percent (2)_CHECK_FX" xfId="8939" xr:uid="{FD3C64BC-E826-4AA4-805B-C1D89317E817}"/>
    <cellStyle name="Calc Units (0)" xfId="8940" xr:uid="{D2BAF84D-51FA-40DF-8E26-DBDB2AE9A1F4}"/>
    <cellStyle name="Calc Units (1)" xfId="8941" xr:uid="{D9D6B258-631F-4A9D-80A8-110D6787A329}"/>
    <cellStyle name="Calc Units (2)" xfId="8942" xr:uid="{C50B34E0-892A-4EAE-94A9-6A851768266A}"/>
    <cellStyle name="Calcolo" xfId="8943" xr:uid="{CF959930-5AAA-4F28-A33D-2A15C3AE657A}"/>
    <cellStyle name="Calcolo 2" xfId="8944" xr:uid="{F970537C-874D-457C-B59F-4015B9D54467}"/>
    <cellStyle name="Calcolo 2 2" xfId="8945" xr:uid="{048E97EF-05B8-4B69-A4A5-8F0320BF66D9}"/>
    <cellStyle name="Calcolo 2 3" xfId="8946" xr:uid="{79A4C0AD-A276-4332-A292-DF4BAD741242}"/>
    <cellStyle name="Calcolo 2 4" xfId="8947" xr:uid="{0E01A653-74EE-4335-A9FB-6791C8007974}"/>
    <cellStyle name="Calcolo 2 5" xfId="8948" xr:uid="{2461C8CE-65D4-4FE9-A873-9EB316CDED70}"/>
    <cellStyle name="Calcolo 2_AgeSa_NewFormat" xfId="8949" xr:uid="{D6FD5122-5743-4401-B32C-90BB93F415F1}"/>
    <cellStyle name="Calcolo 3" xfId="8950" xr:uid="{86059B0E-63A4-44DD-8A3B-958A11013542}"/>
    <cellStyle name="Calcolo 4" xfId="8951" xr:uid="{4FE1273C-B14B-40C6-98EB-BDAF5E2DE0E2}"/>
    <cellStyle name="Calcolo 5" xfId="8952" xr:uid="{C86D50F7-97AB-4B89-AFE8-8D00315DA215}"/>
    <cellStyle name="Calcolo 6" xfId="8953" xr:uid="{AE2FC00B-718B-4DF7-86CE-D9F8448570C4}"/>
    <cellStyle name="Calcolo_AgeSa_NewFormat" xfId="8954" xr:uid="{D4BC84FC-0BE1-4EE6-9539-F7D2CCD9F036}"/>
    <cellStyle name="Calcul" xfId="8955" xr:uid="{C01294EB-1CCD-4384-B299-0D91832EAE96}"/>
    <cellStyle name="Calcul 10" xfId="8956" xr:uid="{D7732EC5-01F7-4810-B7D8-60363E1F112C}"/>
    <cellStyle name="Calcul 11" xfId="8957" xr:uid="{4AC8F518-1347-4915-BB7D-E9CA81559191}"/>
    <cellStyle name="Calcul 12" xfId="8958" xr:uid="{782B18D0-EED7-4030-AD65-FB4D40C434A8}"/>
    <cellStyle name="Calcul 13" xfId="8959" xr:uid="{F7C04CDF-780E-4DCC-B2A7-44D7141B8625}"/>
    <cellStyle name="Calcul 2" xfId="8960" xr:uid="{927E1345-5186-4641-BF28-8429F3AD6F74}"/>
    <cellStyle name="Calcul 2 10" xfId="8961" xr:uid="{02B5EC8F-8312-4D46-A96D-878B51445DA4}"/>
    <cellStyle name="Calcul 2 11" xfId="8962" xr:uid="{3CC899F7-1501-4552-9354-24DF9CCBE14A}"/>
    <cellStyle name="Calcul 2 12" xfId="8963" xr:uid="{5B7EB0CA-DA7D-42DA-9522-603C3BCB2BD9}"/>
    <cellStyle name="Calcul 2 13" xfId="8964" xr:uid="{F9296A1C-DAA3-4B8C-BC03-A3E05A21D56F}"/>
    <cellStyle name="Calcul 2 2" xfId="8965" xr:uid="{167891DB-1844-4CAB-A886-4A9851EDC4F8}"/>
    <cellStyle name="Calcul 2 2 2" xfId="8966" xr:uid="{195E9224-B15F-4DA0-B66C-5EADE915EE6F}"/>
    <cellStyle name="Calcul 2 2_CHECK_FX" xfId="8967" xr:uid="{03156174-DF2B-44B5-A1FF-A9C8798D028A}"/>
    <cellStyle name="Calcul 2 3" xfId="8968" xr:uid="{ED133739-1765-4315-A1B6-035594DD339D}"/>
    <cellStyle name="Calcul 2 4" xfId="8969" xr:uid="{AB02D70D-85F1-415B-9178-AE5940CB1E26}"/>
    <cellStyle name="Calcul 2 5" xfId="8970" xr:uid="{2F6E1531-ED5B-4523-BAFC-4B29C311434C}"/>
    <cellStyle name="Calcul 2 6" xfId="8971" xr:uid="{10258C93-6CD9-4BBF-AFA9-1DB396729544}"/>
    <cellStyle name="Calcul 2 7" xfId="8972" xr:uid="{CAFA7B59-13E4-4A60-B275-17606336B584}"/>
    <cellStyle name="Calcul 2 8" xfId="8973" xr:uid="{216A8661-ED6E-4B88-B1E6-67677DF8379C}"/>
    <cellStyle name="Calcul 2 9" xfId="8974" xr:uid="{ADF2281F-8AF7-4845-BCB0-956927193FE1}"/>
    <cellStyle name="Calcul 2_AgeSa_NewFormat" xfId="8975" xr:uid="{53E8B4D5-56BF-4B01-AFB8-557154A986A9}"/>
    <cellStyle name="Calcul 3" xfId="8976" xr:uid="{0A36DB4E-AF6A-49EF-B93D-9C5E223AB082}"/>
    <cellStyle name="Calcul 3 2" xfId="8977" xr:uid="{8738675E-4118-4DC4-90F5-28EFEE08C3EC}"/>
    <cellStyle name="Calcul 3 2 2" xfId="8978" xr:uid="{1C5DDC5D-850E-4777-B8E9-23CA8D6D2203}"/>
    <cellStyle name="Calcul 3 2_CHECK_FX" xfId="8979" xr:uid="{F51F1AC2-15DF-48FE-94FF-0A0A80BA54C5}"/>
    <cellStyle name="Calcul 3 3" xfId="8980" xr:uid="{3FB0A470-9745-4F35-901C-504C15E49CC7}"/>
    <cellStyle name="Calcul 3 4" xfId="8981" xr:uid="{D08F382C-4A45-40EB-8AE4-A4BE7C7D6DC3}"/>
    <cellStyle name="Calcul 3_CHECK_FX" xfId="8982" xr:uid="{467E592A-15B1-4669-AEB0-0F61120A1884}"/>
    <cellStyle name="Calcul 4" xfId="8983" xr:uid="{A10FF57E-1BA6-492A-9A1B-63EAE22A26E6}"/>
    <cellStyle name="Calcul 4 2" xfId="8984" xr:uid="{86155888-9471-4239-AB8D-1CB6B35EC889}"/>
    <cellStyle name="Calcul 4_CHECK_FX" xfId="8985" xr:uid="{02A5CB1D-71BA-48D7-B5CF-0A4D20DC95B4}"/>
    <cellStyle name="Calcul 5" xfId="8986" xr:uid="{1A7EB35F-7405-4767-B010-C8AB3FE00730}"/>
    <cellStyle name="Calcul 6" xfId="8987" xr:uid="{5C531152-2A18-4EBA-BB19-B406D0B2B4B0}"/>
    <cellStyle name="Calcul 7" xfId="8988" xr:uid="{2A3799D9-1D8C-4B4C-9781-61BAD8653F94}"/>
    <cellStyle name="Calcul 8" xfId="8989" xr:uid="{A9994944-8A83-49EF-99B8-DE625CC67D96}"/>
    <cellStyle name="Calcul 9" xfId="8990" xr:uid="{9419DC34-9D06-41B7-B280-7C0CC143C04C}"/>
    <cellStyle name="Calcul_AgeSa_NewFormat" xfId="8991" xr:uid="{0393F4BC-5C13-4D86-AB40-88B9D12A887C}"/>
    <cellStyle name="Calculation 10" xfId="8992" xr:uid="{668D2118-9F87-4689-B127-1209D0D33F91}"/>
    <cellStyle name="Calculation 10 2" xfId="8993" xr:uid="{C8FD955D-529F-4A13-810C-3D46C41E6D5C}"/>
    <cellStyle name="Calculation 10 2 2" xfId="8994" xr:uid="{CC033F71-0300-439D-8B1B-C54A5636329D}"/>
    <cellStyle name="Calculation 10 2 2 2" xfId="8995" xr:uid="{3B18E5D6-A4BB-4F8E-8306-9A10EF99EC85}"/>
    <cellStyle name="Calculation 10 2 2_CHECK_FX" xfId="8996" xr:uid="{3DF15ABB-D460-4B31-B747-CB0BF93D1016}"/>
    <cellStyle name="Calculation 10 2 3" xfId="8997" xr:uid="{864FF99E-D8B0-4C75-945A-AA6A4F2708F7}"/>
    <cellStyle name="Calculation 10 2 4" xfId="8998" xr:uid="{6D6E24BB-95CF-4EBC-AD93-9B86C2EF12A8}"/>
    <cellStyle name="Calculation 10 2_CHECK_FX" xfId="8999" xr:uid="{C131DB68-2A87-49D4-B7A8-769CA7F566CA}"/>
    <cellStyle name="Calculation 10 3" xfId="9000" xr:uid="{3D08223F-48A6-46F6-BE14-FAE526AB4F96}"/>
    <cellStyle name="Calculation 10 3 2" xfId="9001" xr:uid="{E8B297CC-78C1-4360-B8B8-F36A2E1F3E5E}"/>
    <cellStyle name="Calculation 10 3 2 2" xfId="9002" xr:uid="{5A70E8D7-F3F5-4CEA-8179-5F4ED9FEE4C1}"/>
    <cellStyle name="Calculation 10 3 2_CHECK_FX" xfId="9003" xr:uid="{A65D90B2-560F-4BFA-9611-D7DAB264C65E}"/>
    <cellStyle name="Calculation 10 3 3" xfId="9004" xr:uid="{33BF62A6-4EDC-41DC-BE6B-D75221A97DB4}"/>
    <cellStyle name="Calculation 10 3 4" xfId="9005" xr:uid="{E53BD6AF-D4E5-4875-9472-8499B9D3CE8C}"/>
    <cellStyle name="Calculation 10 3_CHECK_FX" xfId="9006" xr:uid="{1A0887E4-8E15-497A-966B-1E8E3D48E282}"/>
    <cellStyle name="Calculation 10 4" xfId="9007" xr:uid="{C3F6D42D-0A25-4819-8BB0-650B20302613}"/>
    <cellStyle name="Calculation 10 4 2" xfId="9008" xr:uid="{58DB7AA3-D291-4682-A620-6E43AA24BF7E}"/>
    <cellStyle name="Calculation 10 4_CHECK_FX" xfId="9009" xr:uid="{444D6579-9277-4463-9191-E8CEE73E8427}"/>
    <cellStyle name="Calculation 10 5" xfId="9010" xr:uid="{1A12DFF6-D364-44CA-8686-F5FE795CF285}"/>
    <cellStyle name="Calculation 10 6" xfId="9011" xr:uid="{7CAC2FF3-C45F-414D-B05F-3E7282865A77}"/>
    <cellStyle name="Calculation 10_CHECK_FX" xfId="9012" xr:uid="{2F4B53CA-C5C9-4E08-A5A3-922002A07D74}"/>
    <cellStyle name="Calculation 11" xfId="9013" xr:uid="{798A9395-DA42-47A2-BD9C-DCD661733904}"/>
    <cellStyle name="Calculation 11 2" xfId="9014" xr:uid="{702EBD8A-A5DA-485F-A63D-48F5EFEB4989}"/>
    <cellStyle name="Calculation 11 2 2" xfId="9015" xr:uid="{EAA0649C-E2A5-49DC-8CF9-C306FECAF5A1}"/>
    <cellStyle name="Calculation 11 2_CHECK_FX" xfId="9016" xr:uid="{0E3EDBB0-24BD-4C2F-A628-97B313D67365}"/>
    <cellStyle name="Calculation 11 3" xfId="9017" xr:uid="{22F70EB7-F47B-4724-A76A-7CA09BCBC524}"/>
    <cellStyle name="Calculation 11 4" xfId="9018" xr:uid="{6B71560F-8FFA-43D5-B9D9-87FF885FAEC6}"/>
    <cellStyle name="Calculation 11_CHECK_FX" xfId="9019" xr:uid="{6D600690-359B-4140-9C3D-45C6F6A07FBC}"/>
    <cellStyle name="Calculation 12" xfId="9020" xr:uid="{6B289C01-04B2-418F-B149-34EB5837419A}"/>
    <cellStyle name="Calculation 12 2" xfId="9021" xr:uid="{1BAEE9D1-EED6-4578-8B60-5939DDC9BC1B}"/>
    <cellStyle name="Calculation 12 2 2" xfId="9022" xr:uid="{82E0E7B7-99DF-4762-AB56-DDB5AF38F820}"/>
    <cellStyle name="Calculation 12 2_CHECK_FX" xfId="9023" xr:uid="{A261C439-C8B8-4266-A960-A9E14DD7E779}"/>
    <cellStyle name="Calculation 12 3" xfId="9024" xr:uid="{030CFF4B-63E5-4A47-9FA9-AD82773D40A4}"/>
    <cellStyle name="Calculation 12 4" xfId="9025" xr:uid="{309F6BCF-9383-41EE-89F9-8D85AF8D607D}"/>
    <cellStyle name="Calculation 12_CHECK_FX" xfId="9026" xr:uid="{D47220B4-0155-42A2-8905-F1BC89239EE7}"/>
    <cellStyle name="Calculation 13" xfId="9027" xr:uid="{5A29CA73-E59C-4B85-AF27-563149A97029}"/>
    <cellStyle name="Calculation 13 2" xfId="9028" xr:uid="{481421F8-0342-440E-93D9-5CF2236A4B29}"/>
    <cellStyle name="Calculation 13_CHECK_FX" xfId="9029" xr:uid="{4E0B08F4-9D90-44BF-A364-4EAFAB319DB6}"/>
    <cellStyle name="Calculation 14" xfId="9030" xr:uid="{36E7D3E6-888C-4872-818A-3E01508B4EDE}"/>
    <cellStyle name="Calculation 15" xfId="9031" xr:uid="{280AB809-4EEC-4BBE-8616-6C6CEE522DEF}"/>
    <cellStyle name="Calculation 2" xfId="9032" xr:uid="{3EA067CF-DFF1-4E54-A564-48AC94A2D073}"/>
    <cellStyle name="Calculation 2 10" xfId="9033" xr:uid="{A1278839-61A8-4EE7-A8D6-335D62E67A4A}"/>
    <cellStyle name="Calculation 2 11" xfId="9034" xr:uid="{355EDF97-A96F-4406-AA46-33E563B73B0E}"/>
    <cellStyle name="Calculation 2 12" xfId="9035" xr:uid="{CEFF1F58-95F5-429E-BAE4-49C8D7BE504C}"/>
    <cellStyle name="Calculation 2 13" xfId="9036" xr:uid="{8104A602-B9C3-4B06-9A68-21FAF4AABF9F}"/>
    <cellStyle name="Calculation 2 2" xfId="9037" xr:uid="{5BCCA14E-7F2E-4F9D-AED6-9DC67AE79629}"/>
    <cellStyle name="Calculation 2 2 10" xfId="9038" xr:uid="{4C84EFB8-89DB-4ADE-B42E-FD7FCF9AD4F9}"/>
    <cellStyle name="Calculation 2 2 11" xfId="9039" xr:uid="{53D2A21A-DE5C-4B00-B665-18769DEF78B7}"/>
    <cellStyle name="Calculation 2 2 12" xfId="9040" xr:uid="{6886B275-709A-4858-845A-A4A99E58E62C}"/>
    <cellStyle name="Calculation 2 2 13" xfId="9041" xr:uid="{99EBF99C-6ECF-4BAD-AD33-874EAE345C57}"/>
    <cellStyle name="Calculation 2 2 2" xfId="9042" xr:uid="{4E1BB331-3985-4E80-9AF8-051121432BB7}"/>
    <cellStyle name="Calculation 2 2 2 10" xfId="9043" xr:uid="{5444B489-10D5-4E97-BC8B-E829AE2D3B6D}"/>
    <cellStyle name="Calculation 2 2 2 11" xfId="9044" xr:uid="{B52681B6-03EC-477A-91F2-26EC526CAF6E}"/>
    <cellStyle name="Calculation 2 2 2 12" xfId="9045" xr:uid="{60E8EA79-46C3-4B34-94DF-B3B65B62475B}"/>
    <cellStyle name="Calculation 2 2 2 13" xfId="9046" xr:uid="{94C61715-C5A5-457C-B03A-EF17E8E354F1}"/>
    <cellStyle name="Calculation 2 2 2 2" xfId="9047" xr:uid="{A37108CA-440D-482B-8D10-689CBC0856A4}"/>
    <cellStyle name="Calculation 2 2 2 2 2" xfId="9048" xr:uid="{8B66DD6D-DEBA-4F2C-A64A-E541C58D64CA}"/>
    <cellStyle name="Calculation 2 2 2 2_CHECK_FX" xfId="9049" xr:uid="{93F6A97F-F8C8-49DD-8111-9481C033B28C}"/>
    <cellStyle name="Calculation 2 2 2 3" xfId="9050" xr:uid="{3545925D-E35E-4F28-A5D7-04089DFD672C}"/>
    <cellStyle name="Calculation 2 2 2 4" xfId="9051" xr:uid="{C524A23C-145C-47C0-B170-63D963BA6E0B}"/>
    <cellStyle name="Calculation 2 2 2 5" xfId="9052" xr:uid="{428B0072-98C1-4900-AE99-5E7A77BB46C7}"/>
    <cellStyle name="Calculation 2 2 2 6" xfId="9053" xr:uid="{DB02F6FC-8DC9-4BBA-8927-DE27CA058EFC}"/>
    <cellStyle name="Calculation 2 2 2 7" xfId="9054" xr:uid="{E9084466-2AEA-48F1-9D37-85ADD52E6405}"/>
    <cellStyle name="Calculation 2 2 2 8" xfId="9055" xr:uid="{FF32E379-5474-4207-AA38-B9DE76D929E7}"/>
    <cellStyle name="Calculation 2 2 2 9" xfId="9056" xr:uid="{92B5B39A-1BC6-4D06-B46B-C4FD1A2DED52}"/>
    <cellStyle name="Calculation 2 2 2_AgeSa_NewFormat" xfId="9057" xr:uid="{4D7331A1-4A18-42E5-B479-53BCF9B064D7}"/>
    <cellStyle name="Calculation 2 2 3" xfId="9058" xr:uid="{638D10A2-5B29-4C8A-B26A-3AAB3A067631}"/>
    <cellStyle name="Calculation 2 2 3 2" xfId="9059" xr:uid="{F6166643-B32C-40A9-99F0-A82D64CC3B24}"/>
    <cellStyle name="Calculation 2 2 3 2 2" xfId="9060" xr:uid="{D3EF058B-B762-4473-BF8A-8C19AFC7BC41}"/>
    <cellStyle name="Calculation 2 2 3 2_CHECK_FX" xfId="9061" xr:uid="{9B768067-61E1-4722-8D41-140345668B00}"/>
    <cellStyle name="Calculation 2 2 3 3" xfId="9062" xr:uid="{EE1B2B3B-65E3-4DC0-8574-EF62C72AD3EB}"/>
    <cellStyle name="Calculation 2 2 3 4" xfId="9063" xr:uid="{49328EF6-2A4B-4816-8576-B7613AD86B99}"/>
    <cellStyle name="Calculation 2 2 3_CHECK_FX" xfId="9064" xr:uid="{C78DEEC1-59B2-4CE7-8B16-9222BCE80213}"/>
    <cellStyle name="Calculation 2 2 4" xfId="9065" xr:uid="{CADF4E63-B447-4CB5-BB99-84F40D2F5774}"/>
    <cellStyle name="Calculation 2 2 4 2" xfId="9066" xr:uid="{E2AA8976-FD97-46FB-B422-22B3A78AFBAC}"/>
    <cellStyle name="Calculation 2 2 4_CHECK_FX" xfId="9067" xr:uid="{71BDECCC-7014-4687-9E34-41FD954D6757}"/>
    <cellStyle name="Calculation 2 2 5" xfId="9068" xr:uid="{0C5D6460-DE75-4A6D-A6F7-4FE816636618}"/>
    <cellStyle name="Calculation 2 2 6" xfId="9069" xr:uid="{C4EB4188-0FB7-4FDF-9F90-89B66ECCC4D0}"/>
    <cellStyle name="Calculation 2 2 7" xfId="9070" xr:uid="{FC45ED53-A3E8-4108-A283-C9E039EA4120}"/>
    <cellStyle name="Calculation 2 2 8" xfId="9071" xr:uid="{FBF052B8-C8F8-47B3-9D2F-22121F95823C}"/>
    <cellStyle name="Calculation 2 2 9" xfId="9072" xr:uid="{95CECA63-521E-4925-B7F9-234C6BB91C25}"/>
    <cellStyle name="Calculation 2 2_AgeSA" xfId="9073" xr:uid="{BF8EEC2C-4C3D-4739-94BF-4AEE43898249}"/>
    <cellStyle name="Calculation 2 3" xfId="9074" xr:uid="{CEE14732-8EE5-45C0-998D-15D47099CDA1}"/>
    <cellStyle name="Calculation 2 3 10" xfId="9075" xr:uid="{9BF04985-A76B-4B7F-AAC9-47E55499E6F5}"/>
    <cellStyle name="Calculation 2 3 11" xfId="9076" xr:uid="{8742188D-808A-4DAE-832D-0E1E6928B1A0}"/>
    <cellStyle name="Calculation 2 3 12" xfId="9077" xr:uid="{6D707D32-3FAA-4A48-A6AD-F57A76741857}"/>
    <cellStyle name="Calculation 2 3 13" xfId="9078" xr:uid="{713FCFAC-EAF9-4DFA-AA77-11541AE980F8}"/>
    <cellStyle name="Calculation 2 3 2" xfId="9079" xr:uid="{D4C51362-8CEC-4C58-964F-769D4EF7C87F}"/>
    <cellStyle name="Calculation 2 3 2 2" xfId="9080" xr:uid="{361C2A35-E2F5-4520-9C62-65B2CABF228C}"/>
    <cellStyle name="Calculation 2 3 2_CHECK_FX" xfId="9081" xr:uid="{16BC3B60-AE10-4EDD-BCB9-DECF364ED580}"/>
    <cellStyle name="Calculation 2 3 3" xfId="9082" xr:uid="{A386798D-71E0-4754-B3E7-833AF36A4CF0}"/>
    <cellStyle name="Calculation 2 3 4" xfId="9083" xr:uid="{90E783F9-1D30-4129-8D3E-5B3E66B73868}"/>
    <cellStyle name="Calculation 2 3 5" xfId="9084" xr:uid="{A3F83D07-E5C0-4A15-B643-D0D9979CD00F}"/>
    <cellStyle name="Calculation 2 3 6" xfId="9085" xr:uid="{933A0849-3708-4F86-A482-FB2CDC92661F}"/>
    <cellStyle name="Calculation 2 3 7" xfId="9086" xr:uid="{44CE7086-6ACC-4130-83B8-F573F79B5259}"/>
    <cellStyle name="Calculation 2 3 8" xfId="9087" xr:uid="{246F7BFC-BD57-4F2D-9326-601235D2F31E}"/>
    <cellStyle name="Calculation 2 3 9" xfId="9088" xr:uid="{8739A5B5-751C-4F4B-8B58-F076CAB2EA50}"/>
    <cellStyle name="Calculation 2 3_AgeSa_NewFormat" xfId="9089" xr:uid="{929F1E17-60C3-4817-8D1C-B72DAACC0133}"/>
    <cellStyle name="Calculation 2 4" xfId="9090" xr:uid="{69579E4F-6C30-4655-8887-22D60F042E18}"/>
    <cellStyle name="Calculation 2 4 2" xfId="9091" xr:uid="{29A78FD6-852E-47FC-A9E0-047185222DF3}"/>
    <cellStyle name="Calculation 2 4 2 2" xfId="9092" xr:uid="{2396721E-CC3A-463B-A63D-561FBB8F3349}"/>
    <cellStyle name="Calculation 2 4 2_CHECK_FX" xfId="9093" xr:uid="{CBBDC27E-87DE-49DC-94AF-F64993C3071D}"/>
    <cellStyle name="Calculation 2 4 3" xfId="9094" xr:uid="{72B03666-43C7-4494-9E69-2AEDA91964C4}"/>
    <cellStyle name="Calculation 2 4 4" xfId="9095" xr:uid="{10ECE20B-36B4-4272-B00D-65A80CD8D8E3}"/>
    <cellStyle name="Calculation 2 4_AgeSa_NewFormat" xfId="9096" xr:uid="{72248434-925A-44A1-B65C-E6FC2121FB17}"/>
    <cellStyle name="Calculation 2 5" xfId="9097" xr:uid="{3E7B68F1-198F-4392-B9EF-E2E77E1CAFE4}"/>
    <cellStyle name="Calculation 2 5 2" xfId="9098" xr:uid="{7302232E-4C01-4A36-BD0C-9B3054EAB7C8}"/>
    <cellStyle name="Calculation 2 5_CHECK_FX" xfId="9099" xr:uid="{411E7ED2-1363-4C47-9B21-093977F678E4}"/>
    <cellStyle name="Calculation 2 6" xfId="9100" xr:uid="{B3C9D433-5CB7-4E0C-B776-470C3BFA7721}"/>
    <cellStyle name="Calculation 2 7" xfId="9101" xr:uid="{D44E2A5E-86CB-471A-9827-4BCF75889329}"/>
    <cellStyle name="Calculation 2 8" xfId="9102" xr:uid="{A4E93D5C-35F5-4494-ABB0-72D78C7C24B1}"/>
    <cellStyle name="Calculation 2 9" xfId="9103" xr:uid="{A92C59D7-55B4-4BA5-95C6-80DCED6C9460}"/>
    <cellStyle name="Calculation 2_2. Exec Summary" xfId="9104" xr:uid="{445E16AC-13FB-4FEF-9490-A69EFCEAE644}"/>
    <cellStyle name="Calculation 3" xfId="9105" xr:uid="{9A868240-9FC8-4420-A65B-256EFE4C9D8E}"/>
    <cellStyle name="Calculation 3 10" xfId="9106" xr:uid="{CF66F2C4-5BB5-44A3-BADE-811ED868D244}"/>
    <cellStyle name="Calculation 3 11" xfId="9107" xr:uid="{B6F3F13F-A39B-4097-ABAC-7D7717AB5ABF}"/>
    <cellStyle name="Calculation 3 12" xfId="9108" xr:uid="{D9C8DB22-5ACD-444B-A704-CC17F9E593FC}"/>
    <cellStyle name="Calculation 3 13" xfId="9109" xr:uid="{3DE6694F-6AAC-4282-A2CC-1C2C27B30AED}"/>
    <cellStyle name="Calculation 3 2" xfId="9110" xr:uid="{2AF13D8A-9C1D-4B16-9F34-FFB16CC9B647}"/>
    <cellStyle name="Calculation 3 2 10" xfId="9111" xr:uid="{E2C18D81-89DB-4EA8-BCE7-05C6801BAFB1}"/>
    <cellStyle name="Calculation 3 2 11" xfId="9112" xr:uid="{581EA411-97D1-485D-ACF2-74C7D5EA1A07}"/>
    <cellStyle name="Calculation 3 2 12" xfId="9113" xr:uid="{BD97D405-9A94-4B19-AA39-22CA684FBA03}"/>
    <cellStyle name="Calculation 3 2 13" xfId="9114" xr:uid="{A4F6216E-FA66-41D4-AD13-53E3977F98F4}"/>
    <cellStyle name="Calculation 3 2 2" xfId="9115" xr:uid="{4FFEEDB9-1852-4579-B3F2-7698C04F1982}"/>
    <cellStyle name="Calculation 3 2 2 2" xfId="9116" xr:uid="{FDF3D6B1-DB8C-468D-B447-20909EA773A8}"/>
    <cellStyle name="Calculation 3 2 2 2 2" xfId="9117" xr:uid="{8FF9EE84-2ADA-41F8-9209-0A488FE00695}"/>
    <cellStyle name="Calculation 3 2 2 2_CHECK_FX" xfId="9118" xr:uid="{122EF8FA-BBAF-4F95-A33D-0C6F2D1DCDB1}"/>
    <cellStyle name="Calculation 3 2 2 3" xfId="9119" xr:uid="{C0F18BF1-9777-41E9-87E0-A6919F29AD32}"/>
    <cellStyle name="Calculation 3 2 2 4" xfId="9120" xr:uid="{8449BA6C-0F09-4A91-AF17-617305C1759F}"/>
    <cellStyle name="Calculation 3 2 2_CHECK_FX" xfId="9121" xr:uid="{EFBDF736-493A-4011-9B4A-A77DA2D01E1D}"/>
    <cellStyle name="Calculation 3 2 3" xfId="9122" xr:uid="{8D2EE4C2-0602-4245-936C-C2144C3A54E3}"/>
    <cellStyle name="Calculation 3 2 3 2" xfId="9123" xr:uid="{6B11C3DD-3D5C-4044-B6D2-99FC10FC349A}"/>
    <cellStyle name="Calculation 3 2 3 2 2" xfId="9124" xr:uid="{17C5235D-63DC-4F31-AE84-2DD3A45C67FE}"/>
    <cellStyle name="Calculation 3 2 3 2_CHECK_FX" xfId="9125" xr:uid="{C1746F39-7C2B-4671-9E3B-794C9A09DDEA}"/>
    <cellStyle name="Calculation 3 2 3 3" xfId="9126" xr:uid="{110974FD-6240-4065-A97B-500E6F600361}"/>
    <cellStyle name="Calculation 3 2 3 4" xfId="9127" xr:uid="{3A7C8F31-6E2E-4921-AC60-FB4EE6C0F92E}"/>
    <cellStyle name="Calculation 3 2 3_CHECK_FX" xfId="9128" xr:uid="{C5FB6143-FB01-423F-AD94-D8DF1B9C7B88}"/>
    <cellStyle name="Calculation 3 2 4" xfId="9129" xr:uid="{791FB4B0-62FE-49C7-8D13-D94A7FE1CBDD}"/>
    <cellStyle name="Calculation 3 2 4 2" xfId="9130" xr:uid="{E9F77026-0785-49A1-BFE7-1C765A2334F9}"/>
    <cellStyle name="Calculation 3 2 4_CHECK_FX" xfId="9131" xr:uid="{069E13B8-4196-485C-A537-7BA260C921E9}"/>
    <cellStyle name="Calculation 3 2 5" xfId="9132" xr:uid="{46B87087-5791-499D-BC4B-6EA0E34640FC}"/>
    <cellStyle name="Calculation 3 2 6" xfId="9133" xr:uid="{C5BFD963-B365-41AD-8DBC-92DF4024EBB6}"/>
    <cellStyle name="Calculation 3 2 7" xfId="9134" xr:uid="{015C5F93-2757-4A74-94E0-40E3C18E6B5D}"/>
    <cellStyle name="Calculation 3 2 8" xfId="9135" xr:uid="{DCEDA2B7-2C61-4D15-85A0-FC833EC0DF46}"/>
    <cellStyle name="Calculation 3 2 9" xfId="9136" xr:uid="{93318029-9F0C-44DE-B0E8-31C4E1AF6BD0}"/>
    <cellStyle name="Calculation 3 2_AgeSa_NewFormat" xfId="9137" xr:uid="{9B3029BC-2C92-4B65-A94E-C358FE2A8311}"/>
    <cellStyle name="Calculation 3 3" xfId="9138" xr:uid="{39178008-23DD-42D9-B89A-5C9889C00006}"/>
    <cellStyle name="Calculation 3 3 2" xfId="9139" xr:uid="{3685AEA1-3743-4B33-B693-EADFCE2B0ECC}"/>
    <cellStyle name="Calculation 3 3 2 2" xfId="9140" xr:uid="{0C0D57D8-003D-446D-9FFD-68B8E3397662}"/>
    <cellStyle name="Calculation 3 3 2_CHECK_FX" xfId="9141" xr:uid="{39556337-D922-4A3A-9223-8E0198DCD52B}"/>
    <cellStyle name="Calculation 3 3 3" xfId="9142" xr:uid="{604EAF70-0B77-4EBF-9259-CC787F03F3EB}"/>
    <cellStyle name="Calculation 3 3 4" xfId="9143" xr:uid="{C1E730AB-824D-4509-B502-F456325E6AF7}"/>
    <cellStyle name="Calculation 3 3_CHECK_FX" xfId="9144" xr:uid="{FDCD3210-D350-4141-BDCA-60B4DACB1389}"/>
    <cellStyle name="Calculation 3 4" xfId="9145" xr:uid="{6CD9265E-F0D6-4FA9-B41E-A16B93CA32BD}"/>
    <cellStyle name="Calculation 3 4 2" xfId="9146" xr:uid="{272E132C-4DBC-42FC-B111-EC7D7CC87BF1}"/>
    <cellStyle name="Calculation 3 4 2 2" xfId="9147" xr:uid="{6AD4CF66-216B-45B6-B644-D2021DFF2C66}"/>
    <cellStyle name="Calculation 3 4 2_CHECK_FX" xfId="9148" xr:uid="{565D4B80-D48A-4A3D-8B2E-CE862BE174B5}"/>
    <cellStyle name="Calculation 3 4 3" xfId="9149" xr:uid="{85DF634F-5169-48D0-8E99-C91CC1B86AF4}"/>
    <cellStyle name="Calculation 3 4 4" xfId="9150" xr:uid="{0E151FFD-906B-47B1-BEC8-755C432B5B3A}"/>
    <cellStyle name="Calculation 3 4_CHECK_FX" xfId="9151" xr:uid="{41B791F5-1788-4485-BEE6-C9546E912741}"/>
    <cellStyle name="Calculation 3 5" xfId="9152" xr:uid="{E860C7C9-E9E0-42EC-A027-3453801269DA}"/>
    <cellStyle name="Calculation 3 5 2" xfId="9153" xr:uid="{2A7923B0-6285-4A01-9700-815474B2660D}"/>
    <cellStyle name="Calculation 3 5_CHECK_FX" xfId="9154" xr:uid="{87FAC442-BFE2-406E-8A94-7C590488E641}"/>
    <cellStyle name="Calculation 3 6" xfId="9155" xr:uid="{A4F541D0-0EF9-4325-9C81-37BCFD0FF158}"/>
    <cellStyle name="Calculation 3 7" xfId="9156" xr:uid="{2D033522-2C63-442D-94BD-FF4F4F65248D}"/>
    <cellStyle name="Calculation 3 8" xfId="9157" xr:uid="{C5472EDC-9146-4A3F-A728-E0C7FFFCC02A}"/>
    <cellStyle name="Calculation 3 9" xfId="9158" xr:uid="{3B1DE19D-72C8-4AFC-B7B9-F72639FE47CB}"/>
    <cellStyle name="Calculation 3_AgeSA" xfId="9159" xr:uid="{885B81F5-0F1E-4D5E-BFBA-79155B2034B8}"/>
    <cellStyle name="Calculation 4" xfId="9160" xr:uid="{ECE8BAF7-A520-4A3E-8A66-06A35C01E60C}"/>
    <cellStyle name="Calculation 4 2" xfId="9161" xr:uid="{9ACF2C7D-6287-4BF3-B052-0FFF2B3DA416}"/>
    <cellStyle name="Calculation 4 2 2" xfId="9162" xr:uid="{7208A7D9-2072-4C0F-A08E-4E783C1A45B9}"/>
    <cellStyle name="Calculation 4 2 2 2" xfId="9163" xr:uid="{20AFA7A8-28BF-4720-90FB-E55144F2F1E4}"/>
    <cellStyle name="Calculation 4 2 2 2 2" xfId="9164" xr:uid="{536C9E72-DC16-4CA4-A4EB-2B56F6440FEB}"/>
    <cellStyle name="Calculation 4 2 2 2_CHECK_FX" xfId="9165" xr:uid="{53069898-DD4C-4991-A650-26DB4AD76CAB}"/>
    <cellStyle name="Calculation 4 2 2 3" xfId="9166" xr:uid="{E2872616-EC83-4BCA-8C30-A025BB22DEF2}"/>
    <cellStyle name="Calculation 4 2 2 4" xfId="9167" xr:uid="{849F1285-F9A3-42D5-8AEC-A058B1F669C6}"/>
    <cellStyle name="Calculation 4 2 2_CHECK_FX" xfId="9168" xr:uid="{C2C27F4B-FC29-4C2A-AF62-938E9B648141}"/>
    <cellStyle name="Calculation 4 2 3" xfId="9169" xr:uid="{3E8EEB8E-04C2-47C1-B7E7-60178C2737A3}"/>
    <cellStyle name="Calculation 4 2 3 2" xfId="9170" xr:uid="{6A0D19F6-5376-4D3B-8231-CE650545DD28}"/>
    <cellStyle name="Calculation 4 2 3 2 2" xfId="9171" xr:uid="{06C48021-D15D-4E03-90E4-8893ACEB9E42}"/>
    <cellStyle name="Calculation 4 2 3 2_CHECK_FX" xfId="9172" xr:uid="{999D4B46-940C-4556-93DA-DA7FE7115C68}"/>
    <cellStyle name="Calculation 4 2 3 3" xfId="9173" xr:uid="{ECDA88FD-8924-479A-BAAA-9C01C8E77ED9}"/>
    <cellStyle name="Calculation 4 2 3 4" xfId="9174" xr:uid="{5FD46E92-14BF-48CF-8B12-3589ED512BDA}"/>
    <cellStyle name="Calculation 4 2 3_CHECK_FX" xfId="9175" xr:uid="{1383145D-C807-4B36-ADCC-D120D9114250}"/>
    <cellStyle name="Calculation 4 2 4" xfId="9176" xr:uid="{D902A40A-53B7-4301-ACB4-5891398B0794}"/>
    <cellStyle name="Calculation 4 2 4 2" xfId="9177" xr:uid="{56F59A93-9942-4588-B449-930F9A9A3B52}"/>
    <cellStyle name="Calculation 4 2 4_CHECK_FX" xfId="9178" xr:uid="{0D9720C2-7EBD-4950-9137-5526E96FF31F}"/>
    <cellStyle name="Calculation 4 2 5" xfId="9179" xr:uid="{BE161CCE-A3EE-4EE6-8EEB-242A765F6648}"/>
    <cellStyle name="Calculation 4 2 6" xfId="9180" xr:uid="{EC994B2F-7794-4817-A90D-AB7FBE5E789D}"/>
    <cellStyle name="Calculation 4 2_CHECK_FX" xfId="9181" xr:uid="{A551BA45-5CF9-49F4-8AB1-C1244510B436}"/>
    <cellStyle name="Calculation 4 3" xfId="9182" xr:uid="{94987ACD-32A9-4F42-BF75-59AC59945FCB}"/>
    <cellStyle name="Calculation 4 3 2" xfId="9183" xr:uid="{315F7305-43A9-4BD2-B6D0-6CDB540EE23C}"/>
    <cellStyle name="Calculation 4 3 2 2" xfId="9184" xr:uid="{673EF80B-5068-4657-9036-A335CE697959}"/>
    <cellStyle name="Calculation 4 3 2_CHECK_FX" xfId="9185" xr:uid="{140B019F-FBF4-4751-AE21-8953AC5D70A2}"/>
    <cellStyle name="Calculation 4 3 3" xfId="9186" xr:uid="{ECBD3A55-9A4A-45ED-B12F-E8DC1938055F}"/>
    <cellStyle name="Calculation 4 3 4" xfId="9187" xr:uid="{1E9051A5-E55C-4D48-846E-6B33FFB2EE94}"/>
    <cellStyle name="Calculation 4 3_CHECK_FX" xfId="9188" xr:uid="{6C7AEE3D-AB20-43C1-98FF-0887EA2D9E3B}"/>
    <cellStyle name="Calculation 4 4" xfId="9189" xr:uid="{1AA51E69-47FA-47F8-838A-E1FC42AFA601}"/>
    <cellStyle name="Calculation 4 4 2" xfId="9190" xr:uid="{50F71DF4-B046-43AC-8701-E47629AA12EA}"/>
    <cellStyle name="Calculation 4 4 2 2" xfId="9191" xr:uid="{8D59016D-0D51-49AE-8A17-DB57D9F2BD61}"/>
    <cellStyle name="Calculation 4 4 2_CHECK_FX" xfId="9192" xr:uid="{46507517-7CD1-4A9F-9D13-194DB9BC62D9}"/>
    <cellStyle name="Calculation 4 4 3" xfId="9193" xr:uid="{1635813C-57D7-4A77-B813-7A8C1D7360C4}"/>
    <cellStyle name="Calculation 4 4 4" xfId="9194" xr:uid="{AB18930B-7128-4046-85B9-C3443EC86457}"/>
    <cellStyle name="Calculation 4 4_CHECK_FX" xfId="9195" xr:uid="{81AEDFD7-81BA-4A9E-8CB4-20D4A365D6F1}"/>
    <cellStyle name="Calculation 4 5" xfId="9196" xr:uid="{2D47C12A-9F26-4CF5-AC61-763B83109D3B}"/>
    <cellStyle name="Calculation 4 5 2" xfId="9197" xr:uid="{5E05ADF3-EE7F-442E-AF5E-6DB5C00368E4}"/>
    <cellStyle name="Calculation 4 5_CHECK_FX" xfId="9198" xr:uid="{8D0F6DDA-A66A-49D3-9FE6-F74AE80EF756}"/>
    <cellStyle name="Calculation 4 6" xfId="9199" xr:uid="{6446DF12-1B64-4123-BFF5-60A8923F35BB}"/>
    <cellStyle name="Calculation 4 7" xfId="9200" xr:uid="{AE0799BC-E6F0-4A52-AC55-98B644AE884F}"/>
    <cellStyle name="Calculation 4_CHECK_FX" xfId="9201" xr:uid="{C4F88A68-BBF2-45F2-A363-18CB738363DA}"/>
    <cellStyle name="Calculation 5" xfId="9202" xr:uid="{8E9F898A-F96F-4F9E-8BC5-1703AD2D9201}"/>
    <cellStyle name="Calculation 5 2" xfId="9203" xr:uid="{80317F92-0CEB-41E3-95D1-4AD5EBC0CDEA}"/>
    <cellStyle name="Calculation 5 2 2" xfId="9204" xr:uid="{B8CA3574-528D-4D60-B893-94CE69FAE7A6}"/>
    <cellStyle name="Calculation 5 2 2 2" xfId="9205" xr:uid="{E6076464-C10C-4155-8D61-1C5B8042D107}"/>
    <cellStyle name="Calculation 5 2 2 2 2" xfId="9206" xr:uid="{6FC26461-8A96-412C-BFC0-682EFA2F2DE5}"/>
    <cellStyle name="Calculation 5 2 2 2_CHECK_FX" xfId="9207" xr:uid="{4A6F029C-A13C-4B12-AE44-C02732351DA8}"/>
    <cellStyle name="Calculation 5 2 2 3" xfId="9208" xr:uid="{DA2DE457-D5B9-43EB-883E-5109D12F90C3}"/>
    <cellStyle name="Calculation 5 2 2 4" xfId="9209" xr:uid="{9E5A4A50-61E5-40A3-B4AE-CFA20DABB056}"/>
    <cellStyle name="Calculation 5 2 2_CHECK_FX" xfId="9210" xr:uid="{70F29981-4BC3-406D-BE2C-21FA6CD9E8EF}"/>
    <cellStyle name="Calculation 5 2 3" xfId="9211" xr:uid="{5BB8398A-B49D-4FFC-89F6-4F46718365D8}"/>
    <cellStyle name="Calculation 5 2 3 2" xfId="9212" xr:uid="{E18544B9-7538-4683-BD74-5161493D943A}"/>
    <cellStyle name="Calculation 5 2 3 2 2" xfId="9213" xr:uid="{C410D6A7-F0FE-4007-B73F-AD821E725B92}"/>
    <cellStyle name="Calculation 5 2 3 2_CHECK_FX" xfId="9214" xr:uid="{7149EAB1-8560-4152-910D-4034B42BECD6}"/>
    <cellStyle name="Calculation 5 2 3 3" xfId="9215" xr:uid="{43A818BB-D384-46C3-8158-21A93EB582CF}"/>
    <cellStyle name="Calculation 5 2 3 4" xfId="9216" xr:uid="{FAD8FE49-7239-47BA-BB1D-34768847B362}"/>
    <cellStyle name="Calculation 5 2 3_CHECK_FX" xfId="9217" xr:uid="{A93A6BCB-1565-4310-9421-4E4AEE4DCD00}"/>
    <cellStyle name="Calculation 5 2 4" xfId="9218" xr:uid="{3DE9BA40-327F-4238-9B17-A937ECC54A6E}"/>
    <cellStyle name="Calculation 5 2 4 2" xfId="9219" xr:uid="{8BCFCC18-9C47-427D-8868-0A7DEA83DF0A}"/>
    <cellStyle name="Calculation 5 2 4_CHECK_FX" xfId="9220" xr:uid="{363F87E3-1D1D-478B-8EFD-15781F5B94E0}"/>
    <cellStyle name="Calculation 5 2 5" xfId="9221" xr:uid="{8029EFA9-9E81-41A8-A001-1777D48112D7}"/>
    <cellStyle name="Calculation 5 2 6" xfId="9222" xr:uid="{715AECB6-55F3-40C9-AC90-EAAF1CC11C6A}"/>
    <cellStyle name="Calculation 5 2_CHECK_FX" xfId="9223" xr:uid="{D99B60FE-9D71-43F3-9815-69A4BF4E70C9}"/>
    <cellStyle name="Calculation 5 3" xfId="9224" xr:uid="{0DF2CC08-F7E7-4D85-BAA5-5352A23C5783}"/>
    <cellStyle name="Calculation 5 3 2" xfId="9225" xr:uid="{F6D3291C-D168-4090-B5DA-C25CD144DDB4}"/>
    <cellStyle name="Calculation 5 3 2 2" xfId="9226" xr:uid="{592D70F1-9F3F-46CA-8665-09699CD66E8D}"/>
    <cellStyle name="Calculation 5 3 2_CHECK_FX" xfId="9227" xr:uid="{FFF04CD3-8671-447F-B26A-C1466569F710}"/>
    <cellStyle name="Calculation 5 3 3" xfId="9228" xr:uid="{5AD01C95-C6D0-4C45-B214-377A6B252CE2}"/>
    <cellStyle name="Calculation 5 3 4" xfId="9229" xr:uid="{D113F907-8D70-416F-A0CD-9E822964466E}"/>
    <cellStyle name="Calculation 5 3_CHECK_FX" xfId="9230" xr:uid="{C15611A3-2CD5-4771-9052-6AE3D164724D}"/>
    <cellStyle name="Calculation 5 4" xfId="9231" xr:uid="{A3C9D11A-48C3-416F-BCE7-E6E72B2B31FA}"/>
    <cellStyle name="Calculation 5 4 2" xfId="9232" xr:uid="{06BC6454-B04C-4CE6-AB9B-CB01A05BD819}"/>
    <cellStyle name="Calculation 5 4 2 2" xfId="9233" xr:uid="{A3230AB9-6446-4A87-A3CD-FBE26D02945E}"/>
    <cellStyle name="Calculation 5 4 2_CHECK_FX" xfId="9234" xr:uid="{72D0EC0C-9ED9-4505-ADE1-A47C3DCC4ADC}"/>
    <cellStyle name="Calculation 5 4 3" xfId="9235" xr:uid="{03F93EB3-4F4F-48FD-8E95-26B11B6C21CE}"/>
    <cellStyle name="Calculation 5 4 4" xfId="9236" xr:uid="{82A5642D-AF24-4F99-BB27-A3A65E7F21C2}"/>
    <cellStyle name="Calculation 5 4_CHECK_FX" xfId="9237" xr:uid="{8F4116B0-DB48-41BB-9F05-BE512BFF0F6D}"/>
    <cellStyle name="Calculation 5 5" xfId="9238" xr:uid="{7EC3A84D-C0F7-4C4A-A63B-52879A212E37}"/>
    <cellStyle name="Calculation 5 5 2" xfId="9239" xr:uid="{0139257A-8977-4420-84B0-6F7351BF1F10}"/>
    <cellStyle name="Calculation 5 5_CHECK_FX" xfId="9240" xr:uid="{C0758F0B-BE6A-49F6-B499-4C61FA54BA03}"/>
    <cellStyle name="Calculation 5 6" xfId="9241" xr:uid="{F506DD0F-9676-453F-8392-6B1E3BD9A7B7}"/>
    <cellStyle name="Calculation 5 7" xfId="9242" xr:uid="{11B2FF0A-A733-458F-B849-748F1EEE0B06}"/>
    <cellStyle name="Calculation 5_CHECK_FX" xfId="9243" xr:uid="{FF233213-A5D5-4381-BFDE-365B531EC8F7}"/>
    <cellStyle name="Calculation 6" xfId="9244" xr:uid="{157C04E1-7E56-41C1-A4BC-B9ED001E1A76}"/>
    <cellStyle name="Calculation 6 2" xfId="9245" xr:uid="{68A7F9F2-D50E-4500-8A50-BEB752D256C8}"/>
    <cellStyle name="Calculation 6 2 2" xfId="9246" xr:uid="{3FC37727-D35E-4229-82B6-3223A5A255F8}"/>
    <cellStyle name="Calculation 6 2 2 2" xfId="9247" xr:uid="{9880CA94-6182-47D3-851F-57CCB5F80980}"/>
    <cellStyle name="Calculation 6 2 2 2 2" xfId="9248" xr:uid="{192DAA07-4049-4112-8F93-FED1108504AE}"/>
    <cellStyle name="Calculation 6 2 2 2_CHECK_FX" xfId="9249" xr:uid="{9BEB1A58-C6D7-45FB-B38E-2BFF24AFB8F3}"/>
    <cellStyle name="Calculation 6 2 2 3" xfId="9250" xr:uid="{DF1689E0-18DE-4E4C-B30F-62F27F5F8428}"/>
    <cellStyle name="Calculation 6 2 2 4" xfId="9251" xr:uid="{2BE18649-D81C-42BE-B3B2-1CDD9B5B185B}"/>
    <cellStyle name="Calculation 6 2 2_CHECK_FX" xfId="9252" xr:uid="{1F6B0699-3C17-4250-9F3D-825B39C94B93}"/>
    <cellStyle name="Calculation 6 2 3" xfId="9253" xr:uid="{CA2F198D-257E-44EC-9D07-32D1793B4AF0}"/>
    <cellStyle name="Calculation 6 2 3 2" xfId="9254" xr:uid="{E3A56A48-628A-45F8-A952-4A0F3DF9DACC}"/>
    <cellStyle name="Calculation 6 2 3 2 2" xfId="9255" xr:uid="{A96EA796-1D36-411F-BC0E-C3AEA7091795}"/>
    <cellStyle name="Calculation 6 2 3 2_CHECK_FX" xfId="9256" xr:uid="{4C2016A5-35B6-49B6-8DE2-19624B4504E5}"/>
    <cellStyle name="Calculation 6 2 3 3" xfId="9257" xr:uid="{42F21479-B39B-42FD-8808-48C63C598053}"/>
    <cellStyle name="Calculation 6 2 3 4" xfId="9258" xr:uid="{EF2EE8E6-5D83-495A-B5F3-AC9517B9869B}"/>
    <cellStyle name="Calculation 6 2 3_CHECK_FX" xfId="9259" xr:uid="{A47B2D9F-A7C3-4019-8632-EEC378672FAD}"/>
    <cellStyle name="Calculation 6 2 4" xfId="9260" xr:uid="{1D118E34-D499-47D3-B0BF-D5665A00878C}"/>
    <cellStyle name="Calculation 6 2 4 2" xfId="9261" xr:uid="{84E7318A-40DF-419F-B5BF-DC4B979EE30A}"/>
    <cellStyle name="Calculation 6 2 4_CHECK_FX" xfId="9262" xr:uid="{C5EB51AE-B1B2-4741-9114-C16CB89F87ED}"/>
    <cellStyle name="Calculation 6 2 5" xfId="9263" xr:uid="{AC427011-FDF4-4A36-9BAA-FCA84149BB5C}"/>
    <cellStyle name="Calculation 6 2 6" xfId="9264" xr:uid="{876D1698-DA47-4E7D-9D19-F5F3C9E889AF}"/>
    <cellStyle name="Calculation 6 2_CHECK_FX" xfId="9265" xr:uid="{4092A1BB-AD76-4E5B-976A-1551E6A6ABF2}"/>
    <cellStyle name="Calculation 6 3" xfId="9266" xr:uid="{9D34EDFC-F63E-4613-B310-47FF1B1D8153}"/>
    <cellStyle name="Calculation 6 3 2" xfId="9267" xr:uid="{B4687413-7E37-416F-ADFD-636D4F0A46CA}"/>
    <cellStyle name="Calculation 6 3 2 2" xfId="9268" xr:uid="{07059115-BF2C-429C-A102-E679BF5E830E}"/>
    <cellStyle name="Calculation 6 3 2_CHECK_FX" xfId="9269" xr:uid="{FE004C5E-76A7-4A78-8931-1D2CF257D870}"/>
    <cellStyle name="Calculation 6 3 3" xfId="9270" xr:uid="{9EFF141E-C10D-4597-A960-839A2A1F35DB}"/>
    <cellStyle name="Calculation 6 3 4" xfId="9271" xr:uid="{9754E0CC-C29E-48F0-A097-F712004026BC}"/>
    <cellStyle name="Calculation 6 3_CHECK_FX" xfId="9272" xr:uid="{8952ADAF-E0FB-43C9-872C-EF267B8E54B3}"/>
    <cellStyle name="Calculation 6 4" xfId="9273" xr:uid="{460135B5-50A2-47AC-8655-BAD3A5B6B88D}"/>
    <cellStyle name="Calculation 6 4 2" xfId="9274" xr:uid="{161C38AA-4CD0-4101-85DD-1CCC28D6C314}"/>
    <cellStyle name="Calculation 6 4 2 2" xfId="9275" xr:uid="{2732A979-9753-4D27-8791-860745DB91FD}"/>
    <cellStyle name="Calculation 6 4 2_CHECK_FX" xfId="9276" xr:uid="{CF09F4BD-19F5-473F-B72E-03DCA2663C3A}"/>
    <cellStyle name="Calculation 6 4 3" xfId="9277" xr:uid="{DC7FA8F5-4CC0-4634-860F-B5E38FCA751B}"/>
    <cellStyle name="Calculation 6 4 4" xfId="9278" xr:uid="{D2C303D3-2A51-4462-8A8A-F688229483A0}"/>
    <cellStyle name="Calculation 6 4_CHECK_FX" xfId="9279" xr:uid="{B22C0BAA-2965-4C59-9697-181CAF0CB465}"/>
    <cellStyle name="Calculation 6 5" xfId="9280" xr:uid="{25B2CF40-6E81-48C6-9B32-AE1EDE3437E5}"/>
    <cellStyle name="Calculation 6 5 2" xfId="9281" xr:uid="{0E17890C-BFDC-4E96-928A-E749FE6C6698}"/>
    <cellStyle name="Calculation 6 5_CHECK_FX" xfId="9282" xr:uid="{6680D0BE-C086-4F8E-9970-358043CC34D8}"/>
    <cellStyle name="Calculation 6 6" xfId="9283" xr:uid="{0C6BEAE3-481D-4B44-8CB7-C21E7E1D383B}"/>
    <cellStyle name="Calculation 6 7" xfId="9284" xr:uid="{396B1993-C06B-4093-92B7-583B31ADE983}"/>
    <cellStyle name="Calculation 6_CHECK_FX" xfId="9285" xr:uid="{3A5DBAF3-6DC2-41C7-8729-0598A6BEF8EE}"/>
    <cellStyle name="Calculation 7" xfId="9286" xr:uid="{0C16C58F-D660-4DF8-AF13-6AE72A8F6DD6}"/>
    <cellStyle name="Calculation 7 2" xfId="9287" xr:uid="{8AD8737D-AF9B-42D4-9B58-FB53014D09BA}"/>
    <cellStyle name="Calculation 7 2 2" xfId="9288" xr:uid="{28D45AEB-8DA3-4C35-8C20-44EC338172C3}"/>
    <cellStyle name="Calculation 7 2 2 2" xfId="9289" xr:uid="{DC16C6C9-8317-4498-A29B-AEAE9796B36A}"/>
    <cellStyle name="Calculation 7 2 2 2 2" xfId="9290" xr:uid="{A4896DA0-4BE9-41E8-A4D5-C2FE3812FD0B}"/>
    <cellStyle name="Calculation 7 2 2 2_CHECK_FX" xfId="9291" xr:uid="{C2C565E6-F11E-4211-90BD-6402A9D74C63}"/>
    <cellStyle name="Calculation 7 2 2 3" xfId="9292" xr:uid="{1D40CBD1-5DD9-4BE6-80EA-2F622B0A6B13}"/>
    <cellStyle name="Calculation 7 2 2 4" xfId="9293" xr:uid="{49EE7386-68ED-40E4-B122-0CA0B80E700F}"/>
    <cellStyle name="Calculation 7 2 2_CHECK_FX" xfId="9294" xr:uid="{63474E63-67E4-4FCA-824E-39A2DE322174}"/>
    <cellStyle name="Calculation 7 2 3" xfId="9295" xr:uid="{26832859-BB22-48E5-A0EC-5F251C0FEF2D}"/>
    <cellStyle name="Calculation 7 2 3 2" xfId="9296" xr:uid="{C14D1D92-F1AC-443F-A6C3-A127D7148C25}"/>
    <cellStyle name="Calculation 7 2 3 2 2" xfId="9297" xr:uid="{808BD62C-5079-4558-85C4-850BDC440768}"/>
    <cellStyle name="Calculation 7 2 3 2_CHECK_FX" xfId="9298" xr:uid="{050A72F8-9018-4338-9053-E779C47CBCD5}"/>
    <cellStyle name="Calculation 7 2 3 3" xfId="9299" xr:uid="{049E5E3E-DADC-4478-AAAE-4153195058CB}"/>
    <cellStyle name="Calculation 7 2 3 4" xfId="9300" xr:uid="{2925E26A-CF12-4BBC-9BE8-93A71C351BC9}"/>
    <cellStyle name="Calculation 7 2 3_CHECK_FX" xfId="9301" xr:uid="{FB1487DE-2A3D-4B22-9CA1-9CFAE8BBA250}"/>
    <cellStyle name="Calculation 7 2 4" xfId="9302" xr:uid="{5EB0A064-32E3-48A9-870B-5C0915AD7C90}"/>
    <cellStyle name="Calculation 7 2 4 2" xfId="9303" xr:uid="{8EA69E44-51B0-40D7-9A40-917A2C60C2A1}"/>
    <cellStyle name="Calculation 7 2 4_CHECK_FX" xfId="9304" xr:uid="{D30AD18F-615C-46F3-8829-82A809B748AC}"/>
    <cellStyle name="Calculation 7 2 5" xfId="9305" xr:uid="{F183169F-414F-4910-94E9-CDC8199354E3}"/>
    <cellStyle name="Calculation 7 2 6" xfId="9306" xr:uid="{F9688C70-D40E-4CCE-B4FE-D49BA67FC976}"/>
    <cellStyle name="Calculation 7 2_CHECK_FX" xfId="9307" xr:uid="{0C370ECF-C7A3-4671-B81D-1A86E2F24807}"/>
    <cellStyle name="Calculation 7 3" xfId="9308" xr:uid="{F69C798C-7781-4BD9-929F-1D5356FF48EC}"/>
    <cellStyle name="Calculation 7 3 2" xfId="9309" xr:uid="{12E7E3CF-55B7-45A5-9895-70AA65EBCEEA}"/>
    <cellStyle name="Calculation 7 3 2 2" xfId="9310" xr:uid="{8274C5EC-5475-411B-8276-4274BAB506B2}"/>
    <cellStyle name="Calculation 7 3 2_CHECK_FX" xfId="9311" xr:uid="{D1FBDA8C-78CE-4CE2-B6FF-0D8BB0746E10}"/>
    <cellStyle name="Calculation 7 3 3" xfId="9312" xr:uid="{388F404D-7A90-4CA9-BFF8-8316AFEC94D1}"/>
    <cellStyle name="Calculation 7 3 4" xfId="9313" xr:uid="{4FB903C6-F699-45A7-9A52-E857C7C849C0}"/>
    <cellStyle name="Calculation 7 3_CHECK_FX" xfId="9314" xr:uid="{F9A6851B-52E8-47C1-82B0-C05A681EFB5D}"/>
    <cellStyle name="Calculation 7 4" xfId="9315" xr:uid="{40168B9A-F782-4CCE-BF51-34800A76D7E5}"/>
    <cellStyle name="Calculation 7 4 2" xfId="9316" xr:uid="{EA335490-1892-464C-828F-1A78E88A453E}"/>
    <cellStyle name="Calculation 7 4 2 2" xfId="9317" xr:uid="{9E429AEB-CC22-4E30-A828-D384040F20C0}"/>
    <cellStyle name="Calculation 7 4 2_CHECK_FX" xfId="9318" xr:uid="{02A2AB6A-F619-49FB-9AC1-715AC4585177}"/>
    <cellStyle name="Calculation 7 4 3" xfId="9319" xr:uid="{3281EB16-ECD5-4A9D-8D63-C5477150CA38}"/>
    <cellStyle name="Calculation 7 4 4" xfId="9320" xr:uid="{43A38311-C77B-4B49-AD89-935ECC07D9EF}"/>
    <cellStyle name="Calculation 7 4_CHECK_FX" xfId="9321" xr:uid="{BBBCA767-77BD-440B-8623-D8E4A43C96A2}"/>
    <cellStyle name="Calculation 7 5" xfId="9322" xr:uid="{DDA9CC2C-438F-417D-B44A-A88DCE42D88F}"/>
    <cellStyle name="Calculation 7 5 2" xfId="9323" xr:uid="{47DCC38F-66BB-46E3-9EA4-C4918E8E8E21}"/>
    <cellStyle name="Calculation 7 5_CHECK_FX" xfId="9324" xr:uid="{CD41B2BF-DB37-4616-BC74-CF5DB3DFAADD}"/>
    <cellStyle name="Calculation 7 6" xfId="9325" xr:uid="{134756F3-BCA6-4EDB-8A05-1038AA312037}"/>
    <cellStyle name="Calculation 7 7" xfId="9326" xr:uid="{B673C718-5B4E-40DB-B5DB-198381F2FDD0}"/>
    <cellStyle name="Calculation 7_CHECK_FX" xfId="9327" xr:uid="{3F7988EC-4376-4BFE-903D-71379D4B8DF6}"/>
    <cellStyle name="Calculation 8" xfId="9328" xr:uid="{9F46E423-BF7A-4911-AC0B-38E26FB7F008}"/>
    <cellStyle name="Calculation 8 2" xfId="9329" xr:uid="{3FB5FB05-CE18-4437-9C8D-E8C6FA1F97D4}"/>
    <cellStyle name="Calculation 8 2 2" xfId="9330" xr:uid="{2A583E15-159E-4824-8852-609CD4290423}"/>
    <cellStyle name="Calculation 8 2 2 2" xfId="9331" xr:uid="{E7205900-3DFB-4F7B-BB9B-ADA65573E8E9}"/>
    <cellStyle name="Calculation 8 2 2 2 2" xfId="9332" xr:uid="{ACB9B45B-F9B9-4691-9AE5-2FF18CC68891}"/>
    <cellStyle name="Calculation 8 2 2 2_CHECK_FX" xfId="9333" xr:uid="{374C6A03-CBC1-45C0-8ABE-7BC34FF4F768}"/>
    <cellStyle name="Calculation 8 2 2 3" xfId="9334" xr:uid="{BA018FEE-B252-4D2F-9C87-120D5E3158AA}"/>
    <cellStyle name="Calculation 8 2 2 4" xfId="9335" xr:uid="{F5BBE482-309B-44DD-9BE6-EB82A89F0258}"/>
    <cellStyle name="Calculation 8 2 2_CHECK_FX" xfId="9336" xr:uid="{692DE0D8-5427-4A43-8209-41F0172883A6}"/>
    <cellStyle name="Calculation 8 2 3" xfId="9337" xr:uid="{D0243DF4-0239-466A-B67A-7AE0937D10E2}"/>
    <cellStyle name="Calculation 8 2 3 2" xfId="9338" xr:uid="{0C47A52D-1A21-4695-B478-F242886A4F48}"/>
    <cellStyle name="Calculation 8 2 3 2 2" xfId="9339" xr:uid="{F2D0B4F1-D057-4417-B110-E2F3DD63584F}"/>
    <cellStyle name="Calculation 8 2 3 2_CHECK_FX" xfId="9340" xr:uid="{E08B82D5-CCC0-48DE-8D2F-5D11E988B91F}"/>
    <cellStyle name="Calculation 8 2 3 3" xfId="9341" xr:uid="{D3FA7B45-406F-4618-983F-E392E9AFAAE1}"/>
    <cellStyle name="Calculation 8 2 3 4" xfId="9342" xr:uid="{FD9B4C43-E925-42BB-8748-23E025057820}"/>
    <cellStyle name="Calculation 8 2 3_CHECK_FX" xfId="9343" xr:uid="{592F855F-DD48-4061-B0F7-9D45CAFFF9FD}"/>
    <cellStyle name="Calculation 8 2 4" xfId="9344" xr:uid="{2786914B-3BFF-4398-9B20-C849D3799AAE}"/>
    <cellStyle name="Calculation 8 2 4 2" xfId="9345" xr:uid="{FDDEC4F7-D04D-4F70-BDCF-57D9BBF7DC40}"/>
    <cellStyle name="Calculation 8 2 4_CHECK_FX" xfId="9346" xr:uid="{3CEA936A-1BF1-46D6-808E-6C3FF633B2FB}"/>
    <cellStyle name="Calculation 8 2 5" xfId="9347" xr:uid="{F8C12E4A-81B6-42BD-8D7A-4976BD9CE8B3}"/>
    <cellStyle name="Calculation 8 2 6" xfId="9348" xr:uid="{652B95A9-206E-4957-9D13-61FE714CE8AB}"/>
    <cellStyle name="Calculation 8 2_CHECK_FX" xfId="9349" xr:uid="{70A78AB6-14B1-4357-AF28-CB35831D7E96}"/>
    <cellStyle name="Calculation 8 3" xfId="9350" xr:uid="{EDA8C8AC-0EDE-4A34-91ED-540F797587AD}"/>
    <cellStyle name="Calculation 8 3 2" xfId="9351" xr:uid="{FD8E01ED-2F95-402D-B6D3-F42C13DC0655}"/>
    <cellStyle name="Calculation 8 3 2 2" xfId="9352" xr:uid="{FEBCFEB1-3BB8-4A07-8B51-97FFCF651C11}"/>
    <cellStyle name="Calculation 8 3 2_CHECK_FX" xfId="9353" xr:uid="{25CB9760-8B6D-4A57-9238-D0CA62D343D6}"/>
    <cellStyle name="Calculation 8 3 3" xfId="9354" xr:uid="{1BC28EBF-876C-48A6-BA12-2D675F4C75BA}"/>
    <cellStyle name="Calculation 8 3 4" xfId="9355" xr:uid="{31B2331E-EFDC-4AF0-BE54-CA1DE61B7464}"/>
    <cellStyle name="Calculation 8 3_CHECK_FX" xfId="9356" xr:uid="{81739539-0C27-4A48-8DFF-B460AC55CC38}"/>
    <cellStyle name="Calculation 8 4" xfId="9357" xr:uid="{929E2DBF-9313-4236-8450-8AF20EDE8022}"/>
    <cellStyle name="Calculation 8 4 2" xfId="9358" xr:uid="{C4435B22-80F5-4804-947B-6ED616022157}"/>
    <cellStyle name="Calculation 8 4 2 2" xfId="9359" xr:uid="{3D53EB83-E680-494E-BD33-4FD6FAAF5255}"/>
    <cellStyle name="Calculation 8 4 2_CHECK_FX" xfId="9360" xr:uid="{3FB01CBE-6BED-414C-B46D-4A28AE055131}"/>
    <cellStyle name="Calculation 8 4 3" xfId="9361" xr:uid="{F549DA84-BD5F-4BC2-B35A-D12B7250B4B8}"/>
    <cellStyle name="Calculation 8 4 4" xfId="9362" xr:uid="{F5290603-1998-4983-B3CF-27252E92D713}"/>
    <cellStyle name="Calculation 8 4_CHECK_FX" xfId="9363" xr:uid="{7A266D16-4964-4CD6-9783-F8F3CB613A96}"/>
    <cellStyle name="Calculation 8 5" xfId="9364" xr:uid="{AB9E527F-9F27-455C-A457-9830BCDE2C9B}"/>
    <cellStyle name="Calculation 8 5 2" xfId="9365" xr:uid="{50525596-E969-4966-BBD7-EA63D60472F3}"/>
    <cellStyle name="Calculation 8 5_CHECK_FX" xfId="9366" xr:uid="{53FDFEF8-8128-4E1A-A084-43E8EC7449EC}"/>
    <cellStyle name="Calculation 8 6" xfId="9367" xr:uid="{A05CDEF4-435D-45F3-974B-A79FF8E58A76}"/>
    <cellStyle name="Calculation 8 7" xfId="9368" xr:uid="{6DE37F41-6C9B-47DE-BF79-B64AFD88D52C}"/>
    <cellStyle name="Calculation 8_CHECK_FX" xfId="9369" xr:uid="{0C1E2177-BCB0-4812-910E-79B52B10EECE}"/>
    <cellStyle name="Calculation 9" xfId="9370" xr:uid="{8B744969-AD4C-47D9-B053-9D023B939D37}"/>
    <cellStyle name="Calculation 9 2" xfId="9371" xr:uid="{2BB4F551-F93A-4ABF-8450-1F4EF869CA8A}"/>
    <cellStyle name="Calculation 9 2 2" xfId="9372" xr:uid="{2A13F7CE-7EDB-470B-951B-931BD4034D60}"/>
    <cellStyle name="Calculation 9 2 2 2" xfId="9373" xr:uid="{616ECC78-F1BF-4118-84B2-576BFEC24127}"/>
    <cellStyle name="Calculation 9 2 2 2 2" xfId="9374" xr:uid="{2E40A61F-D6E8-4B55-9D0C-172D086F8838}"/>
    <cellStyle name="Calculation 9 2 2 2_CHECK_FX" xfId="9375" xr:uid="{5DA3BCAE-E6B0-438C-AF6F-A97097A947A9}"/>
    <cellStyle name="Calculation 9 2 2 3" xfId="9376" xr:uid="{1CCB2196-DAAC-45DE-BA2D-84B20143E397}"/>
    <cellStyle name="Calculation 9 2 2 4" xfId="9377" xr:uid="{EDD3F74B-56C6-4317-AF63-AEABC00A468A}"/>
    <cellStyle name="Calculation 9 2 2_CHECK_FX" xfId="9378" xr:uid="{82633365-5850-4F9E-9ED9-993C1D4CAC23}"/>
    <cellStyle name="Calculation 9 2 3" xfId="9379" xr:uid="{C11E8206-F303-4B1C-B339-628E3EA89688}"/>
    <cellStyle name="Calculation 9 2 3 2" xfId="9380" xr:uid="{3DB680AC-34F8-4A2B-911C-96D01AEA6CF0}"/>
    <cellStyle name="Calculation 9 2 3 2 2" xfId="9381" xr:uid="{2675AE8F-7F79-4D9F-B114-37C62B530978}"/>
    <cellStyle name="Calculation 9 2 3 2_CHECK_FX" xfId="9382" xr:uid="{E9861001-F782-44FA-B39E-E5E74C356609}"/>
    <cellStyle name="Calculation 9 2 3 3" xfId="9383" xr:uid="{6FAF698C-DAE3-4A11-AEA7-B7C59B95CB32}"/>
    <cellStyle name="Calculation 9 2 3 4" xfId="9384" xr:uid="{91BD88D0-656C-470A-B82E-A26F38D48298}"/>
    <cellStyle name="Calculation 9 2 3_CHECK_FX" xfId="9385" xr:uid="{2C0B5656-D18C-46AA-BCE4-BAC5DFB5AE22}"/>
    <cellStyle name="Calculation 9 2 4" xfId="9386" xr:uid="{36CC0527-E4B8-4EF8-B02F-64C423FB635D}"/>
    <cellStyle name="Calculation 9 2 4 2" xfId="9387" xr:uid="{6248DCD2-BA3E-4AE2-A3F0-C270D5D5C6ED}"/>
    <cellStyle name="Calculation 9 2 4_CHECK_FX" xfId="9388" xr:uid="{F4318B88-7CFB-4B7B-9248-C7F9EB0C9229}"/>
    <cellStyle name="Calculation 9 2 5" xfId="9389" xr:uid="{37084DED-A3CB-4805-A15C-EA0A49F01F56}"/>
    <cellStyle name="Calculation 9 2 6" xfId="9390" xr:uid="{D36664CC-173C-480B-A7F2-3359377540B3}"/>
    <cellStyle name="Calculation 9 2_CHECK_FX" xfId="9391" xr:uid="{D394678B-2B6D-4763-82E5-F80867E732AF}"/>
    <cellStyle name="Calculation 9 3" xfId="9392" xr:uid="{5E36F11D-17B6-45BE-BC51-22A83C0B1241}"/>
    <cellStyle name="Calculation 9 3 2" xfId="9393" xr:uid="{239CACAE-3977-4D98-A8D7-190A8715A88F}"/>
    <cellStyle name="Calculation 9 3 2 2" xfId="9394" xr:uid="{63F1F924-1D6E-42CD-A4FB-F3E9A8327FCC}"/>
    <cellStyle name="Calculation 9 3 2_CHECK_FX" xfId="9395" xr:uid="{78148226-A5AB-4638-9498-D9B1036ADD5A}"/>
    <cellStyle name="Calculation 9 3 3" xfId="9396" xr:uid="{D93CD198-D868-48B6-BCCB-0675A6CF5315}"/>
    <cellStyle name="Calculation 9 3 4" xfId="9397" xr:uid="{4C777EDE-A67F-480C-8F76-76E10231E897}"/>
    <cellStyle name="Calculation 9 3_CHECK_FX" xfId="9398" xr:uid="{C317C573-3C67-4FA8-8B88-55DC9D273F33}"/>
    <cellStyle name="Calculation 9 4" xfId="9399" xr:uid="{E46FF513-B005-4974-B5D9-1B76C16F3C03}"/>
    <cellStyle name="Calculation 9 4 2" xfId="9400" xr:uid="{314AC3AD-954B-4FC3-80AA-510EA1A0E9F1}"/>
    <cellStyle name="Calculation 9 4 2 2" xfId="9401" xr:uid="{A5C3E7CB-8525-4146-9DB3-5141A692D2D4}"/>
    <cellStyle name="Calculation 9 4 2_CHECK_FX" xfId="9402" xr:uid="{6DD6E74A-571E-4087-94F9-E61B8E31FDC9}"/>
    <cellStyle name="Calculation 9 4 3" xfId="9403" xr:uid="{E9B82E36-1EED-490C-A617-A9330D9B208C}"/>
    <cellStyle name="Calculation 9 4 4" xfId="9404" xr:uid="{88839BEE-1E94-4B7D-AEA4-A61494EF2B89}"/>
    <cellStyle name="Calculation 9 4_CHECK_FX" xfId="9405" xr:uid="{5993DA3F-13AB-4196-8949-59D0E82CDED7}"/>
    <cellStyle name="Calculation 9 5" xfId="9406" xr:uid="{A8A8B23B-2860-4B87-B244-F1FC0320FA64}"/>
    <cellStyle name="Calculation 9 5 2" xfId="9407" xr:uid="{C620606B-DED9-4D91-A4E3-0DE23A8B3BAE}"/>
    <cellStyle name="Calculation 9 5_CHECK_FX" xfId="9408" xr:uid="{E593BA4B-E661-482D-8432-9F2CD6F116CA}"/>
    <cellStyle name="Calculation 9 6" xfId="9409" xr:uid="{9C8676F4-44B0-4283-89E8-FCAD87AAA9AA}"/>
    <cellStyle name="Calculation 9 7" xfId="9410" xr:uid="{D115978E-A8D8-46AC-9FF4-427ACB9924C5}"/>
    <cellStyle name="Calculation 9_CHECK_FX" xfId="9411" xr:uid="{5C018BCE-1491-47F3-841D-7D6F1D3F0D57}"/>
    <cellStyle name="Cálculo" xfId="9412" xr:uid="{82D05B97-84AC-412B-94E5-80D190E2364F}"/>
    <cellStyle name="Cálculo 2" xfId="9413" xr:uid="{4EDAA33A-07F8-43AC-BCDA-210A7D6BC0EF}"/>
    <cellStyle name="Cálculo 2 2" xfId="9414" xr:uid="{33B32E97-7AE5-4FA4-BD62-803A19021F56}"/>
    <cellStyle name="Cálculo 2 2 2" xfId="9415" xr:uid="{5BA2EAA4-FF0B-4250-9CC9-E31E720FC910}"/>
    <cellStyle name="Cálculo 2 2 3" xfId="9416" xr:uid="{CF5182FA-107D-43E9-9010-8ECB5AC389B3}"/>
    <cellStyle name="Cálculo 2 2 4" xfId="9417" xr:uid="{6F4ACA56-331F-40B5-B214-28EC286951C3}"/>
    <cellStyle name="Cálculo 2 2 5" xfId="9418" xr:uid="{09C16FC0-BEC3-47FF-9BFD-6D5B3BA6EEB2}"/>
    <cellStyle name="Cálculo 2 2_AgeSa_NewFormat" xfId="9419" xr:uid="{EE151DA0-5481-444C-889E-78A3806824F1}"/>
    <cellStyle name="Cálculo 2 3" xfId="9420" xr:uid="{6D74CB5E-8714-4A38-8FD1-2FC529F45DDC}"/>
    <cellStyle name="Cálculo 2 4" xfId="9421" xr:uid="{E4D1C309-F022-421C-B489-E6E20F82B510}"/>
    <cellStyle name="Cálculo 2 5" xfId="9422" xr:uid="{CD25273D-CC5D-4DDD-9BA5-060A42B4D373}"/>
    <cellStyle name="Cálculo 2 6" xfId="9423" xr:uid="{27F3BEF2-8087-4405-BA5E-FFE375DDE45B}"/>
    <cellStyle name="Cálculo 2_AgeSa_NewFormat" xfId="9424" xr:uid="{A92AE254-1A23-4C59-8E6D-30BF44ADBBDD}"/>
    <cellStyle name="Cálculo 3" xfId="9425" xr:uid="{7E404AD6-7AFF-4876-B20A-11C94413406B}"/>
    <cellStyle name="Cálculo 3 2" xfId="9426" xr:uid="{1151E3D5-4829-47CD-9759-FC75A9EDC0C6}"/>
    <cellStyle name="Cálculo 3 3" xfId="9427" xr:uid="{29DC4F47-2597-4147-AD89-690D366D43D1}"/>
    <cellStyle name="Cálculo 3 4" xfId="9428" xr:uid="{A24BE5F7-B8BC-4D59-B6A8-6B142DC35C0C}"/>
    <cellStyle name="Cálculo 3 5" xfId="9429" xr:uid="{6AED3242-2437-4DBF-86BE-09B9E65E9377}"/>
    <cellStyle name="Cálculo 3_AgeSa_NewFormat" xfId="9430" xr:uid="{EE2905D9-FBC5-4240-8C89-1E1D4EA52CCE}"/>
    <cellStyle name="Cálculo 4" xfId="9431" xr:uid="{624915EC-DC36-4DFB-AB96-37DCFCE35F4E}"/>
    <cellStyle name="Cálculo 5" xfId="9432" xr:uid="{A7A7BCCE-02DA-44B4-9652-69B97BFF577E}"/>
    <cellStyle name="Cálculo 6" xfId="9433" xr:uid="{A32E2FC0-3E27-4A1E-89B2-88E1462A6686}"/>
    <cellStyle name="Cálculo 7" xfId="9434" xr:uid="{B9EFA058-C9B0-40B7-B552-A7D2C53FABE5}"/>
    <cellStyle name="Cálculo_AgeSa_NewFormat" xfId="9435" xr:uid="{7EAACBC6-CBFF-4A4A-9B99-4093F2AA60D8}"/>
    <cellStyle name="CalcWi - Style5" xfId="9436" xr:uid="{83C2041A-EC5C-4AFE-A4AA-4E7C0A84BC48}"/>
    <cellStyle name="category" xfId="9437" xr:uid="{A9DFEA82-3609-44E5-A57D-01C2CC8FBE90}"/>
    <cellStyle name="Celda de comprobación" xfId="9438" xr:uid="{2F3DE315-1608-45E7-A4F1-FDD6DFF275F2}"/>
    <cellStyle name="Celda vinculada" xfId="9439" xr:uid="{83B131A8-6148-4C7A-B7FB-49361641D113}"/>
    <cellStyle name="Cella collegata" xfId="9440" xr:uid="{208E8BA6-7828-467F-9A78-FBE74F2D1A9F}"/>
    <cellStyle name="Cella da controllare" xfId="9441" xr:uid="{31DCCD1A-D3B7-4C35-AF66-7F6EF0E0043D}"/>
    <cellStyle name="Cellule liée" xfId="9442" xr:uid="{D6E8271D-0316-4DF8-BE60-FDC90CF3BD3D}"/>
    <cellStyle name="Célula Ligada" xfId="9443" xr:uid="{2F52504B-D13C-494B-A9BD-9899C44C43A9}"/>
    <cellStyle name="Check Cell 10" xfId="9444" xr:uid="{45AB84B4-1213-42F8-AED7-768A7C8B53B9}"/>
    <cellStyle name="Check Cell 11" xfId="9445" xr:uid="{E65DCA45-2880-4EA7-A4F8-7504E3434AE8}"/>
    <cellStyle name="Check Cell 2" xfId="9446" xr:uid="{B8DF9BF4-9A93-483D-9C42-699BADE8F6F8}"/>
    <cellStyle name="Check Cell 2 2" xfId="9447" xr:uid="{940D5EF9-7BCA-4F69-A604-51BAFC8CBB2B}"/>
    <cellStyle name="Check Cell 2_AgeSa_NewFormat" xfId="9448" xr:uid="{8518B521-D2BF-4607-BC4C-BA7DA13957FE}"/>
    <cellStyle name="Check Cell 3" xfId="9449" xr:uid="{D37454C1-1337-44B9-8327-12CFF08FB34A}"/>
    <cellStyle name="Check Cell 3 2" xfId="9450" xr:uid="{45664576-AB3A-4F30-B9D6-0139AFB6B708}"/>
    <cellStyle name="Check Cell 3_CHECK_FX" xfId="9451" xr:uid="{D9566106-E7B7-4819-9FBC-3802428FBD41}"/>
    <cellStyle name="Check Cell 4" xfId="9452" xr:uid="{8DA67BE1-8160-4BC2-A31D-3B9189C5A722}"/>
    <cellStyle name="Check Cell 4 2" xfId="9453" xr:uid="{65A3C742-E313-401A-AA54-AF9E774611D2}"/>
    <cellStyle name="Check Cell 4_CHECK_FX" xfId="9454" xr:uid="{14F66A2D-45CB-4737-8CD1-18CFCAB71041}"/>
    <cellStyle name="Check Cell 5" xfId="9455" xr:uid="{CB88B6DE-969F-4BA2-B986-40320BF3AC20}"/>
    <cellStyle name="Check Cell 5 2" xfId="9456" xr:uid="{E128F00E-210D-4C48-A7E5-643AC461BB09}"/>
    <cellStyle name="Check Cell 5_CHECK_FX" xfId="9457" xr:uid="{430F85C3-7854-4876-A5CD-DA398A00A426}"/>
    <cellStyle name="Check Cell 6" xfId="9458" xr:uid="{5487A6DF-6191-4F9F-8B54-66056AAD5B7B}"/>
    <cellStyle name="Check Cell 6 2" xfId="9459" xr:uid="{D6118CC1-1282-49DA-8A62-1D91C2610022}"/>
    <cellStyle name="Check Cell 6_CHECK_FX" xfId="9460" xr:uid="{F142F932-AF65-4563-B6D1-F915C5D546AD}"/>
    <cellStyle name="Check Cell 7" xfId="9461" xr:uid="{9719B92A-DCD7-4377-A93E-29B215E34786}"/>
    <cellStyle name="Check Cell 7 2" xfId="9462" xr:uid="{6E3445B7-A65B-40E6-BD22-7007DA2141E1}"/>
    <cellStyle name="Check Cell 7_CHECK_FX" xfId="9463" xr:uid="{B48972F8-52E5-4325-951C-80FABE316371}"/>
    <cellStyle name="Check Cell 8" xfId="9464" xr:uid="{4CF9AF93-569A-4BC2-B13B-F9F7AA2B41F5}"/>
    <cellStyle name="Check Cell 8 2" xfId="9465" xr:uid="{44DE3ADA-268F-4561-B91D-C50C4D289DC5}"/>
    <cellStyle name="Check Cell 8_CHECK_FX" xfId="9466" xr:uid="{EE484550-C102-4B40-B483-AF79E31C7310}"/>
    <cellStyle name="Check Cell 9" xfId="9467" xr:uid="{CFF30BD8-D2B4-40EA-962B-7033FFC415B0}"/>
    <cellStyle name="Check Cell 9 2" xfId="9468" xr:uid="{00B0A914-E9DE-479F-A64E-B0A63B1111C5}"/>
    <cellStyle name="Check Cell 9_CHECK_FX" xfId="9469" xr:uid="{EC41F381-04B8-43F5-B777-B1E1DFA9C89B}"/>
    <cellStyle name="Çıkış 2" xfId="9470" xr:uid="{4C78A018-F35B-4B71-AEDB-3B29641699E4}"/>
    <cellStyle name="Çıkış 2 2" xfId="9471" xr:uid="{42236B9C-929F-40FE-8BB7-897564631C69}"/>
    <cellStyle name="Çıkış 2 2 2" xfId="9472" xr:uid="{6E745A29-2344-4994-8488-956FE2C2ED76}"/>
    <cellStyle name="Çıkış 2 2 2 2" xfId="9473" xr:uid="{3C4B0221-9A90-43BF-B9F0-ADB74B5E426A}"/>
    <cellStyle name="Çıkış 2 2 2 2 2" xfId="9474" xr:uid="{F5AE9650-EB78-4FDB-A601-D3B1A802FD27}"/>
    <cellStyle name="Çıkış 2 2 2 2_CHECK_FX" xfId="9475" xr:uid="{1A57C6C3-3364-4B78-B3C9-99607E73253F}"/>
    <cellStyle name="Çıkış 2 2 2 3" xfId="9476" xr:uid="{545B0586-274F-47DC-A0E7-188F1FA187DE}"/>
    <cellStyle name="Çıkış 2 2 2 4" xfId="9477" xr:uid="{E57DDCBD-AFD6-4E13-9541-F69C592EE446}"/>
    <cellStyle name="Çıkış 2 2 2_CHECK_FX" xfId="9478" xr:uid="{2A9A8B40-E938-409B-990A-20087A932844}"/>
    <cellStyle name="Çıkış 2 2 3" xfId="9479" xr:uid="{BC1619BF-8A2B-44F8-8080-B268F5F421A0}"/>
    <cellStyle name="Çıkış 2 2 3 2" xfId="9480" xr:uid="{EB74283C-CBD7-4568-804F-D2C033571D7D}"/>
    <cellStyle name="Çıkış 2 2 3 2 2" xfId="9481" xr:uid="{A09F0BDB-2EFA-4611-ADC1-5EFCD08103A3}"/>
    <cellStyle name="Çıkış 2 2 3 2_CHECK_FX" xfId="9482" xr:uid="{153E9E05-D906-4049-B1A4-2B51D692532D}"/>
    <cellStyle name="Çıkış 2 2 3 3" xfId="9483" xr:uid="{85750E89-9D26-45AF-9EAE-C1B21AA3B935}"/>
    <cellStyle name="Çıkış 2 2 3 4" xfId="9484" xr:uid="{93415436-CEB0-4D1A-B00C-2C131E2190BB}"/>
    <cellStyle name="Çıkış 2 2 3_CHECK_FX" xfId="9485" xr:uid="{011D95FD-CB24-48AE-A586-B43BBB01F5C4}"/>
    <cellStyle name="Çıkış 2 2 4" xfId="9486" xr:uid="{8A1B5A3A-3381-445E-AADC-F4DE384ABA4F}"/>
    <cellStyle name="Çıkış 2 2 4 2" xfId="9487" xr:uid="{BEC60F48-9AE6-4FFA-8551-7BD7BCB363E6}"/>
    <cellStyle name="Çıkış 2 2 4_CHECK_FX" xfId="9488" xr:uid="{870D6E70-7684-450D-9F83-0BF14002044A}"/>
    <cellStyle name="Çıkış 2 2 5" xfId="9489" xr:uid="{B8CF6A35-3731-4F74-A604-81C617326DFA}"/>
    <cellStyle name="Çıkış 2 2 6" xfId="9490" xr:uid="{CB047B1F-D39A-4EEF-B691-DDB9DB0D8056}"/>
    <cellStyle name="Çıkış 2 2_CHECK_FX" xfId="9491" xr:uid="{6CE2F034-ECD3-47F9-8D3E-9A678A5D849D}"/>
    <cellStyle name="Çıkış 2 3" xfId="9492" xr:uid="{8619D9AF-6AFC-457D-86BB-C5AD07E8CF6A}"/>
    <cellStyle name="Çıkış 2 3 2" xfId="9493" xr:uid="{285469C3-8C9A-472A-A632-F6089636E0F1}"/>
    <cellStyle name="Çıkış 2 3 2 2" xfId="9494" xr:uid="{E5773B3D-D3BA-4891-94FA-8422F3D16F88}"/>
    <cellStyle name="Çıkış 2 3 2_CHECK_FX" xfId="9495" xr:uid="{616D9E2E-C494-4EE7-8912-A9EF5A5ADA50}"/>
    <cellStyle name="Çıkış 2 3 3" xfId="9496" xr:uid="{8DCC56BE-108C-448A-8CD5-D330CAFE2CEE}"/>
    <cellStyle name="Çıkış 2 3 4" xfId="9497" xr:uid="{F08A2022-556E-4D28-BA9D-B06B46B2FBA4}"/>
    <cellStyle name="Çıkış 2 3_CHECK_FX" xfId="9498" xr:uid="{11DB3EAB-C45F-449D-BAD0-239B970D86FC}"/>
    <cellStyle name="Çıkış 2 4" xfId="9499" xr:uid="{831D523C-5D2C-4C8F-8920-B8B7050CB8A6}"/>
    <cellStyle name="Çıkış 2 4 2" xfId="9500" xr:uid="{A8C89490-E750-4D81-8227-3E92FEC5730A}"/>
    <cellStyle name="Çıkış 2 4 2 2" xfId="9501" xr:uid="{629C6B27-A170-4D77-BF36-104A8051B17C}"/>
    <cellStyle name="Çıkış 2 4 2_CHECK_FX" xfId="9502" xr:uid="{C8EA8628-A7EE-4D68-9F36-0679A7970A16}"/>
    <cellStyle name="Çıkış 2 4 3" xfId="9503" xr:uid="{56E74C84-B5D4-4FF1-97A2-26B5FC7D1D89}"/>
    <cellStyle name="Çıkış 2 4 4" xfId="9504" xr:uid="{254A9D97-1E30-4F88-BC29-14E2D722CAE6}"/>
    <cellStyle name="Çıkış 2 4_CHECK_FX" xfId="9505" xr:uid="{23BC6BD1-3EA9-4F97-9F01-0ED499D376E0}"/>
    <cellStyle name="Çıkış 2 5" xfId="9506" xr:uid="{42EFA1C8-7368-4532-B3C1-D0DBD22DF196}"/>
    <cellStyle name="Çıkış 2 5 2" xfId="9507" xr:uid="{0C04A463-5B7D-473E-9FBE-A72EA3E3C251}"/>
    <cellStyle name="Çıkış 2 5_CHECK_FX" xfId="9508" xr:uid="{B02D0159-3D62-4174-ACA9-A603CEEE4B0A}"/>
    <cellStyle name="Çıkış 2 6" xfId="9509" xr:uid="{84FBE88B-3DAE-43D4-BA1A-A5365F3F7AD4}"/>
    <cellStyle name="Çıkış 2 7" xfId="9510" xr:uid="{57DC74FE-D30F-4A4F-85EA-77D7B6EA5D5E}"/>
    <cellStyle name="Çıkış 2_CHECK_FX" xfId="9511" xr:uid="{FDE5796C-D4F4-45B8-83AC-C30ACB122A08}"/>
    <cellStyle name="Colore 1" xfId="9512" xr:uid="{86CA54CC-DD92-453A-BFB7-42C56A34419B}"/>
    <cellStyle name="Colore 2" xfId="9513" xr:uid="{507F7F6E-1EEB-45D3-BDF9-2E7683639FDE}"/>
    <cellStyle name="Colore 3" xfId="9514" xr:uid="{AA0B5246-603B-4BD8-8B47-1A0B98A7C79A}"/>
    <cellStyle name="Colore 4" xfId="9515" xr:uid="{EEBBAF46-5C75-4402-8F8C-89361E87F027}"/>
    <cellStyle name="Colore 5" xfId="9516" xr:uid="{E25B2527-3139-45D5-B58B-B2E11009577B}"/>
    <cellStyle name="Colore 6" xfId="9517" xr:uid="{787FBAC1-9253-442F-9667-37C59696050C}"/>
    <cellStyle name="Column CY" xfId="9518" xr:uid="{263F132B-EF8B-4E3B-86BD-5BE17DC74CFD}"/>
    <cellStyle name="Column PY" xfId="9519" xr:uid="{279DDB86-333B-4E5F-9B36-5415591CD3C3}"/>
    <cellStyle name="Column_Title" xfId="9520" xr:uid="{06E55154-730A-4A44-A2E0-F3FD0269C433}"/>
    <cellStyle name="Comma" xfId="1" builtinId="3"/>
    <cellStyle name="Comma  - Style1" xfId="9521" xr:uid="{0A856E62-A832-431B-B1B3-B0B5FB02C092}"/>
    <cellStyle name="Comma  - Style2" xfId="9522" xr:uid="{6062CDEF-CE41-4F10-9E44-895B760529D6}"/>
    <cellStyle name="Comma  - Style3" xfId="9523" xr:uid="{3765D9DB-DA81-4332-ACEA-6AF18C7BEDB8}"/>
    <cellStyle name="Comma  - Style4" xfId="9524" xr:uid="{2E603384-2880-48E5-87E9-3D92F8447E9E}"/>
    <cellStyle name="Comma  - Style5" xfId="9525" xr:uid="{4F1AA191-ED79-4A1F-ABAD-A134E1131875}"/>
    <cellStyle name="Comma  - Style6" xfId="9526" xr:uid="{8C4DDB07-0906-48E0-8F1E-5BC6AD1AB51A}"/>
    <cellStyle name="Comma  - Style7" xfId="9527" xr:uid="{651DB2C4-9A08-4934-9EAF-7E5ADC69D08B}"/>
    <cellStyle name="Comma  - Style8" xfId="9528" xr:uid="{08CEBB36-5679-4647-9896-B32901D3E638}"/>
    <cellStyle name="Comma [0] 2" xfId="9529" xr:uid="{E99316A8-A30B-4E40-A476-F0CE97BCB756}"/>
    <cellStyle name="Comma [0] 2 2" xfId="9530" xr:uid="{10DEFD93-9B2D-4F08-B36C-BD258FEB2C71}"/>
    <cellStyle name="Comma [0] 2_AgeSa_NewFormat" xfId="9531" xr:uid="{97D82919-BC63-4BAE-B88A-1313EC838410}"/>
    <cellStyle name="Comma [0] 3" xfId="9532" xr:uid="{97984B5A-AF5C-4CFF-A95A-9F273B3CAF19}"/>
    <cellStyle name="Comma [0] 3 2" xfId="9533" xr:uid="{7A8464D4-DAFF-4008-B353-D4563A529ADD}"/>
    <cellStyle name="Comma [0] 3_AgeSa_NewFormat" xfId="9534" xr:uid="{550C916A-7073-4CCB-8E85-242C9F713146}"/>
    <cellStyle name="Comma [0] 4" xfId="9535" xr:uid="{FA3553C7-41F5-49AD-BAAB-D3751B93F69D}"/>
    <cellStyle name="Comma [0] 5" xfId="9536" xr:uid="{ED1B17DC-1718-413D-AA7D-E3A73C8712A9}"/>
    <cellStyle name="Comma [00]" xfId="9537" xr:uid="{5432DC58-373A-47A7-AC0F-A72D7A83892D}"/>
    <cellStyle name="Comma [1]" xfId="9538" xr:uid="{70184A76-C05D-4199-984D-BEA9B8F69E61}"/>
    <cellStyle name="Comma 0" xfId="9539" xr:uid="{BA7E68CA-9243-49C2-94E8-181C5970CA28}"/>
    <cellStyle name="Comma 10" xfId="9540" xr:uid="{59665999-4D27-4098-B3EB-43EA47705842}"/>
    <cellStyle name="Comma 10 2" xfId="9541" xr:uid="{74F95273-B667-42B9-8BAD-3B71F5F5676A}"/>
    <cellStyle name="Comma 10 3" xfId="9542" xr:uid="{8AE63EC2-117C-43D3-B89A-086DD7D394EC}"/>
    <cellStyle name="Comma 10 4" xfId="9543" xr:uid="{AD224767-6164-412E-AB6E-191968A982F3}"/>
    <cellStyle name="Comma 10_AgeSa_NewFormat" xfId="9544" xr:uid="{922E8D38-71BC-4092-832C-C9E91F3B949B}"/>
    <cellStyle name="Comma 100" xfId="9545" xr:uid="{9E35874E-111C-4EF5-98FB-67B8F277E332}"/>
    <cellStyle name="Comma 101" xfId="9546" xr:uid="{F5666B1B-C5EB-481B-9063-42F0CC573795}"/>
    <cellStyle name="Comma 102" xfId="9547" xr:uid="{36535478-A159-4799-B7ED-E4F12C05FAFB}"/>
    <cellStyle name="Comma 103" xfId="9548" xr:uid="{F5ED92E9-6D07-4262-B0D3-F4741E64C7BC}"/>
    <cellStyle name="Comma 104" xfId="9549" xr:uid="{D701580B-1B4D-44AB-B8E3-C16C90829865}"/>
    <cellStyle name="Comma 105" xfId="9550" xr:uid="{56D14776-BFDE-45AB-B223-1920816D4EE6}"/>
    <cellStyle name="Comma 106" xfId="9551" xr:uid="{B34223B8-965F-4BEC-90F6-919C47629347}"/>
    <cellStyle name="Comma 107" xfId="9552" xr:uid="{81956562-B56E-40BE-8569-2D58C5B2B672}"/>
    <cellStyle name="Comma 108" xfId="9553" xr:uid="{2611CBBD-7468-411F-A389-D42AE388E77B}"/>
    <cellStyle name="Comma 109" xfId="9554" xr:uid="{B69C85DB-04BC-48A1-BF93-A9DCDFE4D9A2}"/>
    <cellStyle name="Comma 11" xfId="9555" xr:uid="{DD6E6EAB-6BDA-4F44-8F27-CAFB4B3EDA2F}"/>
    <cellStyle name="Comma 11 2" xfId="9556" xr:uid="{4357F8F0-05E5-41D1-89F0-502D6C935E93}"/>
    <cellStyle name="Comma 11_AgeSa_NewFormat" xfId="9557" xr:uid="{B7ED1D0B-6D1E-4303-8CF1-FD69DF89652C}"/>
    <cellStyle name="Comma 110" xfId="9558" xr:uid="{F67F0EB2-E4CA-4557-972D-DF5EC8A02D25}"/>
    <cellStyle name="Comma 111" xfId="9559" xr:uid="{75E50CE0-CF40-4FE8-99EA-234D42909564}"/>
    <cellStyle name="Comma 112" xfId="9560" xr:uid="{AA27DE5A-244D-4EA8-A32D-D7A819C204EC}"/>
    <cellStyle name="Comma 113" xfId="9561" xr:uid="{4AD50056-4E27-4356-AF90-A279DD8B218B}"/>
    <cellStyle name="Comma 114" xfId="9562" xr:uid="{B94A06AA-8571-4ECF-84DB-22714671ABF6}"/>
    <cellStyle name="Comma 115" xfId="9563" xr:uid="{017DA918-7C3A-48E3-AE71-A17BA698F6AC}"/>
    <cellStyle name="Comma 116" xfId="9564" xr:uid="{B4EFCBA2-5635-4C81-87D8-94AE4A93302A}"/>
    <cellStyle name="Comma 12" xfId="9565" xr:uid="{30D72280-3CFB-45F9-A31E-D38FBC09D6C7}"/>
    <cellStyle name="Comma 12 2" xfId="9566" xr:uid="{456DBA2E-7042-49DA-A875-F93FCF7581E9}"/>
    <cellStyle name="Comma 12_AgeSa_NewFormat" xfId="9567" xr:uid="{6C407005-9A96-4A2E-80A3-3844B1DB15B5}"/>
    <cellStyle name="Comma 13" xfId="9568" xr:uid="{8A522C1A-3D62-4EAD-848B-3F6CCA926EC0}"/>
    <cellStyle name="Comma 13 2" xfId="9569" xr:uid="{8FED7774-422E-4BB7-8B74-2BC7240EC331}"/>
    <cellStyle name="Comma 13_AFLI" xfId="9570" xr:uid="{F11122A7-B36F-434E-AA86-D9639F0701E5}"/>
    <cellStyle name="Comma 14" xfId="9571" xr:uid="{47965060-4973-41EA-9670-8900210E6056}"/>
    <cellStyle name="Comma 14 2" xfId="9572" xr:uid="{7E82FB55-B3A8-4C4A-9E7D-FD8F599E2823}"/>
    <cellStyle name="Comma 14_AgeSa_NewFormat" xfId="9573" xr:uid="{618EE729-346A-4D5D-9D68-65BDA6EA8FC5}"/>
    <cellStyle name="Comma 15" xfId="9574" xr:uid="{C2A01003-98A6-4FD4-8A54-5484AFF399DB}"/>
    <cellStyle name="Comma 15 2" xfId="9575" xr:uid="{B4A4268F-06A7-4897-A798-489DE8DFFAFF}"/>
    <cellStyle name="Comma 15_AgeSa_NewFormat" xfId="9576" xr:uid="{563916B7-8AB6-4666-AE48-ED414BCF55E3}"/>
    <cellStyle name="Comma 16" xfId="9577" xr:uid="{AB47A1AE-1063-46EC-94FA-6E5B0E25D869}"/>
    <cellStyle name="Comma 16 2" xfId="9578" xr:uid="{F2EFF248-876D-4116-B084-2C39191AE7E8}"/>
    <cellStyle name="Comma 16 2 2" xfId="9579" xr:uid="{289967B8-1657-4508-9305-EA9CC1F94FA2}"/>
    <cellStyle name="Comma 16 2 3" xfId="9580" xr:uid="{48D86F22-638E-4582-ABCD-B5D2D9F9691E}"/>
    <cellStyle name="Comma 16 2 4" xfId="9581" xr:uid="{4AA7C8BB-F67D-47C1-9A9D-CAAC060B28B2}"/>
    <cellStyle name="Comma 16 2 5" xfId="9582" xr:uid="{FD33FA6C-990B-4E20-8283-6FC13E236988}"/>
    <cellStyle name="Comma 16 2_AgeSa_NewFormat" xfId="9583" xr:uid="{ED9C0C5A-5735-491A-8FC6-5CF58DB0C1C5}"/>
    <cellStyle name="Comma 16 3" xfId="9584" xr:uid="{EEEFCA67-8E7F-4485-B084-51795D686B1B}"/>
    <cellStyle name="Comma 16 4" xfId="9585" xr:uid="{1B4A1717-0FDF-410A-8C0C-8887F81802E3}"/>
    <cellStyle name="Comma 16_AgeSa_NewFormat" xfId="9586" xr:uid="{2C8C5B7E-FD1C-4D14-931F-3E89A41317F5}"/>
    <cellStyle name="Comma 166" xfId="9587" xr:uid="{EC2F9904-6FE3-42BE-8855-D6D8234EF0D7}"/>
    <cellStyle name="Comma 166 2" xfId="9588" xr:uid="{70088DD6-9923-4965-A438-495815F0F045}"/>
    <cellStyle name="Comma 166 3" xfId="9589" xr:uid="{83E1635C-E297-441E-9652-9A71A690468F}"/>
    <cellStyle name="Comma 166_segment AS" xfId="9590" xr:uid="{A04F8028-8994-44E5-A653-F9EA27C3A682}"/>
    <cellStyle name="Comma 17" xfId="9591" xr:uid="{6EB75BF7-17ED-418D-93C0-C4D6118495F9}"/>
    <cellStyle name="Comma 18" xfId="9592" xr:uid="{5AD8942F-3D1F-4152-A083-49D87EC71D7C}"/>
    <cellStyle name="Comma 19" xfId="9593" xr:uid="{5F76D0D8-CCD0-4297-BD10-42CCED357171}"/>
    <cellStyle name="Comma 2" xfId="9594" xr:uid="{86594E7E-72D1-4957-87EF-026437349CAA}"/>
    <cellStyle name="Comma 2 10" xfId="9595" xr:uid="{93125BC3-14C0-488C-B0ED-0D5391936805}"/>
    <cellStyle name="Comma 2 11" xfId="9596" xr:uid="{7D79455A-FA73-4CEF-92B0-A2165546453A}"/>
    <cellStyle name="Comma 2 12" xfId="9597" xr:uid="{93BB332D-EE6D-45A8-B6BF-40D1640F19DF}"/>
    <cellStyle name="Comma 2 13" xfId="9598" xr:uid="{17310556-0F10-4375-AEF7-E77CC188B38F}"/>
    <cellStyle name="Comma 2 2" xfId="9599" xr:uid="{D38E2F03-6E58-4776-871D-C4DB4E030E09}"/>
    <cellStyle name="Comma 2 2 10" xfId="9600" xr:uid="{79D03EF1-ACA2-402B-9649-34784493F87A}"/>
    <cellStyle name="Comma 2 2 2" xfId="9601" xr:uid="{0EF98A19-159C-485D-A4EF-832831BE327B}"/>
    <cellStyle name="Comma 2 2 2 2" xfId="9602" xr:uid="{A8DCA0B7-7EB6-493D-B74A-DD06BC3E9F5C}"/>
    <cellStyle name="Comma 2 2 2 2 2" xfId="9603" xr:uid="{4C478F91-2A77-4C06-81D0-5E09ED168E74}"/>
    <cellStyle name="Comma 2 2 2 2_AgeSa_NewFormat" xfId="9604" xr:uid="{A6484935-CDFD-46DF-997C-18A640FD1C42}"/>
    <cellStyle name="Comma 2 2 2 3" xfId="9605" xr:uid="{B521D707-C003-47B8-9A88-C5BEDF682BDD}"/>
    <cellStyle name="Comma 2 2 2_2. Exec Summary" xfId="9606" xr:uid="{96460935-936B-4A0C-BBA4-E18E91326C49}"/>
    <cellStyle name="Comma 2 2 3" xfId="9607" xr:uid="{47CE962C-3D70-4063-BFEB-21FE8CA2244A}"/>
    <cellStyle name="Comma 2 2 4" xfId="9608" xr:uid="{E82F9434-DE7F-4E52-B01F-CB5CB2130FD1}"/>
    <cellStyle name="Comma 2 2 5" xfId="9609" xr:uid="{AF519546-A8BB-4958-8B26-43404BCA27E5}"/>
    <cellStyle name="Comma 2 2 6" xfId="9610" xr:uid="{063020F7-99E3-40B2-AC77-7DA1AD7B29A3}"/>
    <cellStyle name="Comma 2 2 7" xfId="9611" xr:uid="{F1787272-5DD8-4502-AA50-45873BCFF7FB}"/>
    <cellStyle name="Comma 2 2 8" xfId="9612" xr:uid="{A159E2F9-D0BD-46D8-B159-6D87F1291757}"/>
    <cellStyle name="Comma 2 2 9" xfId="9613" xr:uid="{3B0ADBE6-2A91-45C2-9CB8-DDD89CB991EE}"/>
    <cellStyle name="Comma 2 2_2. Exec Summary" xfId="9614" xr:uid="{D8134E81-D251-48F9-8BC5-C1491514C5E8}"/>
    <cellStyle name="Comma 2 3" xfId="9615" xr:uid="{B2D9DFD7-C8A3-4265-91F0-B1187C92ED08}"/>
    <cellStyle name="Comma 2 3 2" xfId="9616" xr:uid="{3236816F-A960-4369-93A1-C432F93B8C5E}"/>
    <cellStyle name="Comma 2 3 2 2" xfId="9617" xr:uid="{B77F63A2-4C2F-4689-AD01-3DF2B49B161B}"/>
    <cellStyle name="Comma 2 3 2 3" xfId="9618" xr:uid="{E85517DA-4194-4AE8-9902-E8D8060D36B4}"/>
    <cellStyle name="Comma 2 3 2 4" xfId="9619" xr:uid="{D188C488-192D-4CD4-84DB-8971667134E1}"/>
    <cellStyle name="Comma 2 3 2 5" xfId="9620" xr:uid="{8D1A8E99-8941-4082-AB04-174208772A1E}"/>
    <cellStyle name="Comma 2 3 2_AgeSa_NewFormat" xfId="9621" xr:uid="{94394603-5465-432E-9AC2-B9C5A2FEE86F}"/>
    <cellStyle name="Comma 2 3 3" xfId="9622" xr:uid="{A2BE030B-E964-45F9-8715-91F435FA7ED5}"/>
    <cellStyle name="Comma 2 3 4" xfId="9623" xr:uid="{66B83FA0-B362-4665-947E-4EE65E3BEC94}"/>
    <cellStyle name="Comma 2 3 5" xfId="9624" xr:uid="{5EA37950-42D1-45FF-BB05-71A3096B5E77}"/>
    <cellStyle name="Comma 2 3_2. Exec Summary" xfId="9625" xr:uid="{65D4C63F-9D38-4479-8C48-C8042C633184}"/>
    <cellStyle name="Comma 2 4" xfId="9626" xr:uid="{BCC5E674-E49C-49C9-AEAD-4846AFB341DE}"/>
    <cellStyle name="Comma 2 4 2" xfId="9627" xr:uid="{CBC21630-0F13-4A27-BA43-C25DB62BC081}"/>
    <cellStyle name="Comma 2 4 3" xfId="9628" xr:uid="{8F65DEA9-E672-4267-9AD6-C31D4AA78185}"/>
    <cellStyle name="Comma 2 4_AgeSa_NewFormat" xfId="9629" xr:uid="{6C337337-ACD2-4E64-9B7B-B8135D35111F}"/>
    <cellStyle name="Comma 2 5" xfId="9630" xr:uid="{991EB572-0FF2-49A9-A2A4-F18DFE69F1C1}"/>
    <cellStyle name="Comma 2 6" xfId="9631" xr:uid="{FF814401-8ABA-4532-9AF3-97EBA509BCE8}"/>
    <cellStyle name="Comma 2 6 2" xfId="9632" xr:uid="{55679ABE-922D-4F56-8614-DF6E093CCDAF}"/>
    <cellStyle name="Comma 2 6_AgeSa_NewFormat" xfId="9633" xr:uid="{D2083134-FCE6-4868-9DEB-08EF5389F804}"/>
    <cellStyle name="Comma 2 7" xfId="9634" xr:uid="{E7026B68-E5C2-465C-9271-88B27411EB22}"/>
    <cellStyle name="Comma 2 7 2" xfId="9635" xr:uid="{97D5AE02-C60E-4C26-A360-BA2144079128}"/>
    <cellStyle name="Comma 2 7 2 2" xfId="9636" xr:uid="{F25BB6FE-E473-4D15-B3D7-9A2B318BF64C}"/>
    <cellStyle name="Comma 2 7 2 3" xfId="9637" xr:uid="{C9612ED2-9612-4D88-9655-16B027A55686}"/>
    <cellStyle name="Comma 2 7 2 4" xfId="9638" xr:uid="{C52D2392-8D38-4E53-AA6C-2CDC036D7900}"/>
    <cellStyle name="Comma 2 7 2 5" xfId="9639" xr:uid="{1F4FC6F9-CBC9-4755-BEBC-4F136CD2A3A0}"/>
    <cellStyle name="Comma 2 7 2_AgeSa_NewFormat" xfId="9640" xr:uid="{9FBD8D3C-5C4A-4D37-A6AF-ACBDF89F644E}"/>
    <cellStyle name="Comma 2 7 3" xfId="9641" xr:uid="{D3E3C4A4-2E76-49BD-9B83-AB74FFF04922}"/>
    <cellStyle name="Comma 2 7 4" xfId="9642" xr:uid="{91F43E92-9DC7-4191-BBDB-3A0AE0D3234B}"/>
    <cellStyle name="Comma 2 7 5" xfId="9643" xr:uid="{F26F1326-6AD8-415F-A5F7-F42102DD0A4F}"/>
    <cellStyle name="Comma 2 7 6" xfId="9644" xr:uid="{797354DD-F81B-4BD5-987D-1E5EADA00786}"/>
    <cellStyle name="Comma 2 7_AgeSa_NewFormat" xfId="9645" xr:uid="{4A78AB7E-1B75-4611-A617-AF9BB7C4A6A4}"/>
    <cellStyle name="Comma 2 8" xfId="9646" xr:uid="{016BB45F-F190-41D9-BA1E-F6A022BE63DB}"/>
    <cellStyle name="Comma 2 9" xfId="9647" xr:uid="{AF507383-D560-4C3E-B46E-2D39CF6A6D6D}"/>
    <cellStyle name="Comma 2_16.00.00 Other Assets" xfId="9648" xr:uid="{5D3AEEB0-B3BC-4D8C-8A89-1FF1731873B8}"/>
    <cellStyle name="Comma 20" xfId="9649" xr:uid="{FD368AE2-A26A-4B9B-84A1-AF88D0969967}"/>
    <cellStyle name="Comma 21" xfId="9650" xr:uid="{8A5D1877-002B-4300-BA9A-BB4A4A21DF1C}"/>
    <cellStyle name="Comma 22" xfId="9651" xr:uid="{DBB11A4D-F034-4B4B-A822-4E596D1EB131}"/>
    <cellStyle name="Comma 23" xfId="9652" xr:uid="{DEC25098-FF41-4AB4-8B44-1B8E03A8B79D}"/>
    <cellStyle name="Comma 24" xfId="9653" xr:uid="{0E68FC0F-535C-4986-BF93-A204CFB0A552}"/>
    <cellStyle name="Comma 25" xfId="9654" xr:uid="{FAB1B9AB-F7A8-4A43-A3A1-F31BA7101BC9}"/>
    <cellStyle name="Comma 26" xfId="9655" xr:uid="{2D85738F-9860-4C42-A258-66948DFC83C2}"/>
    <cellStyle name="Comma 27" xfId="9656" xr:uid="{6D5F7E10-26DD-428F-AEA9-72A409E4B780}"/>
    <cellStyle name="Comma 28" xfId="9657" xr:uid="{AB2572F2-DF33-47D5-9585-36328D2E2F0A}"/>
    <cellStyle name="Comma 29" xfId="9658" xr:uid="{B117A96A-2F44-4756-8DA3-F454D0EEC758}"/>
    <cellStyle name="Comma 3" xfId="9659" xr:uid="{90FF7A59-AFC1-440B-B764-1AEF9036CA96}"/>
    <cellStyle name="Comma 3 10" xfId="9660" xr:uid="{05AAE333-E93A-4281-ABC8-F7B00F83CA90}"/>
    <cellStyle name="Comma 3 11" xfId="9661" xr:uid="{0AA48BDE-FF02-4673-B1E1-D17041335788}"/>
    <cellStyle name="Comma 3 12" xfId="9662" xr:uid="{1B8D541B-72A6-4E81-9F00-52B26BEBC0F9}"/>
    <cellStyle name="Comma 3 13" xfId="9663" xr:uid="{66381BA0-D02C-4774-9912-A0E4FA9C6A5A}"/>
    <cellStyle name="Comma 3 14" xfId="9664" xr:uid="{AD0CF502-8F78-48A0-A5CB-4246A951EF21}"/>
    <cellStyle name="Comma 3 15" xfId="9665" xr:uid="{29F1AC1D-1E83-41D5-87FA-843AC72B0F9C}"/>
    <cellStyle name="Comma 3 16" xfId="9666" xr:uid="{4736152E-51BB-4C37-B829-614DBBF96014}"/>
    <cellStyle name="Comma 3 17" xfId="9667" xr:uid="{641F8BA4-1451-4BBC-A222-C2C5019262DD}"/>
    <cellStyle name="Comma 3 18" xfId="9668" xr:uid="{794EA44E-B67E-4D42-BC2A-7464BA0E219B}"/>
    <cellStyle name="Comma 3 19" xfId="9669" xr:uid="{D8F438E7-77A0-414E-9BF4-045A4D1F5C47}"/>
    <cellStyle name="Comma 3 2" xfId="9670" xr:uid="{C9E74887-BFD9-48E1-A88C-E46D0ACD4940}"/>
    <cellStyle name="Comma 3 2 10" xfId="9671" xr:uid="{994FCA18-C826-47C4-AB01-09F117C1B217}"/>
    <cellStyle name="Comma 3 2 11" xfId="9672" xr:uid="{CB346D7D-CE7E-4746-A8CE-6F0F6AC1691C}"/>
    <cellStyle name="Comma 3 2 12" xfId="9673" xr:uid="{E9FAA4E5-5B9D-4748-9794-060AB9BED5AD}"/>
    <cellStyle name="Comma 3 2 13" xfId="9674" xr:uid="{0E55CB70-096E-4E8F-961C-E941B1C12FB1}"/>
    <cellStyle name="Comma 3 2 14" xfId="9675" xr:uid="{CEAC587D-BFA0-4029-B0A7-0D05CF8377F0}"/>
    <cellStyle name="Comma 3 2 15" xfId="9676" xr:uid="{B8C421B2-8F26-43FB-8961-6E3C5DBC4159}"/>
    <cellStyle name="Comma 3 2 16" xfId="9677" xr:uid="{872A9FE6-466F-4F19-B019-2FAADD1E7FD9}"/>
    <cellStyle name="Comma 3 2 17" xfId="9678" xr:uid="{D076CD58-2115-4971-9ADD-11BB509DA4FC}"/>
    <cellStyle name="Comma 3 2 2" xfId="9679" xr:uid="{CEC1907A-3297-400D-9EF7-BB8975C19936}"/>
    <cellStyle name="Comma 3 2 2 2" xfId="9680" xr:uid="{2D57C8C5-0A1E-4BDC-9C68-7CFB6AB78F68}"/>
    <cellStyle name="Comma 3 2 2 3" xfId="9681" xr:uid="{4CAA4DAF-C958-4F24-865D-F3B69447CA60}"/>
    <cellStyle name="Comma 3 2 2 4" xfId="9682" xr:uid="{A2C053CE-D3AD-40B9-9B7D-454ED4D7C5E9}"/>
    <cellStyle name="Comma 3 2 2 5" xfId="9683" xr:uid="{BBE6FC1F-A8C5-4DCD-A08E-4D2C9CD9D5FC}"/>
    <cellStyle name="Comma 3 2 2_AgeSa_NewFormat" xfId="9684" xr:uid="{C61537F7-C529-463F-BB74-0721FC4DED58}"/>
    <cellStyle name="Comma 3 2 3" xfId="9685" xr:uid="{D0CDE7E5-D090-4CB3-AA20-6B46E2267F56}"/>
    <cellStyle name="Comma 3 2 4" xfId="9686" xr:uid="{75844B95-EA95-46A1-8468-6874FA2FA70D}"/>
    <cellStyle name="Comma 3 2 5" xfId="9687" xr:uid="{4988252E-7645-42B5-9C04-65F513C29AA8}"/>
    <cellStyle name="Comma 3 2 6" xfId="9688" xr:uid="{54546190-0063-4E8D-847F-532686BF4994}"/>
    <cellStyle name="Comma 3 2 7" xfId="9689" xr:uid="{60014A72-76E4-4C52-95E9-2A067AC6DCDA}"/>
    <cellStyle name="Comma 3 2 8" xfId="9690" xr:uid="{FC54DF27-CE4E-41E3-A318-87F544B0A39D}"/>
    <cellStyle name="Comma 3 2 9" xfId="9691" xr:uid="{77AD8E5B-77A4-49F5-A580-CC4E0E22E903}"/>
    <cellStyle name="Comma 3 2_2. Exec Summary" xfId="9692" xr:uid="{60197079-71A5-4842-AA0B-403802E40C24}"/>
    <cellStyle name="Comma 3 20" xfId="9693" xr:uid="{DECCA4F8-F508-409C-95F2-6B7BBFBE8E6E}"/>
    <cellStyle name="Comma 3 21" xfId="9694" xr:uid="{4E390944-49D1-40F6-BA99-7115585E48C8}"/>
    <cellStyle name="Comma 3 22" xfId="9695" xr:uid="{BECBDD3C-8A5F-44AE-B0F2-81FE32360068}"/>
    <cellStyle name="Comma 3 23" xfId="9696" xr:uid="{06E940FE-1014-42B7-B6FE-B9ECED0E460D}"/>
    <cellStyle name="Comma 3 24" xfId="9697" xr:uid="{CFAB7C5D-ED16-4811-9195-BCDBF8D1E040}"/>
    <cellStyle name="Comma 3 25" xfId="9698" xr:uid="{53A4FA00-4B41-4327-9447-AF5527030D34}"/>
    <cellStyle name="Comma 3 3" xfId="9699" xr:uid="{C8EA7110-3C97-4D8D-824F-37FEDB2C0A46}"/>
    <cellStyle name="Comma 3 3 2" xfId="9700" xr:uid="{0D924BE1-3614-4375-8598-C606F3881472}"/>
    <cellStyle name="Comma 3 3 3" xfId="9701" xr:uid="{424CA35D-18A1-4BE9-87A7-61A1796E7706}"/>
    <cellStyle name="Comma 3 3 4" xfId="9702" xr:uid="{460D071A-9274-48E1-904B-1EFA053D85A8}"/>
    <cellStyle name="Comma 3 3 5" xfId="9703" xr:uid="{09E19EA7-B0BB-495C-9899-1754ED39906E}"/>
    <cellStyle name="Comma 3 3 6" xfId="9704" xr:uid="{89ED9B9F-628E-4878-9C3B-53A88DCAEB99}"/>
    <cellStyle name="Comma 3 3_AgeSa_NewFormat" xfId="9705" xr:uid="{F211FFB6-9798-4A39-A23C-7F2B10D70F4E}"/>
    <cellStyle name="Comma 3 4" xfId="9706" xr:uid="{EF4A00F3-4E61-4778-919E-CB0370A8FEE2}"/>
    <cellStyle name="Comma 3 4 2" xfId="9707" xr:uid="{0BDE43B9-860C-47AF-BF1F-A75F27F3CA3A}"/>
    <cellStyle name="Comma 3 4 3" xfId="9708" xr:uid="{DD8F6CA1-4041-41AD-9FCD-8714FAC00181}"/>
    <cellStyle name="Comma 3 4 4" xfId="9709" xr:uid="{6228C178-8021-435C-ABC2-B2208BE9BEE8}"/>
    <cellStyle name="Comma 3 4 5" xfId="9710" xr:uid="{DF3B1E9C-B749-4587-8663-97770A93271B}"/>
    <cellStyle name="Comma 3 4_AgeSa_NewFormat" xfId="9711" xr:uid="{3F4E09D3-9174-4813-91A4-F3F235B0AF6E}"/>
    <cellStyle name="Comma 3 5" xfId="9712" xr:uid="{5AD8ABE4-4799-4D8C-9CB1-12DE6B09B56B}"/>
    <cellStyle name="Comma 3 5 2" xfId="9713" xr:uid="{AF190DB4-EB26-4634-80BF-76A4E07C77E8}"/>
    <cellStyle name="Comma 3 5 3" xfId="9714" xr:uid="{31277071-A02E-4DB0-91A3-BF614524A50F}"/>
    <cellStyle name="Comma 3 5 4" xfId="9715" xr:uid="{87C2D1B6-7FA2-4696-AAF2-8C43E1F802D8}"/>
    <cellStyle name="Comma 3 5 5" xfId="9716" xr:uid="{ED4E332F-EAE3-4FC6-AF3F-AAA8F7F235EA}"/>
    <cellStyle name="Comma 3 5_AgeSa_NewFormat" xfId="9717" xr:uid="{A039DCEC-5B86-4FE2-86FA-5126772E6F61}"/>
    <cellStyle name="Comma 3 6" xfId="9718" xr:uid="{7C1C819E-894F-4F11-B5B7-C45508EE6CF1}"/>
    <cellStyle name="Comma 3 6 2" xfId="9719" xr:uid="{A3549F84-3A47-4E0F-AC27-F94099AA03F1}"/>
    <cellStyle name="Comma 3 6 3" xfId="9720" xr:uid="{38059A01-1B8A-4532-AF4A-3641EADFAA47}"/>
    <cellStyle name="Comma 3 6 4" xfId="9721" xr:uid="{99433955-7EB6-469D-B55E-3A22D86D8AD6}"/>
    <cellStyle name="Comma 3 6 5" xfId="9722" xr:uid="{7E4F5657-DFCD-4502-9C43-71EFDE767714}"/>
    <cellStyle name="Comma 3 6_AgeSa_NewFormat" xfId="9723" xr:uid="{31DC400C-E075-4DC2-9457-6651D4633BA1}"/>
    <cellStyle name="Comma 3 7" xfId="9724" xr:uid="{E79F18DD-2710-4B8E-BAD6-BEEFD6C957A7}"/>
    <cellStyle name="Comma 3 7 2" xfId="9725" xr:uid="{A8C9D72A-94D8-4235-9FD3-38208D2B5F4D}"/>
    <cellStyle name="Comma 3 7_AgeSa_NewFormat" xfId="9726" xr:uid="{E058EE6D-2D5E-4682-A2BE-33ADDB11265A}"/>
    <cellStyle name="Comma 3 8" xfId="9727" xr:uid="{8A659879-618C-4A2A-A9A2-C6A7B663315B}"/>
    <cellStyle name="Comma 3 9" xfId="9728" xr:uid="{F5CC8CE9-F1E8-4B17-A3AF-6DD3FDA691B3}"/>
    <cellStyle name="Comma 3 95" xfId="9729" xr:uid="{57120B5B-59B8-46EA-9BE6-91898A73D688}"/>
    <cellStyle name="Comma 3 95 2" xfId="9730" xr:uid="{842F1A94-D52D-450F-AAB6-796F98352B67}"/>
    <cellStyle name="Comma 3 95 3" xfId="9731" xr:uid="{387E0C72-82FD-482A-A746-A4131DB122E1}"/>
    <cellStyle name="Comma 3 95_segment AS" xfId="9732" xr:uid="{1888B30B-55C8-417A-92FF-9BDDBA33B94E}"/>
    <cellStyle name="Comma 3_2. Exec Summary" xfId="9733" xr:uid="{99BF673E-72CD-4376-A7B6-63C73820A7F5}"/>
    <cellStyle name="Comma 30" xfId="9734" xr:uid="{0094C10C-3F37-4547-ACE0-85FCC773BA5C}"/>
    <cellStyle name="Comma 31" xfId="9735" xr:uid="{5E09EE9F-DF5F-4E6E-8E8F-929D46536195}"/>
    <cellStyle name="Comma 32" xfId="9736" xr:uid="{88CB84B2-2651-4672-912E-B76FA57F5B2A}"/>
    <cellStyle name="Comma 33" xfId="9737" xr:uid="{84977CB0-49C7-4DB1-98DB-0A41CB019BF8}"/>
    <cellStyle name="Comma 34" xfId="9738" xr:uid="{54E8344F-FF34-4029-A473-73E6E316078D}"/>
    <cellStyle name="Comma 35" xfId="9739" xr:uid="{C621F953-0A50-4068-952B-F343BEB8A57E}"/>
    <cellStyle name="Comma 36" xfId="9740" xr:uid="{CF108E06-1DE3-4D75-BB5B-55D84D09212D}"/>
    <cellStyle name="Comma 37" xfId="9741" xr:uid="{B8154779-8CE9-4291-B8E4-512DD72DB0EF}"/>
    <cellStyle name="Comma 38" xfId="9742" xr:uid="{37C37DCE-A9DC-4213-9A77-AC301A82F425}"/>
    <cellStyle name="Comma 39" xfId="9743" xr:uid="{BCB713A4-28B6-4D0C-8870-BD1EF3FD2677}"/>
    <cellStyle name="Comma 4" xfId="9744" xr:uid="{9BCA10A0-C198-4202-A640-65D7680FF062}"/>
    <cellStyle name="Comma 4 10" xfId="9745" xr:uid="{A5ABDC65-FFAE-4E2F-A127-9B9B8065DCC1}"/>
    <cellStyle name="Comma 4 11" xfId="9746" xr:uid="{EDF4E202-E9B6-42EF-82CF-4B45DC82ED10}"/>
    <cellStyle name="Comma 4 12" xfId="9747" xr:uid="{533529FB-B042-4150-98B6-28EC36E07A88}"/>
    <cellStyle name="Comma 4 2" xfId="9748" xr:uid="{A18860A6-4214-4CB1-9B63-BE3C43D51ED5}"/>
    <cellStyle name="Comma 4 2 2" xfId="9749" xr:uid="{B86D53C8-A4A4-4C81-B888-9723D7B3A726}"/>
    <cellStyle name="Comma 4 2 3" xfId="9750" xr:uid="{67CD206E-BDC1-4704-A016-9A01D9614D58}"/>
    <cellStyle name="Comma 4 2_AFLI" xfId="9751" xr:uid="{46C17DB6-7120-4D5A-8182-264C4207323D}"/>
    <cellStyle name="Comma 4 3" xfId="9752" xr:uid="{51DBC691-8C44-4E34-9E56-C07837CF84A0}"/>
    <cellStyle name="Comma 4 3 2" xfId="9753" xr:uid="{39F1B70B-F84E-4B7A-A8E5-E7308A5711D6}"/>
    <cellStyle name="Comma 4 3_AgeSa_NewFormat" xfId="9754" xr:uid="{371B4C97-FD0C-4A6B-84B6-C0302A0489CB}"/>
    <cellStyle name="Comma 4 4" xfId="9755" xr:uid="{A203B404-1B0B-427C-9F71-5259881911F1}"/>
    <cellStyle name="Comma 4 5" xfId="9756" xr:uid="{688B3690-6CB5-4D66-A3F3-2DFDD47EA07A}"/>
    <cellStyle name="Comma 4 6" xfId="9757" xr:uid="{61BB86F4-5FA3-4C4E-AEB9-29B3216678E6}"/>
    <cellStyle name="Comma 4 7" xfId="9758" xr:uid="{5A2AD13B-05E8-4612-9386-BEA93C7E1D16}"/>
    <cellStyle name="Comma 4 8" xfId="9759" xr:uid="{5712423B-9162-459D-B38B-95C26C192169}"/>
    <cellStyle name="Comma 4 9" xfId="9760" xr:uid="{2739B06E-35C5-400F-BD68-8B98531EF146}"/>
    <cellStyle name="Comma 4_2. Exec Summary" xfId="9761" xr:uid="{BC360F24-7267-4B7E-8753-365BC4601A72}"/>
    <cellStyle name="Comma 40" xfId="9762" xr:uid="{3F7CDD92-7E76-44EC-96FC-B6CED90F5A6C}"/>
    <cellStyle name="Comma 41" xfId="9763" xr:uid="{C83954FE-C407-4444-BC54-D3E9F4D4FB39}"/>
    <cellStyle name="Comma 42" xfId="9764" xr:uid="{34373532-EC23-4430-A5D0-3CBB51A70B9F}"/>
    <cellStyle name="Comma 43" xfId="9765" xr:uid="{F0E9B329-6725-4FB4-B862-F1229B1FDB95}"/>
    <cellStyle name="Comma 44" xfId="9766" xr:uid="{3F0791E7-93F7-479D-AD80-1E3A77900D7D}"/>
    <cellStyle name="Comma 45" xfId="9767" xr:uid="{6573D0AD-E9B3-4CDF-AF8A-4C4187684790}"/>
    <cellStyle name="Comma 46" xfId="9768" xr:uid="{0488A36A-8C57-4045-A6A0-848A69ACCE22}"/>
    <cellStyle name="Comma 46 2" xfId="9769" xr:uid="{24B913D8-64F9-4613-9B5D-79CE27C4C953}"/>
    <cellStyle name="Comma 46_AgeSa_NewFormat" xfId="9770" xr:uid="{5DBD07FE-455D-4A54-A114-A8AA47CC39F3}"/>
    <cellStyle name="Comma 47" xfId="9771" xr:uid="{B06FA31B-8E61-4D37-A380-94B22F58E479}"/>
    <cellStyle name="Comma 48" xfId="9772" xr:uid="{24A1511F-B494-47E2-B6D0-15F7529248EC}"/>
    <cellStyle name="Comma 48 2" xfId="9773" xr:uid="{0CD15BB4-9F7D-4C17-BFD6-4F7B4B7AD2B4}"/>
    <cellStyle name="Comma 48 3" xfId="9774" xr:uid="{EBDC8AF7-A3DE-4C1B-B6A3-36AE42BC284F}"/>
    <cellStyle name="Comma 48 4" xfId="9775" xr:uid="{EB45F82C-3153-4D02-B76D-A94BBE6C8A20}"/>
    <cellStyle name="Comma 48 5" xfId="9776" xr:uid="{2F37131E-3D9D-4985-8FC5-B2D640C25DB6}"/>
    <cellStyle name="Comma 48 6" xfId="9777" xr:uid="{DB4B1AD5-86B2-48D4-9C52-A576D5DD8E9E}"/>
    <cellStyle name="Comma 48_AgeSa_NewFormat" xfId="9778" xr:uid="{E4A8A98F-0AED-452F-BD2E-6770E6F60B26}"/>
    <cellStyle name="Comma 49" xfId="9779" xr:uid="{D485A46B-796C-48FC-9EB0-BED7F96B6302}"/>
    <cellStyle name="Comma 5" xfId="9780" xr:uid="{E1DC602D-893E-4A73-9C0D-891612E80854}"/>
    <cellStyle name="Comma 5 2" xfId="9781" xr:uid="{EA0B9080-E99C-4A21-A136-49F3CEFEBE13}"/>
    <cellStyle name="Comma 5 2 2" xfId="9782" xr:uid="{15FBEBCC-A774-4117-9464-396DECD2248D}"/>
    <cellStyle name="Comma 5 2 3" xfId="9783" xr:uid="{FD1C2287-5D11-4E4E-BB48-6B00EC080936}"/>
    <cellStyle name="Comma 5 2_AFLI" xfId="9784" xr:uid="{4C2683A7-81C8-4BCC-87BC-F8D910CF053D}"/>
    <cellStyle name="Comma 5 3" xfId="9785" xr:uid="{C35A60AE-332B-4882-8321-2FFBA17BEDA7}"/>
    <cellStyle name="Comma 5 3 2" xfId="9786" xr:uid="{AEA37E0B-D011-4A73-8887-A28B6C8E5768}"/>
    <cellStyle name="Comma 5 3 2 2" xfId="9787" xr:uid="{545D4410-E88B-43DE-9684-5842A3A5565B}"/>
    <cellStyle name="Comma 5 3 2 3" xfId="9788" xr:uid="{276A2BAB-6A7A-49BC-8536-77B8650CCD26}"/>
    <cellStyle name="Comma 5 3 2 4" xfId="9789" xr:uid="{783E72AF-61A8-4FEA-B025-18D04203A627}"/>
    <cellStyle name="Comma 5 3 2 5" xfId="9790" xr:uid="{F0E3D77A-F165-4164-97AD-BBECA9470A7D}"/>
    <cellStyle name="Comma 5 3 2_AgeSa_NewFormat" xfId="9791" xr:uid="{090B3449-18EA-4F18-B64A-D88C50C135D0}"/>
    <cellStyle name="Comma 5 3 3" xfId="9792" xr:uid="{C8D2AE71-CA87-45D6-99C3-3E27DF799DAF}"/>
    <cellStyle name="Comma 5 3_AgeSa_NewFormat" xfId="9793" xr:uid="{46C944B3-934E-4983-B353-FC8BFAE703E6}"/>
    <cellStyle name="Comma 5 4" xfId="9794" xr:uid="{777D56D8-8520-4182-BD01-FA14D5B48FD1}"/>
    <cellStyle name="Comma 5 4 2" xfId="9795" xr:uid="{FAD91D34-029C-4EAD-8E2B-9C68BEE25AD9}"/>
    <cellStyle name="Comma 5 4_AgeSa_NewFormat" xfId="9796" xr:uid="{FF84A67F-AC69-426E-A630-A197046089EC}"/>
    <cellStyle name="Comma 5 5" xfId="9797" xr:uid="{E164BB71-0E1A-4258-A9F8-7DA753AF55A5}"/>
    <cellStyle name="Comma 5 6" xfId="9798" xr:uid="{BD4021BD-FFC8-4730-BB04-491FFDC68E81}"/>
    <cellStyle name="Comma 5 7" xfId="9799" xr:uid="{413A13F9-52BC-42FF-AE5D-044D5B7E8A4C}"/>
    <cellStyle name="Comma 5 8" xfId="9800" xr:uid="{BE5F6870-471E-42AD-816F-F184642125BB}"/>
    <cellStyle name="Comma 5 9" xfId="9801" xr:uid="{2466067D-0256-4A4B-8421-4BCB26FA95CB}"/>
    <cellStyle name="Comma 5_AFLI" xfId="9802" xr:uid="{6FE3533A-F9C3-4191-9C53-242323A20150}"/>
    <cellStyle name="Comma 50" xfId="9803" xr:uid="{D265F11A-79DE-488E-AE43-5776B28DD01D}"/>
    <cellStyle name="Comma 51" xfId="9804" xr:uid="{634E1626-A980-4AE2-A155-18034D10CEA7}"/>
    <cellStyle name="Comma 52" xfId="9805" xr:uid="{5BE1B69E-BDBC-446D-85A8-34345499C8C5}"/>
    <cellStyle name="Comma 53" xfId="9806" xr:uid="{2BA086CF-528E-477B-BD31-EBC9632CB1D1}"/>
    <cellStyle name="Comma 54" xfId="9807" xr:uid="{83537B7C-18F1-41B0-B53F-E38569321012}"/>
    <cellStyle name="Comma 55" xfId="9808" xr:uid="{8204A350-7D12-49DE-89AE-656F7AC9F7EE}"/>
    <cellStyle name="Comma 56" xfId="9809" xr:uid="{4268090A-AD15-4D7C-BDAE-7B712546DD58}"/>
    <cellStyle name="Comma 57" xfId="9810" xr:uid="{8185668A-B420-4520-AF8C-C8A57B781735}"/>
    <cellStyle name="Comma 58" xfId="9811" xr:uid="{CDF7856E-0CD1-45CD-A2DC-94F0C70F043D}"/>
    <cellStyle name="Comma 59" xfId="9812" xr:uid="{AD2B3820-DFC9-4A87-BA60-CA6109413D1A}"/>
    <cellStyle name="Comma 6" xfId="9813" xr:uid="{C38A57C4-1913-4FD6-9485-3F2A8C1DF404}"/>
    <cellStyle name="Comma 6 10" xfId="9814" xr:uid="{F8C379FD-2F28-4014-9D5A-2FB28067699A}"/>
    <cellStyle name="Comma 6 11" xfId="9815" xr:uid="{6EE4CF7F-1478-4B83-9264-3F43DFB9A23B}"/>
    <cellStyle name="Comma 6 12" xfId="9816" xr:uid="{00E2ADA5-1AD9-418C-94AC-0C592B47D927}"/>
    <cellStyle name="Comma 6 2" xfId="9817" xr:uid="{AA42A768-0357-4C6C-8502-DD88E06D32C0}"/>
    <cellStyle name="Comma 6 2 2" xfId="9818" xr:uid="{C986FEEE-61F7-4BC1-9E5B-931CDA8D7CBC}"/>
    <cellStyle name="Comma 6 2 3" xfId="9819" xr:uid="{ED910C33-32B7-4D1D-AFAA-347E24ED5496}"/>
    <cellStyle name="Comma 6 2 4" xfId="9820" xr:uid="{5B1712C6-DB0E-466C-B9FD-30E314AFD343}"/>
    <cellStyle name="Comma 6 2 5" xfId="9821" xr:uid="{4E2B8C94-9073-4BD8-A5F0-E0D8247B8F65}"/>
    <cellStyle name="Comma 6 2 6" xfId="9822" xr:uid="{DD7BA776-24A4-4E95-B9D0-3BE406355191}"/>
    <cellStyle name="Comma 6 2 7" xfId="9823" xr:uid="{124E26BB-B52D-4109-80DE-6E1C7DB137DE}"/>
    <cellStyle name="Comma 6 2_AgeSa_NewFormat" xfId="9824" xr:uid="{B7FEE928-3FD3-4159-94C5-B5748CB8D6A8}"/>
    <cellStyle name="Comma 6 3" xfId="9825" xr:uid="{3FD09B3E-575C-4A8E-AFBA-0DB4D521771C}"/>
    <cellStyle name="Comma 6 4" xfId="9826" xr:uid="{CCC278FB-5B5A-4C83-8C5F-10F0A2C48C40}"/>
    <cellStyle name="Comma 6 5" xfId="9827" xr:uid="{A6DAC3CF-185B-4A86-9143-29552B4397ED}"/>
    <cellStyle name="Comma 6 6" xfId="9828" xr:uid="{BCDCF192-DC7A-449B-BB1D-44CE8B2001E7}"/>
    <cellStyle name="Comma 6 7" xfId="9829" xr:uid="{0E2574B6-0B17-4733-8F31-3F9EFB2BE01B}"/>
    <cellStyle name="Comma 6 8" xfId="9830" xr:uid="{AC11F307-4D60-497B-8EE1-0701F9E9107D}"/>
    <cellStyle name="Comma 6 9" xfId="9831" xr:uid="{96DE6786-A464-4BC2-A8BA-1D81CA40AC7B}"/>
    <cellStyle name="Comma 6_2. Exec Summary" xfId="9832" xr:uid="{FC5DBE00-ECC4-4817-A76D-56B871B15887}"/>
    <cellStyle name="Comma 60" xfId="9833" xr:uid="{AA3EAFB9-7194-4AB3-BC35-FF68724F4D50}"/>
    <cellStyle name="Comma 61" xfId="9834" xr:uid="{F1B187FB-E1DD-47A3-B193-DEED1B8073E2}"/>
    <cellStyle name="Comma 62" xfId="9835" xr:uid="{2E634698-5417-47DE-8476-F6E118633A57}"/>
    <cellStyle name="Comma 63" xfId="9836" xr:uid="{20E6D0A4-B261-4E04-9985-55790DF7A6B7}"/>
    <cellStyle name="Comma 64" xfId="9837" xr:uid="{D1A2005A-90F2-4AC1-8728-35029D9F0D25}"/>
    <cellStyle name="Comma 65" xfId="9838" xr:uid="{D29BBB51-4A46-4987-8B19-A7D09EA93E54}"/>
    <cellStyle name="Comma 66" xfId="9839" xr:uid="{52877E8C-E2C6-405B-9A2B-BA7EE4AB539A}"/>
    <cellStyle name="Comma 67" xfId="9840" xr:uid="{E372BC16-6C15-4A27-9084-4C2BA911A47D}"/>
    <cellStyle name="Comma 68" xfId="9841" xr:uid="{A17277F3-10DB-49DA-9422-79827923AC1F}"/>
    <cellStyle name="Comma 69" xfId="9842" xr:uid="{E991D80A-30C4-47DA-AAA3-DB97EBFAEFD1}"/>
    <cellStyle name="Comma 7" xfId="9843" xr:uid="{346C05FA-6C32-4B6B-BDCB-EB52C94CFA93}"/>
    <cellStyle name="Comma 7 2" xfId="9844" xr:uid="{17F25B66-BAC5-4953-B5BD-40E7C9E18960}"/>
    <cellStyle name="Comma 7 3" xfId="9845" xr:uid="{7847A833-849D-4FE8-9C9A-3D431B68D61E}"/>
    <cellStyle name="Comma 7 4" xfId="9846" xr:uid="{5C4AA56D-BF3A-4B18-B6FC-C0BF96E109B3}"/>
    <cellStyle name="Comma 7 5" xfId="9847" xr:uid="{F4D8C3A7-F831-4F0A-871E-1BB03FD835E3}"/>
    <cellStyle name="Comma 7 6" xfId="9848" xr:uid="{F4450564-783E-42D4-A351-AA853E8A6B00}"/>
    <cellStyle name="Comma 7 7" xfId="9849" xr:uid="{0BD78B0C-8BDC-4BE4-AFF1-7FDA06FC91B3}"/>
    <cellStyle name="Comma 7 8" xfId="9850" xr:uid="{47F36056-E009-4F07-9810-F654C05685F0}"/>
    <cellStyle name="Comma 7_AgeSa_NewFormat" xfId="9851" xr:uid="{FDD601E6-F9EE-4F4D-A4CF-5ADAD1BAEF48}"/>
    <cellStyle name="Comma 70" xfId="9852" xr:uid="{D2A58F8B-265E-41C0-8B6F-42F642F821B3}"/>
    <cellStyle name="Comma 71" xfId="9853" xr:uid="{2D9E92F2-90DC-482F-A847-D349FD8E6415}"/>
    <cellStyle name="Comma 72" xfId="9854" xr:uid="{9FCD2A71-3459-4090-83E9-A41BFDEE61F6}"/>
    <cellStyle name="Comma 73" xfId="9855" xr:uid="{E175CDC6-E001-4465-B402-D70922246C14}"/>
    <cellStyle name="Comma 74" xfId="9856" xr:uid="{52835695-6012-49FC-AA85-4DE99E63BE24}"/>
    <cellStyle name="Comma 75" xfId="9857" xr:uid="{EEA563F0-3AC6-4840-8A35-CFE6865F0F0A}"/>
    <cellStyle name="Comma 76" xfId="9858" xr:uid="{54C12456-A6CF-41F8-91C3-83FE1C3FA5D9}"/>
    <cellStyle name="Comma 77" xfId="9859" xr:uid="{E4CAEE7F-FED2-48BA-90C9-4D4C9B572CFB}"/>
    <cellStyle name="Comma 78" xfId="9860" xr:uid="{43AF7283-2FF9-4838-93A2-6DE616868597}"/>
    <cellStyle name="Comma 79" xfId="9861" xr:uid="{87CABF58-BF5C-4053-AD9E-24CA5D0C1B53}"/>
    <cellStyle name="Comma 8" xfId="9862" xr:uid="{E43ED8DE-7D5B-4732-8590-4A03BF0FDBCC}"/>
    <cellStyle name="Comma 8 10" xfId="9863" xr:uid="{0D13D2F8-9AF5-4E8C-8C7F-9F2E9CDD8BE3}"/>
    <cellStyle name="Comma 8 11" xfId="9864" xr:uid="{49B9FE14-B5D6-4D24-BA4C-F7188D13C965}"/>
    <cellStyle name="Comma 8 2" xfId="9865" xr:uid="{619FBA74-21EE-4849-AAA3-BB446F3778E2}"/>
    <cellStyle name="Comma 8 2 2" xfId="9866" xr:uid="{F6C16978-2D24-4BED-ACCD-EEF7F54DBEF7}"/>
    <cellStyle name="Comma 8 2 2 2" xfId="9867" xr:uid="{56C2CA53-6646-428D-87FF-B2253B600209}"/>
    <cellStyle name="Comma 8 2 2 3" xfId="9868" xr:uid="{0E51A8E0-0FCD-4AA8-AEB2-D7118DC6E65C}"/>
    <cellStyle name="Comma 8 2 2 4" xfId="9869" xr:uid="{B0BAD255-AF8A-4D54-A33E-289EC376F83B}"/>
    <cellStyle name="Comma 8 2 2 5" xfId="9870" xr:uid="{A882F65E-E99E-4571-ACEE-FE4598F06B89}"/>
    <cellStyle name="Comma 8 2 2_AgeSa_NewFormat" xfId="9871" xr:uid="{D6D288FB-3194-4733-833F-EF014E20230B}"/>
    <cellStyle name="Comma 8 2 3" xfId="9872" xr:uid="{4E5166F6-8153-4B92-8488-FDC362A836C3}"/>
    <cellStyle name="Comma 8 2 4" xfId="9873" xr:uid="{5C812FB3-28B3-4CC5-A51F-E98E53A84233}"/>
    <cellStyle name="Comma 8 2 5" xfId="9874" xr:uid="{D4417517-19FA-41BF-8668-AE8CC6FA838E}"/>
    <cellStyle name="Comma 8 2 6" xfId="9875" xr:uid="{19EE1A6A-CC7B-495A-A9AC-75A547CA4A5F}"/>
    <cellStyle name="Comma 8 2_AgeSa_NewFormat" xfId="9876" xr:uid="{1199F7D4-7FB4-42AB-9CBD-9731EA3DAB7F}"/>
    <cellStyle name="Comma 8 3" xfId="9877" xr:uid="{061106EC-3216-4E25-AF77-5009A28F89C6}"/>
    <cellStyle name="Comma 8 3 2" xfId="9878" xr:uid="{30246F87-F94F-49E1-A464-6FF14BAAB93F}"/>
    <cellStyle name="Comma 8 3 3" xfId="9879" xr:uid="{7591F1E6-C402-4345-AFAB-1231B065FFBB}"/>
    <cellStyle name="Comma 8 3 4" xfId="9880" xr:uid="{449BB082-2740-4146-9A04-11D8D2E29EF5}"/>
    <cellStyle name="Comma 8 3 5" xfId="9881" xr:uid="{A2A53891-1763-4D76-A1E7-F59239107D79}"/>
    <cellStyle name="Comma 8 3_AgeSa_NewFormat" xfId="9882" xr:uid="{F2439308-CFF3-4A68-B9F5-899C2609213D}"/>
    <cellStyle name="Comma 8 4" xfId="9883" xr:uid="{32D7CEC5-C623-4BBE-BCF7-9A4A63543CAD}"/>
    <cellStyle name="Comma 8 5" xfId="9884" xr:uid="{C861BDC1-36B3-4977-8D68-39E3860D1115}"/>
    <cellStyle name="Comma 8 6" xfId="9885" xr:uid="{5DC0F9AD-9B11-4E04-9E1F-0BD025BCFB19}"/>
    <cellStyle name="Comma 8 7" xfId="9886" xr:uid="{6FA061FC-5B4F-4FAB-A039-FB99D5EEF18C}"/>
    <cellStyle name="Comma 8 8" xfId="9887" xr:uid="{F7566E48-9D31-4539-89CC-9E9C651E581A}"/>
    <cellStyle name="Comma 8 9" xfId="9888" xr:uid="{D131CBCE-B331-4189-AE7A-75B8FF4FB10C}"/>
    <cellStyle name="Comma 8_2. Exec Summary" xfId="9889" xr:uid="{5637EDF5-8BE2-43A9-B14A-C11383B47396}"/>
    <cellStyle name="Comma 80" xfId="9890" xr:uid="{3FC6F73A-8B2A-49FE-9D4D-F5B188D7C50C}"/>
    <cellStyle name="Comma 81" xfId="9891" xr:uid="{89FA07B5-9DAE-4732-A380-6D406E3A6EB2}"/>
    <cellStyle name="Comma 82" xfId="9892" xr:uid="{3D3EE039-AB0D-43EE-A19D-E9C89499DAD3}"/>
    <cellStyle name="Comma 83" xfId="9893" xr:uid="{C546BE65-C724-4A5D-95B7-475CAEF0A90C}"/>
    <cellStyle name="Comma 84" xfId="9894" xr:uid="{0E430F0F-D249-40B0-97EA-933BFCD0A688}"/>
    <cellStyle name="Comma 85" xfId="9895" xr:uid="{F67F05DD-4C38-4064-8CB1-E264E3237916}"/>
    <cellStyle name="Comma 86" xfId="9896" xr:uid="{58A6C2BA-A9EF-4668-91C2-F1810FA951B9}"/>
    <cellStyle name="Comma 87" xfId="9897" xr:uid="{EC798C50-6ABA-4EE0-A9FE-72D21A2158D7}"/>
    <cellStyle name="Comma 88" xfId="9898" xr:uid="{2BCBFA7D-722D-4D8A-97B4-E57F554273E0}"/>
    <cellStyle name="Comma 89" xfId="9899" xr:uid="{95A44F98-4F1D-421F-8372-3FEBF96DA6F1}"/>
    <cellStyle name="Comma 9" xfId="9900" xr:uid="{8EEEAA75-5FEC-49D3-93B7-429B35B80439}"/>
    <cellStyle name="Comma 9 2" xfId="9901" xr:uid="{D077809B-C8D1-46B0-A569-D1256EA01622}"/>
    <cellStyle name="Comma 9 3" xfId="9902" xr:uid="{74F737B5-9D91-49C4-A92C-86565A09BDC7}"/>
    <cellStyle name="Comma 9 4" xfId="9903" xr:uid="{C79AB2D0-BC27-4AE7-842F-0FC74B2A3CEB}"/>
    <cellStyle name="Comma 9_AgeSa_NewFormat" xfId="9904" xr:uid="{3DFFD084-DA01-4701-8784-EE3AA608A247}"/>
    <cellStyle name="Comma 90" xfId="9905" xr:uid="{29949D82-FF17-4C6A-B4E8-BFBAB512786E}"/>
    <cellStyle name="Comma 91" xfId="9906" xr:uid="{38DD5560-1FD2-47B0-BD46-88A8C6263B8B}"/>
    <cellStyle name="Comma 92" xfId="9907" xr:uid="{D08B604A-AF98-4FE8-AD2D-B32312FECC75}"/>
    <cellStyle name="Comma 93" xfId="9908" xr:uid="{88F8EFCD-7C68-4448-ADD2-2A7D7BF0CA82}"/>
    <cellStyle name="Comma 94" xfId="9909" xr:uid="{C79DA8F4-7706-48BF-9D21-370B86E971BA}"/>
    <cellStyle name="Comma 95" xfId="9910" xr:uid="{E4AC4B30-4FC4-439F-A214-243586171568}"/>
    <cellStyle name="Comma 96" xfId="9911" xr:uid="{89663502-24EF-4900-AB34-B8C1086AC7FE}"/>
    <cellStyle name="Comma 97" xfId="9912" xr:uid="{F222C095-6124-40FF-9410-74E8DAD15418}"/>
    <cellStyle name="Comma 98" xfId="9913" xr:uid="{A1E75DA3-EF27-49C7-879D-9BE8D22322C6}"/>
    <cellStyle name="Comma 99" xfId="9914" xr:uid="{B55B7FE0-1474-4640-BC6C-7152C3BB26DF}"/>
    <cellStyle name="Comma0" xfId="9915" xr:uid="{F112AB19-C268-4390-8E80-C47C0F0EA7A6}"/>
    <cellStyle name="Comma0 - Biçem2" xfId="9916" xr:uid="{ABE7BCD9-3097-4E83-86FD-9707B44DD09D}"/>
    <cellStyle name="Comma0 - Biçem2 2" xfId="9917" xr:uid="{ACBDB637-EDB7-470C-9170-C08A1E143B25}"/>
    <cellStyle name="Comma0 - Biçem2_CHECK_FX" xfId="9918" xr:uid="{02C99646-E997-43A9-B386-AB0F5402FAFA}"/>
    <cellStyle name="Comma0 - Modelo1" xfId="9919" xr:uid="{6D56A82C-C7AB-4462-BCE8-38EE24ADC691}"/>
    <cellStyle name="Comma0 - Style1" xfId="9920" xr:uid="{5ECE3029-0CEC-4EB1-8697-E27F58780726}"/>
    <cellStyle name="Comma0_AgeSa_NewFormat" xfId="9921" xr:uid="{82A3C87F-B7F0-4E59-803D-D07F7FEF78A4}"/>
    <cellStyle name="Comma1 - Modelo2" xfId="9922" xr:uid="{D5659807-0F17-4640-900D-ECCAFEB46CEF}"/>
    <cellStyle name="Comma1 - Style2" xfId="9923" xr:uid="{5B29D99E-06E7-461C-808F-2EAA1AF3F367}"/>
    <cellStyle name="Commentaire" xfId="9924" xr:uid="{736B40F3-F8EB-4D16-86D3-D99C1F5ADA58}"/>
    <cellStyle name="Commentaire 10" xfId="9925" xr:uid="{21A8D1D5-6220-4693-9689-A1B9CC37B221}"/>
    <cellStyle name="Commentaire 11" xfId="9926" xr:uid="{354C1F2B-CEDB-4017-943A-CA7ED4F4B956}"/>
    <cellStyle name="Commentaire 12" xfId="9927" xr:uid="{3132DBB5-6ADA-471E-A8BF-7F3B058CB5F2}"/>
    <cellStyle name="Commentaire 13" xfId="9928" xr:uid="{C1034983-E454-4129-90D5-BA51623A4FE6}"/>
    <cellStyle name="Commentaire 2" xfId="9929" xr:uid="{1ABD1804-724E-4E01-980B-574AB0E75705}"/>
    <cellStyle name="Commentaire 2 10" xfId="9930" xr:uid="{69C8C410-44CA-4047-BFE1-0CA4E2E4B53C}"/>
    <cellStyle name="Commentaire 2 11" xfId="9931" xr:uid="{7083A41D-2565-4E25-8977-331EF5DC8F0B}"/>
    <cellStyle name="Commentaire 2 12" xfId="9932" xr:uid="{5339CE45-853E-45EA-994B-0E6E75AF8CC7}"/>
    <cellStyle name="Commentaire 2 13" xfId="9933" xr:uid="{4B72F28E-2394-48DA-9FD7-B39EEADB7B42}"/>
    <cellStyle name="Commentaire 2 2" xfId="9934" xr:uid="{4930CD42-7EA7-4F48-B8D9-C452663CEE54}"/>
    <cellStyle name="Commentaire 2 2 2" xfId="9935" xr:uid="{1B54D236-D604-4E13-844F-D91DD2CBE976}"/>
    <cellStyle name="Commentaire 2 2_CHECK_FX" xfId="9936" xr:uid="{56C675DF-927C-47AF-88F3-174FC429A1C4}"/>
    <cellStyle name="Commentaire 2 3" xfId="9937" xr:uid="{0C9137C0-0508-4858-9D9E-AFCEA14F69A2}"/>
    <cellStyle name="Commentaire 2 4" xfId="9938" xr:uid="{E0C0D9B7-AB35-4806-BCCF-5905850CBE45}"/>
    <cellStyle name="Commentaire 2 5" xfId="9939" xr:uid="{C9F1B34A-E2F6-4753-912B-600BCCE60AD0}"/>
    <cellStyle name="Commentaire 2 6" xfId="9940" xr:uid="{4ADCC811-8FDF-4E62-B0B6-5E7220B7F830}"/>
    <cellStyle name="Commentaire 2 7" xfId="9941" xr:uid="{066BDB12-B151-4E43-8AF9-D02824E70822}"/>
    <cellStyle name="Commentaire 2 8" xfId="9942" xr:uid="{9AFE6067-2E93-45E3-81C9-763DAC58494F}"/>
    <cellStyle name="Commentaire 2 9" xfId="9943" xr:uid="{D228FB20-17C6-4090-92E0-F188646E313F}"/>
    <cellStyle name="Commentaire 2_AgeSa_NewFormat" xfId="9944" xr:uid="{1C8C1BDC-EDEF-4E7B-B27B-D39921E601B4}"/>
    <cellStyle name="Commentaire 3" xfId="9945" xr:uid="{1728F182-7CF2-480A-B279-0E97E91148D9}"/>
    <cellStyle name="Commentaire 3 2" xfId="9946" xr:uid="{ACFC9070-2AE8-4B77-83DF-6796E057B303}"/>
    <cellStyle name="Commentaire 3 2 2" xfId="9947" xr:uid="{F0169303-E307-4FEB-A955-F0B52DC6699E}"/>
    <cellStyle name="Commentaire 3 2_CHECK_FX" xfId="9948" xr:uid="{A5B6F7CE-8CF3-4489-8A07-3506A430879E}"/>
    <cellStyle name="Commentaire 3 3" xfId="9949" xr:uid="{E7E45D0A-3171-4F08-9A56-08F334E3099E}"/>
    <cellStyle name="Commentaire 3 4" xfId="9950" xr:uid="{9A90C5CA-1663-4E5F-A1FD-D392DF28495A}"/>
    <cellStyle name="Commentaire 3_CHECK_FX" xfId="9951" xr:uid="{DBF017EB-DB75-4A24-A143-CD9155EECD34}"/>
    <cellStyle name="Commentaire 4" xfId="9952" xr:uid="{6EA94F55-4256-4657-B38E-037157EB1786}"/>
    <cellStyle name="Commentaire 4 2" xfId="9953" xr:uid="{9E71FFF6-D456-44D7-83AC-E2D513810CB2}"/>
    <cellStyle name="Commentaire 4_CHECK_FX" xfId="9954" xr:uid="{0DADC5F1-3E9E-4BA1-BD87-33460FD7D706}"/>
    <cellStyle name="Commentaire 5" xfId="9955" xr:uid="{1261306B-91B9-4115-BB4E-D6974C5C4C97}"/>
    <cellStyle name="Commentaire 6" xfId="9956" xr:uid="{A4510015-1C99-4417-AFEC-F1938EFFE4B6}"/>
    <cellStyle name="Commentaire 7" xfId="9957" xr:uid="{4A8E5A80-D057-467B-A7F1-4FC604C0988B}"/>
    <cellStyle name="Commentaire 8" xfId="9958" xr:uid="{F8452CAB-9354-4A17-A889-EBF3CAA9B091}"/>
    <cellStyle name="Commentaire 9" xfId="9959" xr:uid="{42F211A9-ABF3-4827-B038-55FA3C69B019}"/>
    <cellStyle name="Commentaire_AgeSa_NewFormat" xfId="9960" xr:uid="{305406A4-C5FD-40BA-A1CC-79542C179C3B}"/>
    <cellStyle name="Controlecel" xfId="9961" xr:uid="{4010BDB8-3272-4A7E-88DC-81B96837CA49}"/>
    <cellStyle name="Copied" xfId="9962" xr:uid="{30C312A3-AB42-4C6C-8F11-A54F5944621C}"/>
    <cellStyle name="Cor1" xfId="9963" xr:uid="{2988DB3F-6DE8-4673-98C2-DCBB0E27022B}"/>
    <cellStyle name="Cor2" xfId="9964" xr:uid="{15594F55-5C59-404E-BB42-5E8216FA73AE}"/>
    <cellStyle name="Cor3" xfId="9965" xr:uid="{8C433DC8-1748-415D-999F-9764D96C8948}"/>
    <cellStyle name="Cor4" xfId="9966" xr:uid="{65B197F5-D00C-4FE2-9C85-834F9FC16B2D}"/>
    <cellStyle name="Cor5" xfId="9967" xr:uid="{7AD62F80-18EF-4EEF-A86A-B943EEF14107}"/>
    <cellStyle name="Cor6" xfId="9968" xr:uid="{1E76A3C2-FC2F-4252-9D93-26D19CD156EC}"/>
    <cellStyle name="Correcto" xfId="9969" xr:uid="{C71BDBD7-0DDD-4DEC-9B43-AFCF3F575BE9}"/>
    <cellStyle name="COST1" xfId="9970" xr:uid="{1ED22EED-787B-4009-948C-ABA3B5B09873}"/>
    <cellStyle name="Country" xfId="9971" xr:uid="{3C2785B4-DF04-44A1-A34F-5D6CDA7C807C}"/>
    <cellStyle name="Cover Date" xfId="9972" xr:uid="{33BFC7B4-8A46-4D9D-81AF-150FBB1C19DD}"/>
    <cellStyle name="Cover Subtitle" xfId="9973" xr:uid="{7E00E858-22B1-4CA4-87FF-83907220D665}"/>
    <cellStyle name="Cover Title" xfId="9974" xr:uid="{C6450C52-55D6-4E6D-B059-EEE6CFCC486D}"/>
    <cellStyle name="Currency $" xfId="9975" xr:uid="{A390EBD6-278F-4DD6-A9CE-CA0B130AAB8A}"/>
    <cellStyle name="Currency [00]" xfId="9976" xr:uid="{D92D5336-3C63-4285-9B16-3A868E2EFEDC}"/>
    <cellStyle name="Currency MTL" xfId="9977" xr:uid="{4733023B-2054-49CC-9629-02E39C3A75C5}"/>
    <cellStyle name="Currency T$" xfId="9978" xr:uid="{C56B9A9B-651D-4751-A02A-1ABF7C74F4C9}"/>
    <cellStyle name="Currency0" xfId="9979" xr:uid="{3254E6F9-5C6B-43FC-B3C7-C8BB0E43BB63}"/>
    <cellStyle name="Current_Inactive" xfId="9980" xr:uid="{AAA59D40-0181-4906-A476-A269974A96E8}"/>
    <cellStyle name="custom" xfId="9981" xr:uid="{31692E78-06C8-4862-AD61-C923EA350995}"/>
    <cellStyle name="custom 10" xfId="9982" xr:uid="{A9701591-7460-4306-9163-40BBB63DA66D}"/>
    <cellStyle name="custom 2" xfId="9983" xr:uid="{33D8205C-0AB4-4C86-94F8-9BC636940BB0}"/>
    <cellStyle name="custom 3" xfId="9984" xr:uid="{F8E1AA58-BECA-4392-95C3-5923CAD79298}"/>
    <cellStyle name="custom 4" xfId="9985" xr:uid="{4BF13A05-4A16-4704-9380-F99F39FA0C72}"/>
    <cellStyle name="custom 5" xfId="9986" xr:uid="{FC34BC16-35EC-4E46-B3E7-C492C57A4E88}"/>
    <cellStyle name="custom 6" xfId="9987" xr:uid="{F1417EF5-DC82-4FB5-9D90-A5D2BA445E0E}"/>
    <cellStyle name="custom 7" xfId="9988" xr:uid="{771241E4-C557-4881-8049-E708D890BB73}"/>
    <cellStyle name="custom 8" xfId="9989" xr:uid="{FC3A3FA4-4579-4B08-B7EA-45713BD15792}"/>
    <cellStyle name="custom 9" xfId="9990" xr:uid="{3BD4AA17-62C2-49B1-96F1-541CE47D0281}"/>
    <cellStyle name="custom_CHECK_FX" xfId="9991" xr:uid="{BFF33302-6BFC-4CBF-906E-7607FA646572}"/>
    <cellStyle name="d mmm yy" xfId="9992" xr:uid="{6D11A163-482F-47F8-AFB0-7C32DACE31A5}"/>
    <cellStyle name="DATA_ENT" xfId="9993" xr:uid="{D05DAB26-9A9A-400A-8F88-C8E12469F826}"/>
    <cellStyle name="DataCell" xfId="9994" xr:uid="{937ED292-118F-4AD0-84E6-DBBED6F8E8D9}"/>
    <cellStyle name="Date" xfId="9995" xr:uid="{74E2DA66-356B-45E1-A283-9436E00ED2DF}"/>
    <cellStyle name="Date Short" xfId="9996" xr:uid="{5FDA329D-987C-4494-9E38-9FDDC4F9FF00}"/>
    <cellStyle name="Date_03.04Tat_IAS_FR" xfId="9997" xr:uid="{F63233A6-D076-4762-8D6F-F8FFAF814744}"/>
    <cellStyle name="DateCenter" xfId="9998" xr:uid="{B524FB41-83DF-41F1-8816-C84634D05B45}"/>
    <cellStyle name="DateLeft" xfId="9999" xr:uid="{8BC2D3B6-6C85-409B-8158-D1423B386971}"/>
    <cellStyle name="Datum" xfId="10000" xr:uid="{50B2BC47-4160-41D4-83B0-D4181976164C}"/>
    <cellStyle name="DELTA" xfId="10001" xr:uid="{6B9B2DE9-C7A8-481E-8FD5-8A45EFBC3B4B}"/>
    <cellStyle name="DEPROTEGE" xfId="10002" xr:uid="{A46ADBD1-F450-4183-AC78-AE36A92BFE27}"/>
    <cellStyle name="Dezimal [0]_BS" xfId="10003" xr:uid="{25E466A9-C5A8-4064-82C0-933C65B89B4D}"/>
    <cellStyle name="Dezimal_2 Pages" xfId="10004" xr:uid="{3F29225E-CEB0-44EA-AEC1-80FD450C1379}"/>
    <cellStyle name="Dezimal+-" xfId="10005" xr:uid="{87E744B6-33B2-4907-8DD6-0574E8D223F9}"/>
    <cellStyle name="Dezimal0" xfId="10006" xr:uid="{7C739425-EE54-4066-9DD0-3723571EAF4B}"/>
    <cellStyle name="Dezimal0+-" xfId="10007" xr:uid="{C9CAA414-39B4-473C-AC6A-3125A0B5B7A4}"/>
    <cellStyle name="Dia" xfId="10008" xr:uid="{DCAF77A5-7672-47B5-AA62-3CA69BC6C2B9}"/>
    <cellStyle name="Disp1 - Style7" xfId="10009" xr:uid="{47B7D0CB-4CD9-4FD6-9A41-FF6A57DB8D1B}"/>
    <cellStyle name="Disp2 - Style8" xfId="10010" xr:uid="{B7484A20-77E2-4B0E-98EC-4CA2FA3BB09A}"/>
    <cellStyle name="Displ1 - Style2" xfId="10011" xr:uid="{056C72FD-1922-49C0-BD5D-DDC80DBA2606}"/>
    <cellStyle name="DISPL1 - Style4" xfId="10012" xr:uid="{F5CCE942-B54F-4D59-817A-E38CBAA6A111}"/>
    <cellStyle name="DISPL2 - Style5" xfId="10013" xr:uid="{27D071D8-2523-401C-A9D5-11DF797F7DC2}"/>
    <cellStyle name="Dziesi?tny_wrzesie? 2004" xfId="10014" xr:uid="{527BDAA1-6BEA-4602-BA92-FF8F5D0BD9E5}"/>
    <cellStyle name="Dziesiętny_BIL_3" xfId="10015" xr:uid="{52E0EF5C-EE9D-475B-9B79-570E6CA3A146}"/>
    <cellStyle name="ecarts" xfId="10016" xr:uid="{04BFF3FD-1DE6-4801-9A15-2F424A5E5D6B}"/>
    <cellStyle name="EmptyCell" xfId="10017" xr:uid="{54353109-2F09-4A46-A427-9DFAD7E97258}"/>
    <cellStyle name="EmptyCell 2" xfId="10018" xr:uid="{6FFF5BC0-7731-4156-8FA2-004D53C55709}"/>
    <cellStyle name="EmptyCell_AgeSa_NewFormat" xfId="10019" xr:uid="{E80DE207-1ED5-425E-9538-1F000A2C8BFE}"/>
    <cellStyle name="Encabez1" xfId="10020" xr:uid="{E5D1D00F-0E5C-491C-8294-4D5BA0D36B99}"/>
    <cellStyle name="Encabez2" xfId="10021" xr:uid="{B2CCADEF-39CB-4A52-BB98-F75A986FE3EA}"/>
    <cellStyle name="Encabezado 4" xfId="10022" xr:uid="{06808DAE-0579-425B-B95E-9A315A2FE838}"/>
    <cellStyle name="Énfasis1" xfId="10023" xr:uid="{056794D1-8772-4D6C-8917-CCA06A480B52}"/>
    <cellStyle name="Énfasis2" xfId="10024" xr:uid="{256E1EA7-B299-4785-BA03-D557075D74A6}"/>
    <cellStyle name="Énfasis3" xfId="10025" xr:uid="{6ADADC4F-5202-45AF-95F8-5BF6594DBE8E}"/>
    <cellStyle name="Énfasis4" xfId="10026" xr:uid="{4A8878E4-FC91-4689-A285-E8CD1AFB854B}"/>
    <cellStyle name="Énfasis5" xfId="10027" xr:uid="{7D21BEDE-380A-4998-B76E-0E041CBCCCA7}"/>
    <cellStyle name="Énfasis6" xfId="10028" xr:uid="{F50BAD82-4975-4627-98A7-976C653F675E}"/>
    <cellStyle name="Enter Currency (0)" xfId="10029" xr:uid="{174B844A-893B-4F2C-A975-CD00D85CE7BC}"/>
    <cellStyle name="Enter Currency (2)" xfId="10030" xr:uid="{1D7E107A-C81A-4AEB-8838-17F831D196E7}"/>
    <cellStyle name="Enter Units (0)" xfId="10031" xr:uid="{ADE86238-3747-40A5-A521-0EFAA0F2F10F}"/>
    <cellStyle name="Enter Units (1)" xfId="10032" xr:uid="{D805DFE3-84F8-42AD-BE91-CD811BF676A2}"/>
    <cellStyle name="Enter Units (2)" xfId="10033" xr:uid="{181FACC1-949C-4B81-8B7F-2DB391F61AF2}"/>
    <cellStyle name="Entered" xfId="10034" xr:uid="{28D83394-30E3-4CCE-820A-99BD92202C21}"/>
    <cellStyle name="Entrada" xfId="10035" xr:uid="{5A9D341D-022D-4B54-8CD5-ADD90DC6C97B}"/>
    <cellStyle name="Entrada 2" xfId="10036" xr:uid="{8D9CB9C7-C851-4587-8FA7-4483462AD557}"/>
    <cellStyle name="Entrada 2 2" xfId="10037" xr:uid="{2F6F02D8-1D20-4DAC-B678-90DA188FC4D6}"/>
    <cellStyle name="Entrada 2 2 2" xfId="10038" xr:uid="{AD5D3F0A-D69B-48E2-B46C-F895AEB2E485}"/>
    <cellStyle name="Entrada 2 2 3" xfId="10039" xr:uid="{1DDED482-11C3-4DBE-A054-59AFFEEB0DE0}"/>
    <cellStyle name="Entrada 2 2 4" xfId="10040" xr:uid="{5754F150-7B17-4962-BAA7-9D799A8B8EA5}"/>
    <cellStyle name="Entrada 2 2 5" xfId="10041" xr:uid="{0F576555-E09C-484A-88C8-FA824CC10FA1}"/>
    <cellStyle name="Entrada 2 2_AgeSa_NewFormat" xfId="10042" xr:uid="{211B66DB-B0FB-4857-BFFE-FD0406CC8A06}"/>
    <cellStyle name="Entrada 2 3" xfId="10043" xr:uid="{BA9D4F43-5B45-4378-BCCC-15C9AFE03744}"/>
    <cellStyle name="Entrada 2 4" xfId="10044" xr:uid="{CF702E93-6A8C-4437-A3AB-15F71E3D5BC7}"/>
    <cellStyle name="Entrada 2 5" xfId="10045" xr:uid="{7E42BB13-BC06-4094-A0E3-304EF21BB976}"/>
    <cellStyle name="Entrada 2 6" xfId="10046" xr:uid="{7A9FA85E-CB33-453B-A15C-8A13D2A41FCA}"/>
    <cellStyle name="Entrada 2_AgeSa_NewFormat" xfId="10047" xr:uid="{B08FD3DA-2C50-440E-9B4A-3F3FC5E40D74}"/>
    <cellStyle name="Entrada 3" xfId="10048" xr:uid="{E34A77F3-8FB1-4997-8473-E4FB196CACAE}"/>
    <cellStyle name="Entrada 3 2" xfId="10049" xr:uid="{95DD2989-8086-41BC-81D7-42A3E0FB0AD8}"/>
    <cellStyle name="Entrada 3 3" xfId="10050" xr:uid="{F6CFA6BA-CEE1-4730-ADEC-75B34BD23A1F}"/>
    <cellStyle name="Entrada 3 4" xfId="10051" xr:uid="{8044C435-0DAD-45F4-983D-72E35C6A7085}"/>
    <cellStyle name="Entrada 3 5" xfId="10052" xr:uid="{394E743C-59E8-4CD2-A720-1A4F7D0616CE}"/>
    <cellStyle name="Entrada 3_AgeSa_NewFormat" xfId="10053" xr:uid="{CE8673EA-984C-4F20-9140-318BA1E80080}"/>
    <cellStyle name="Entrada 4" xfId="10054" xr:uid="{57213E3C-F8C2-4FFF-8439-0F80FADF39D9}"/>
    <cellStyle name="Entrada 5" xfId="10055" xr:uid="{85AAA2D6-6E63-4A95-8D92-4889BC98FE89}"/>
    <cellStyle name="Entrada 6" xfId="10056" xr:uid="{3DE80A63-2A26-48DA-A48A-199C352A4F75}"/>
    <cellStyle name="Entrada 7" xfId="10057" xr:uid="{F9A7AD1F-B970-4D3B-91E0-EEA27DFE271A}"/>
    <cellStyle name="Entrada_AgeSa_NewFormat" xfId="10058" xr:uid="{F5B47E81-F82A-45D0-A92C-B97C62411A72}"/>
    <cellStyle name="Entrée" xfId="10059" xr:uid="{CF0B08C4-8C88-4A95-8C64-6249F3C3EA5C}"/>
    <cellStyle name="Entrée 10" xfId="10060" xr:uid="{5DD6FFE4-CF2C-43C7-99AF-0F709BFACC24}"/>
    <cellStyle name="Entrée 11" xfId="10061" xr:uid="{02EAA42F-E401-4873-81D6-043D6E375DE9}"/>
    <cellStyle name="Entrée 12" xfId="10062" xr:uid="{99820A45-9349-4095-A190-45A062247E35}"/>
    <cellStyle name="Entrée 13" xfId="10063" xr:uid="{096ACE33-6958-42DB-9588-6DE425E7E0F0}"/>
    <cellStyle name="Entrée 2" xfId="10064" xr:uid="{D3FDEBE3-679A-4972-B140-0D0830CF1F2C}"/>
    <cellStyle name="Entrée 2 10" xfId="10065" xr:uid="{2F99881B-BB94-41D7-8402-41141A00A468}"/>
    <cellStyle name="Entrée 2 11" xfId="10066" xr:uid="{315C325C-3185-4544-8533-7429007ADC01}"/>
    <cellStyle name="Entrée 2 12" xfId="10067" xr:uid="{A220AE06-C38A-446A-8021-5E90DAF1D22E}"/>
    <cellStyle name="Entrée 2 13" xfId="10068" xr:uid="{5E6B2B6F-2EF6-420D-BF3B-C68ADD0F9744}"/>
    <cellStyle name="Entrée 2 2" xfId="10069" xr:uid="{B34EB27E-E662-450B-9FD1-D7A1BA89BC53}"/>
    <cellStyle name="Entrée 2 2 2" xfId="10070" xr:uid="{3CDA5A59-9F4F-4773-B09C-29757EB63220}"/>
    <cellStyle name="Entrée 2 2_CHECK_FX" xfId="10071" xr:uid="{A6F021B7-2C38-477B-A22A-1058D5757C0F}"/>
    <cellStyle name="Entrée 2 3" xfId="10072" xr:uid="{A08FC828-EFAB-409F-A8DB-3A894F43BC49}"/>
    <cellStyle name="Entrée 2 4" xfId="10073" xr:uid="{C64B4CFA-7E33-4806-A631-B0EA912C6A7D}"/>
    <cellStyle name="Entrée 2 5" xfId="10074" xr:uid="{CB26901E-4258-4C35-9B3C-A094910887C5}"/>
    <cellStyle name="Entrée 2 6" xfId="10075" xr:uid="{B8793480-886D-41B0-804B-702BB2DF8673}"/>
    <cellStyle name="Entrée 2 7" xfId="10076" xr:uid="{2E98A15C-406F-441D-80BF-79B6B80914A7}"/>
    <cellStyle name="Entrée 2 8" xfId="10077" xr:uid="{C2F0AF4A-8787-401E-9E94-2198FBCE18B1}"/>
    <cellStyle name="Entrée 2 9" xfId="10078" xr:uid="{923609CD-55F0-424D-9219-A8140C6DC421}"/>
    <cellStyle name="Entrée 2_AgeSa_NewFormat" xfId="10079" xr:uid="{E64583CE-B2D5-4F40-87B6-C5BCE1DEAAD0}"/>
    <cellStyle name="Entrée 3" xfId="10080" xr:uid="{41DDE4FE-58CA-4305-BE41-C2F473675DB4}"/>
    <cellStyle name="Entrée 3 2" xfId="10081" xr:uid="{35E31CF5-ACB0-4F03-B055-9D04C744FFF5}"/>
    <cellStyle name="Entrée 3 2 2" xfId="10082" xr:uid="{0E0C46C6-DA08-4D62-8A24-BB3DB6428C61}"/>
    <cellStyle name="Entrée 3 2_CHECK_FX" xfId="10083" xr:uid="{88B19A8E-E447-4A16-84D2-086F598F04EF}"/>
    <cellStyle name="Entrée 3 3" xfId="10084" xr:uid="{9F83F329-B79C-46FB-A92A-A635D3709A97}"/>
    <cellStyle name="Entrée 3 4" xfId="10085" xr:uid="{75385634-E3E0-4956-A3BC-9AB602391B4E}"/>
    <cellStyle name="Entrée 3_CHECK_FX" xfId="10086" xr:uid="{64EE8BDE-965B-4988-8C27-84343B53439D}"/>
    <cellStyle name="Entrée 4" xfId="10087" xr:uid="{C85F45D9-77D1-4C5E-AF5C-36BD64EFDB11}"/>
    <cellStyle name="Entrée 4 2" xfId="10088" xr:uid="{05A575FD-30AC-4654-85BF-3270906782BB}"/>
    <cellStyle name="Entrée 4_CHECK_FX" xfId="10089" xr:uid="{C7EAA2F8-131F-4DA3-A2F0-D8176EA2B379}"/>
    <cellStyle name="Entrée 5" xfId="10090" xr:uid="{5B772DA5-CDF5-42B8-890F-A6248CE757A9}"/>
    <cellStyle name="Entrée 6" xfId="10091" xr:uid="{72FD4233-3299-4E3F-9808-3F2D9A7B81C1}"/>
    <cellStyle name="Entrée 7" xfId="10092" xr:uid="{F34D7981-A486-447B-880A-2987375D0D25}"/>
    <cellStyle name="Entrée 8" xfId="10093" xr:uid="{31330F9B-DD9F-492D-B6E4-3F001DD31AE5}"/>
    <cellStyle name="Entrée 9" xfId="10094" xr:uid="{5D08678B-0D9D-45A2-B0FA-8F549066F8C8}"/>
    <cellStyle name="Entrée_AgeSa_NewFormat" xfId="10095" xr:uid="{30D8F9C3-F9AB-4689-9FA3-EB6D9319D5F7}"/>
    <cellStyle name="entry" xfId="10096" xr:uid="{3B107D46-B408-4D7C-8612-0B6BC77F577C}"/>
    <cellStyle name="Eomma [0]_MACRO1.XLM" xfId="10097" xr:uid="{572F60CE-D09A-4787-8323-49BB0F508CE9}"/>
    <cellStyle name="Ertan" xfId="10098" xr:uid="{FCB463ED-A9E5-4294-BDC9-2CEA56BFC65C}"/>
    <cellStyle name="Ertan 2" xfId="10099" xr:uid="{559A6DD7-06B5-4574-82C4-FDF0DFE4841B}"/>
    <cellStyle name="Ertan_CHECK_FX" xfId="10100" xr:uid="{4B07FCD5-1D75-4E32-B1E7-3DFECDCE9E82}"/>
    <cellStyle name="Euro" xfId="10101" xr:uid="{A506ACAB-A006-464C-A24A-49934AD9DABB}"/>
    <cellStyle name="Euro 10" xfId="10102" xr:uid="{CEBBD56B-B783-4A0B-9E29-25F77A0CE026}"/>
    <cellStyle name="Euro 11" xfId="10103" xr:uid="{0EFEBEEF-7DF6-4999-B034-29C1A3A85541}"/>
    <cellStyle name="Euro 12" xfId="10104" xr:uid="{92593919-2BBE-4AC7-A375-237CA44D5815}"/>
    <cellStyle name="Euro 2" xfId="10105" xr:uid="{F4F99C5E-E8F8-4C4B-A4A7-332FBF4404D0}"/>
    <cellStyle name="Euro 2 2" xfId="10106" xr:uid="{0FEE3FC4-08CA-4710-9791-DEEF4DD1F85E}"/>
    <cellStyle name="Euro 2 3" xfId="10107" xr:uid="{7557B21C-026B-4DB6-91CA-4BF279273957}"/>
    <cellStyle name="Euro 2 4" xfId="10108" xr:uid="{7B452A56-B407-40B4-A910-4D3DBF2A19E7}"/>
    <cellStyle name="Euro 2_AgeSa_NewFormat" xfId="10109" xr:uid="{183EFDDD-FEC5-4E2F-A095-4646406A0A0C}"/>
    <cellStyle name="Euro 3" xfId="10110" xr:uid="{C191F60E-F5DA-4D22-8F3C-55E9AA936060}"/>
    <cellStyle name="Euro 3 2" xfId="10111" xr:uid="{560BE2A9-5DD9-4A91-AB32-72AAEB8BAD32}"/>
    <cellStyle name="Euro 3 3" xfId="10112" xr:uid="{18A26347-03CB-4AAA-9CF6-98CB93A99F86}"/>
    <cellStyle name="Euro 3 4" xfId="10113" xr:uid="{BAD3609B-0F14-4C72-A302-4A315E7CF580}"/>
    <cellStyle name="Euro 3 5" xfId="10114" xr:uid="{6BF4398C-B5CD-439B-BBDC-73EE78FAE954}"/>
    <cellStyle name="Euro 3 6" xfId="10115" xr:uid="{C41147BA-878C-4B98-BDE7-08E3A6140540}"/>
    <cellStyle name="Euro 3 7" xfId="10116" xr:uid="{67153A37-B8AD-4BBC-9D4E-8EB9C553208D}"/>
    <cellStyle name="Euro 3 8" xfId="10117" xr:uid="{B1DD1D71-7E0F-4467-8C67-4D3FEDC6CB90}"/>
    <cellStyle name="Euro 3_AgeSa_NewFormat" xfId="10118" xr:uid="{6C41AD40-BBA8-4E31-AD2F-E0B7974F8A22}"/>
    <cellStyle name="Euro 4" xfId="10119" xr:uid="{3A5A365A-C8C7-401B-B810-B37B983E6EB3}"/>
    <cellStyle name="Euro 4 2" xfId="10120" xr:uid="{4EB180AA-9ABB-472C-B4DD-DA64FA28898F}"/>
    <cellStyle name="Euro 4 3" xfId="10121" xr:uid="{DC4B4DAD-D53C-4C23-9D2D-F13A11DD04A9}"/>
    <cellStyle name="Euro 4 4" xfId="10122" xr:uid="{264AB43E-AACB-4C38-95AE-7B16DFC064FB}"/>
    <cellStyle name="Euro 4_AgeSa_NewFormat" xfId="10123" xr:uid="{1B78911C-6C1E-4671-8E3F-89F9E35F85AA}"/>
    <cellStyle name="Euro 5" xfId="10124" xr:uid="{6313C566-98A9-4B71-B512-968E733F1673}"/>
    <cellStyle name="Euro 6" xfId="10125" xr:uid="{92C17887-6231-4C8D-B9C8-83A480E739A5}"/>
    <cellStyle name="Euro 7" xfId="10126" xr:uid="{EB5F6941-CD66-4A29-B8A0-EFF15E47DD88}"/>
    <cellStyle name="Euro 8" xfId="10127" xr:uid="{3481F37A-1BCF-4012-A519-42355804B820}"/>
    <cellStyle name="Euro 9" xfId="10128" xr:uid="{8D1C27E6-9C72-4CBF-8FF1-AE7CC1148807}"/>
    <cellStyle name="Euro_2. Exec Summary" xfId="10129" xr:uid="{08E6452F-DD0A-45AA-B628-0175DC21420C}"/>
    <cellStyle name="EVS_MM€" xfId="10130" xr:uid="{2B143B62-B14A-4AEB-8BB8-EA18F0402097}"/>
    <cellStyle name="Explanatory Text 2" xfId="10131" xr:uid="{6423CADC-9A0D-4FBE-A8CA-BDC4FBCD75C0}"/>
    <cellStyle name="Explanatory Text 2 2" xfId="10132" xr:uid="{9B095832-9A9B-4DE9-84E5-87F72AFE9F25}"/>
    <cellStyle name="Explanatory Text 2_AgeSa_NewFormat" xfId="10133" xr:uid="{499E1035-653F-4DEF-A96A-28AC6BD52F43}"/>
    <cellStyle name="Explanatory Text 3" xfId="10134" xr:uid="{6A10BB77-46DA-445A-B488-3A97FF446590}"/>
    <cellStyle name="Explanatory Text 3 2" xfId="10135" xr:uid="{5CA6EC78-E14F-444D-BF67-6C080D2EBEFA}"/>
    <cellStyle name="Explanatory Text 3_CHECK_FX" xfId="10136" xr:uid="{8F97F68A-FE16-42AD-B9E6-6EEE8BA06A76}"/>
    <cellStyle name="Explanatory Text 4" xfId="10137" xr:uid="{F6D928FB-5623-46DD-8ACA-527DED892BF9}"/>
    <cellStyle name="Explanatory Text 4 2" xfId="10138" xr:uid="{7C560FFD-C2BA-4A50-BBE6-0F86DA6D1E63}"/>
    <cellStyle name="Explanatory Text 4_CHECK_FX" xfId="10139" xr:uid="{0EF697CB-5D0E-46CA-93D6-0018806C3193}"/>
    <cellStyle name="Explanatory Text 5" xfId="10140" xr:uid="{DD89AE54-C4DF-40A9-A2C6-2A0E89541B73}"/>
    <cellStyle name="Explanatory Text 5 2" xfId="10141" xr:uid="{8F83352E-0F13-4E8C-B4B3-F383E44924CE}"/>
    <cellStyle name="Explanatory Text 5_CHECK_FX" xfId="10142" xr:uid="{9C4C5A0B-89E2-4F25-BC72-7C35B0610587}"/>
    <cellStyle name="Explanatory Text 6" xfId="10143" xr:uid="{A4AABFCE-3E89-428F-B04A-6F84C908D100}"/>
    <cellStyle name="Explanatory Text 6 2" xfId="10144" xr:uid="{7F09709E-219A-4753-AC83-D3160C668FEE}"/>
    <cellStyle name="Explanatory Text 6_CHECK_FX" xfId="10145" xr:uid="{68D7212D-D891-401E-8A00-A2E0548DB0FF}"/>
    <cellStyle name="Explanatory Text 7" xfId="10146" xr:uid="{1468E9E9-7A1E-4065-AD99-A188A7F024A8}"/>
    <cellStyle name="Explanatory Text 7 2" xfId="10147" xr:uid="{599708C5-4769-4A49-8ED2-9671866836B6}"/>
    <cellStyle name="Explanatory Text 7_CHECK_FX" xfId="10148" xr:uid="{861CBE44-E683-45AC-A3F9-CCA970EF2E36}"/>
    <cellStyle name="Explanatory Text 8" xfId="10149" xr:uid="{DA60EB3E-4D6F-443A-968E-D303574653E7}"/>
    <cellStyle name="Explanatory Text 8 2" xfId="10150" xr:uid="{07DE3400-197F-4D13-89BB-A78FF1AF0975}"/>
    <cellStyle name="Explanatory Text 8_CHECK_FX" xfId="10151" xr:uid="{30FF5D01-0F41-418A-9C92-5A3C90A58FB6}"/>
    <cellStyle name="Explanatory Text 9" xfId="10152" xr:uid="{E79010BA-8B58-47C1-B9A5-6F11330EE59F}"/>
    <cellStyle name="Ȝ" xfId="10153" xr:uid="{DE50870E-90DA-40DA-90BB-823350B6DBFC}"/>
    <cellStyle name="Ȝ_CHECK_FX" xfId="10154" xr:uid="{17E04F37-CDE9-406C-8872-9F53101BF748}"/>
    <cellStyle name="Ȝ_Inflow" xfId="10155" xr:uid="{0B0BA097-2111-455E-8D68-1495C2B06ED4}"/>
    <cellStyle name="Ȝ_Overall" xfId="10156" xr:uid="{B41961CE-89D6-43C6-859F-4BE86869A4B3}"/>
    <cellStyle name="Ȝ_Overall (2)" xfId="10157" xr:uid="{F629FA38-4CBA-4272-8419-AE22BE16E22C}"/>
    <cellStyle name="f‰H_x0010_‹Ëf‰h,ÿt$_x0018_è¸Wÿÿé&gt;Ëÿÿ÷Ç_x0001_" xfId="10158" xr:uid="{5F990A02-E265-47F3-9AA5-88EE8E801199}"/>
    <cellStyle name="F2" xfId="10159" xr:uid="{392A8B81-C532-4D59-8DB1-451E017C2A0A}"/>
    <cellStyle name="F2 10" xfId="10160" xr:uid="{0C27390D-14E7-45D1-8496-1F2B8E6077B4}"/>
    <cellStyle name="F2 2" xfId="10161" xr:uid="{A4B3C62E-42F3-47E2-8FB7-2720DA4AE033}"/>
    <cellStyle name="F2 2 2" xfId="10162" xr:uid="{5BDB3976-82B6-4F59-9AD7-BA4AD54E20DB}"/>
    <cellStyle name="F2 2_CHECK_FX" xfId="10163" xr:uid="{F06C0322-A266-4755-AE42-94CDE030DBA8}"/>
    <cellStyle name="F2 3" xfId="10164" xr:uid="{931E8016-D52D-41AE-8C42-455689F1175B}"/>
    <cellStyle name="F2 3 2" xfId="10165" xr:uid="{82F11C9C-E558-494A-88F8-A133E1CC6190}"/>
    <cellStyle name="F2 3_CHECK_FX" xfId="10166" xr:uid="{25BD6C2F-0EE9-4307-A3BC-6E06F5499554}"/>
    <cellStyle name="F2 4" xfId="10167" xr:uid="{C4DC6893-71E4-4FF4-B6FF-77D75C549C32}"/>
    <cellStyle name="F2 4 2" xfId="10168" xr:uid="{9E181114-E3FA-4951-96F1-4D7F312A9763}"/>
    <cellStyle name="F2 4_CHECK_FX" xfId="10169" xr:uid="{36904485-D37C-4434-BC2A-FCA7470276FD}"/>
    <cellStyle name="F2 5" xfId="10170" xr:uid="{257035E9-D5BE-4B4C-8763-7C8A9D063B5C}"/>
    <cellStyle name="F2 5 2" xfId="10171" xr:uid="{ACDDB008-C103-4D34-9992-18B32A3937E7}"/>
    <cellStyle name="F2 5_CHECK_FX" xfId="10172" xr:uid="{69B18095-A429-4972-8CEB-B6C737D3A825}"/>
    <cellStyle name="F2 6" xfId="10173" xr:uid="{A95F4BBB-9146-4D20-A9F8-3D8AC7F9AC27}"/>
    <cellStyle name="F2 6 2" xfId="10174" xr:uid="{16198AA5-B22F-4121-B981-2BA3EE77F189}"/>
    <cellStyle name="F2 6_CHECK_FX" xfId="10175" xr:uid="{778BE6B9-EDC1-434D-B988-9BA48B10E1C7}"/>
    <cellStyle name="F2 7" xfId="10176" xr:uid="{43B2E3B6-0820-41BD-866F-80EE226FA2BE}"/>
    <cellStyle name="F2 7 2" xfId="10177" xr:uid="{DD9DF19D-3F8E-440C-AD55-54DF2991F5E1}"/>
    <cellStyle name="F2 7_CHECK_FX" xfId="10178" xr:uid="{75F5514A-BFAA-4AB5-8ADC-5ED7CE37ABC7}"/>
    <cellStyle name="F2 8" xfId="10179" xr:uid="{C4701C2F-BB8B-40BD-B9B1-703E11A02F58}"/>
    <cellStyle name="F2 8 2" xfId="10180" xr:uid="{09DE0E18-4F84-4193-AEC4-EF8C12D1D8CB}"/>
    <cellStyle name="F2 8_CHECK_FX" xfId="10181" xr:uid="{7DBB600E-6210-417A-9EB6-4750D1348357}"/>
    <cellStyle name="F2 9" xfId="10182" xr:uid="{B076292F-53AB-4347-9535-15660CB274AC}"/>
    <cellStyle name="F2 9 2" xfId="10183" xr:uid="{02C6C629-2DBC-48DD-B0C9-5923708D7965}"/>
    <cellStyle name="F2 9_CHECK_FX" xfId="10184" xr:uid="{6DB6BADB-107E-4B3F-8C9B-A665A6041BEB}"/>
    <cellStyle name="F2_AFLI" xfId="10185" xr:uid="{FBC378A0-238E-4F9E-8B8B-001CAE7C431A}"/>
    <cellStyle name="F3" xfId="10186" xr:uid="{9A4F1E13-AA53-47FE-B58E-1AB5C5C49454}"/>
    <cellStyle name="F3 10" xfId="10187" xr:uid="{2ED732D7-0B41-4434-9FAE-5D9359BCAB2F}"/>
    <cellStyle name="F3 2" xfId="10188" xr:uid="{2827F0CE-0565-40C8-8360-C76424073937}"/>
    <cellStyle name="F3 2 2" xfId="10189" xr:uid="{B46A0C0F-4E2E-4AA2-81BA-77AC2B43A447}"/>
    <cellStyle name="F3 2_CHECK_FX" xfId="10190" xr:uid="{553BB486-8955-4F80-BC05-949E2F6A68E9}"/>
    <cellStyle name="F3 3" xfId="10191" xr:uid="{FAEF2C76-3A0F-4AA5-9766-8386205D9F02}"/>
    <cellStyle name="F3 3 2" xfId="10192" xr:uid="{5F385DB7-71F2-490A-86EC-1D3F5ACFB042}"/>
    <cellStyle name="F3 3_CHECK_FX" xfId="10193" xr:uid="{7B7E8716-3C6F-48BA-85FC-EAAD01E2782C}"/>
    <cellStyle name="F3 4" xfId="10194" xr:uid="{FFDA2E91-9D4F-45C3-9A23-F860F7B19F9D}"/>
    <cellStyle name="F3 4 2" xfId="10195" xr:uid="{3304624C-0F3A-45DB-A26F-D43A272FB0BD}"/>
    <cellStyle name="F3 4_CHECK_FX" xfId="10196" xr:uid="{36CF9FE4-ACED-4779-973A-A7B7E5090193}"/>
    <cellStyle name="F3 5" xfId="10197" xr:uid="{416FA43D-DB9E-4469-846C-3DE264CA698C}"/>
    <cellStyle name="F3 5 2" xfId="10198" xr:uid="{2B80C559-0B1A-44FE-A559-CABA9E0CD42A}"/>
    <cellStyle name="F3 5_CHECK_FX" xfId="10199" xr:uid="{7EEB2901-C452-4C10-93D6-9E856F969DD3}"/>
    <cellStyle name="F3 6" xfId="10200" xr:uid="{33194551-C6DF-4BD0-9611-8AE63A0EADC9}"/>
    <cellStyle name="F3 6 2" xfId="10201" xr:uid="{C8C627F7-F323-468E-A308-E5BA61355133}"/>
    <cellStyle name="F3 6_CHECK_FX" xfId="10202" xr:uid="{F7D3EEC2-4277-42B0-8A96-3635C31BD1C3}"/>
    <cellStyle name="F3 7" xfId="10203" xr:uid="{7B32A070-E00B-4984-802D-720246908393}"/>
    <cellStyle name="F3 7 2" xfId="10204" xr:uid="{A41B8D12-FAD8-49C3-8DDE-5293A212E6DA}"/>
    <cellStyle name="F3 7_CHECK_FX" xfId="10205" xr:uid="{B863F011-7CE9-447C-9EC2-F310C30F3A2D}"/>
    <cellStyle name="F3 8" xfId="10206" xr:uid="{DD9B27ED-67B9-41AF-8952-BC98515FF9F4}"/>
    <cellStyle name="F3 8 2" xfId="10207" xr:uid="{780A16B0-AE8D-4F49-AFE4-6E9CFDE2FD04}"/>
    <cellStyle name="F3 8_CHECK_FX" xfId="10208" xr:uid="{C5E1ADD2-D2C9-4AC4-B78B-60CDF456E78E}"/>
    <cellStyle name="F3 9" xfId="10209" xr:uid="{C8FDE8F7-BA5E-4FF5-A986-CF90F8093A09}"/>
    <cellStyle name="F3 9 2" xfId="10210" xr:uid="{A3AB9E22-73B8-4682-940D-594034E10D18}"/>
    <cellStyle name="F3 9_CHECK_FX" xfId="10211" xr:uid="{FE683D67-1A64-4362-B7CE-75808C3C90B7}"/>
    <cellStyle name="F3_AFLI" xfId="10212" xr:uid="{D412D176-CEA7-45D1-A34A-3A1A82CF8EDA}"/>
    <cellStyle name="F4" xfId="10213" xr:uid="{B78CF5D6-0A62-4B13-BBCD-04DF3E94AF41}"/>
    <cellStyle name="F4 2" xfId="10214" xr:uid="{F0B2F5C2-48E7-4AB3-81F8-1B0D2CA9A65A}"/>
    <cellStyle name="F4_AFLI" xfId="10215" xr:uid="{01FA1B54-CC70-45C6-9D82-47ADA0A323E2}"/>
    <cellStyle name="F5" xfId="10216" xr:uid="{750B08BC-DC57-4F9E-9FC8-45A1996653C6}"/>
    <cellStyle name="F5 10" xfId="10217" xr:uid="{497BA3A0-0D26-43A8-96F0-0204E4303831}"/>
    <cellStyle name="F5 2" xfId="10218" xr:uid="{63F90B83-2986-4F5B-97FE-A946F7BBF45B}"/>
    <cellStyle name="F5 2 2" xfId="10219" xr:uid="{F5F15705-4B51-437B-8899-87FB53A6AAA1}"/>
    <cellStyle name="F5 2_CHECK_FX" xfId="10220" xr:uid="{E98E4C39-1F3E-429B-A717-D962DB736167}"/>
    <cellStyle name="F5 3" xfId="10221" xr:uid="{7E1D7DED-C05B-482A-99DA-F39769C96444}"/>
    <cellStyle name="F5 3 2" xfId="10222" xr:uid="{7AA0D2AA-9143-4D33-9577-F5AA7EEBC411}"/>
    <cellStyle name="F5 3_CHECK_FX" xfId="10223" xr:uid="{0E2A7C54-E4B1-41B2-B4C3-180E220D18FD}"/>
    <cellStyle name="F5 4" xfId="10224" xr:uid="{3CC613AC-856E-488A-B236-393815C3DADA}"/>
    <cellStyle name="F5 4 2" xfId="10225" xr:uid="{75504D16-09DA-4550-961B-A8B60613A120}"/>
    <cellStyle name="F5 4_CHECK_FX" xfId="10226" xr:uid="{368F1864-3B7F-4DD5-9EAE-94AD8F4C7E9F}"/>
    <cellStyle name="F5 5" xfId="10227" xr:uid="{4566F575-B0B7-447B-93BE-43435CF7364A}"/>
    <cellStyle name="F5 5 2" xfId="10228" xr:uid="{153915F7-56A7-4DE3-9523-0CAA0AE11C81}"/>
    <cellStyle name="F5 5_CHECK_FX" xfId="10229" xr:uid="{B2CB5966-07A2-4D87-B3E8-28444DE228FA}"/>
    <cellStyle name="F5 6" xfId="10230" xr:uid="{1A8B55D0-C59E-4C2A-AB7A-7A3AA959CA36}"/>
    <cellStyle name="F5 6 2" xfId="10231" xr:uid="{F1655C96-2B84-47B5-9321-4D91082C11B3}"/>
    <cellStyle name="F5 6_CHECK_FX" xfId="10232" xr:uid="{8125DE4D-9588-4706-AF88-F79D21CE78AE}"/>
    <cellStyle name="F5 7" xfId="10233" xr:uid="{E783C838-122D-4A48-9391-AC45D1CDBD0E}"/>
    <cellStyle name="F5 7 2" xfId="10234" xr:uid="{73DFBE5B-64BB-4CE1-AAA6-AB3C175863D6}"/>
    <cellStyle name="F5 7_CHECK_FX" xfId="10235" xr:uid="{EFE2D759-BC33-42F1-BFEC-BB65E1962CB5}"/>
    <cellStyle name="F5 8" xfId="10236" xr:uid="{4511430B-04B8-4A80-BBB1-0178F68F7402}"/>
    <cellStyle name="F5 8 2" xfId="10237" xr:uid="{EB45346B-B31C-47BD-84D3-FF0A7009059E}"/>
    <cellStyle name="F5 8_CHECK_FX" xfId="10238" xr:uid="{1F9D74CD-D273-4234-A171-3C3654889834}"/>
    <cellStyle name="F5 9" xfId="10239" xr:uid="{E9F034AF-3FAD-4CA1-9338-CF30BBE9A0EA}"/>
    <cellStyle name="F5 9 2" xfId="10240" xr:uid="{C11E23F8-E778-429E-AE50-BBF2A4EF13AE}"/>
    <cellStyle name="F5 9_CHECK_FX" xfId="10241" xr:uid="{8B73BAF4-BFF5-4022-96B5-E3B57D0A98C9}"/>
    <cellStyle name="F5_AFLI" xfId="10242" xr:uid="{08E9DF3B-061D-42DA-A8B9-2A487BB86DAB}"/>
    <cellStyle name="F6" xfId="10243" xr:uid="{A92641F4-E8A1-435C-9CDA-3A00C02572E3}"/>
    <cellStyle name="F6 10" xfId="10244" xr:uid="{51209DD2-FBC9-44E9-BD2D-92CB9FB341D4}"/>
    <cellStyle name="F6 2" xfId="10245" xr:uid="{6B144270-1BA1-4991-B777-B189601F3FDB}"/>
    <cellStyle name="F6 2 2" xfId="10246" xr:uid="{F2A55760-AB85-4C79-ADE3-1E2F0F643323}"/>
    <cellStyle name="F6 2_CHECK_FX" xfId="10247" xr:uid="{C8023FBE-0D58-46F4-8F15-162F6486C8B4}"/>
    <cellStyle name="F6 3" xfId="10248" xr:uid="{91E296FB-7FDA-453F-825D-3BE24D351B36}"/>
    <cellStyle name="F6 3 2" xfId="10249" xr:uid="{CCEAEA14-EEB3-47BA-BA87-03F6C0713B9E}"/>
    <cellStyle name="F6 3_CHECK_FX" xfId="10250" xr:uid="{CFE82DDF-3EBF-45D1-AAF3-A338BD189E86}"/>
    <cellStyle name="F6 4" xfId="10251" xr:uid="{02C3C539-D8E9-4D52-B4B5-B7FFA213756F}"/>
    <cellStyle name="F6 4 2" xfId="10252" xr:uid="{0B7DF562-9E25-4890-8BE2-9C0463E45D19}"/>
    <cellStyle name="F6 4_CHECK_FX" xfId="10253" xr:uid="{F9D09988-C081-48DF-8E90-744DD764ED4B}"/>
    <cellStyle name="F6 5" xfId="10254" xr:uid="{1D4353C5-79B2-4DF8-BAE4-E4CDBB8487CA}"/>
    <cellStyle name="F6 5 2" xfId="10255" xr:uid="{5DEF6B20-DA5B-4FE4-A142-A2AE890C8F36}"/>
    <cellStyle name="F6 5_CHECK_FX" xfId="10256" xr:uid="{1D3F8A8C-3600-4BB0-B57F-DE80AD96F154}"/>
    <cellStyle name="F6 6" xfId="10257" xr:uid="{388FB0C2-BE50-4796-8B72-8E8D135F22C8}"/>
    <cellStyle name="F6 6 2" xfId="10258" xr:uid="{9C8CE5F6-0B77-4F74-9245-5A7A46FFFBD2}"/>
    <cellStyle name="F6 6_CHECK_FX" xfId="10259" xr:uid="{2E11AB4B-7162-4F3A-A580-FB055380F680}"/>
    <cellStyle name="F6 7" xfId="10260" xr:uid="{9368CCAB-39B2-401C-9B59-74558CF0EFE1}"/>
    <cellStyle name="F6 7 2" xfId="10261" xr:uid="{D9F343EF-EF98-4425-83E0-946B837308D6}"/>
    <cellStyle name="F6 7_CHECK_FX" xfId="10262" xr:uid="{DF870DCD-2B2F-46B7-A9C3-034CB03EE4E8}"/>
    <cellStyle name="F6 8" xfId="10263" xr:uid="{8ECA661D-033B-4A45-B016-5DC31D34BBC5}"/>
    <cellStyle name="F6 8 2" xfId="10264" xr:uid="{A20CD6DE-719E-43B8-831F-9144011BAB8C}"/>
    <cellStyle name="F6 8_CHECK_FX" xfId="10265" xr:uid="{471478D9-23DF-4F24-BE2C-40EE44BFA663}"/>
    <cellStyle name="F6 9" xfId="10266" xr:uid="{96B17CF1-41AA-47AA-9DF8-6E12815720E6}"/>
    <cellStyle name="F6 9 2" xfId="10267" xr:uid="{AF054785-1B17-44CD-82B4-24D76079DD5C}"/>
    <cellStyle name="F6 9_CHECK_FX" xfId="10268" xr:uid="{3D13D9D3-2AC3-48C4-BDCB-7B1C12E9CFDB}"/>
    <cellStyle name="F6_AFLI" xfId="10269" xr:uid="{DC306EE3-8DD0-4070-B3D6-AB7007E2DFB0}"/>
    <cellStyle name="F7" xfId="10270" xr:uid="{5558DC34-7903-448E-B26D-8594A9C5A49E}"/>
    <cellStyle name="F7 10" xfId="10271" xr:uid="{B10061C9-9102-4A0E-9264-C6C38C1DD544}"/>
    <cellStyle name="F7 2" xfId="10272" xr:uid="{E83BD72C-E937-443A-A544-763039D767EF}"/>
    <cellStyle name="F7 2 2" xfId="10273" xr:uid="{B8BA765A-D95A-4096-8857-CE6453827B89}"/>
    <cellStyle name="F7 2_CHECK_FX" xfId="10274" xr:uid="{2594DD72-EC3F-4FE1-8E53-E0CBCB1348B2}"/>
    <cellStyle name="F7 3" xfId="10275" xr:uid="{57E8B9D9-9203-4D99-A5D3-894BACB86C72}"/>
    <cellStyle name="F7 3 2" xfId="10276" xr:uid="{A9CAD8AF-7A44-4E84-AD09-7241677C05DD}"/>
    <cellStyle name="F7 3_CHECK_FX" xfId="10277" xr:uid="{740EC0B7-BF96-4B7D-B34D-2A41A429AD38}"/>
    <cellStyle name="F7 4" xfId="10278" xr:uid="{6C4B16E2-4DAD-4D21-800F-67320CEA6523}"/>
    <cellStyle name="F7 4 2" xfId="10279" xr:uid="{C66A08C4-4D92-43C2-9BE7-44CB758D9BE3}"/>
    <cellStyle name="F7 4_CHECK_FX" xfId="10280" xr:uid="{11FB783E-4265-48E2-9786-0C7D2C390036}"/>
    <cellStyle name="F7 5" xfId="10281" xr:uid="{5113D51B-302B-4FA9-8D14-0BC0F93ED0CA}"/>
    <cellStyle name="F7 5 2" xfId="10282" xr:uid="{8DD75CD3-27B6-410E-B8FC-076AD05F57F5}"/>
    <cellStyle name="F7 5_CHECK_FX" xfId="10283" xr:uid="{2EE393CB-3E36-4F86-9495-8E5BCDBB18C8}"/>
    <cellStyle name="F7 6" xfId="10284" xr:uid="{EDA16385-0D08-4F34-B1B0-70AF3CEC1DBE}"/>
    <cellStyle name="F7 6 2" xfId="10285" xr:uid="{860B9D3A-9BA7-4171-87B9-BED0EBAC30CB}"/>
    <cellStyle name="F7 6_CHECK_FX" xfId="10286" xr:uid="{CB39826A-DCE6-43B2-8C51-277C2C188C2B}"/>
    <cellStyle name="F7 7" xfId="10287" xr:uid="{AE874E7D-59AF-42F4-A608-5D8E7E4A81BD}"/>
    <cellStyle name="F7 7 2" xfId="10288" xr:uid="{99C6C631-E8A8-41EC-822A-12069BD72D25}"/>
    <cellStyle name="F7 7_CHECK_FX" xfId="10289" xr:uid="{064ACD76-5B28-493D-B7F5-007642FC3E30}"/>
    <cellStyle name="F7 8" xfId="10290" xr:uid="{E4DE5D62-566F-4783-9DA1-7400A675AB1A}"/>
    <cellStyle name="F7 8 2" xfId="10291" xr:uid="{2FB23CBE-2474-48BD-929F-77ACB907CB4A}"/>
    <cellStyle name="F7 8_CHECK_FX" xfId="10292" xr:uid="{02A838AB-E228-44A2-A47A-6EA8AE703D49}"/>
    <cellStyle name="F7 9" xfId="10293" xr:uid="{F833EE2D-B138-4359-BE30-DC5FE56059B4}"/>
    <cellStyle name="F7 9 2" xfId="10294" xr:uid="{978D90BF-7D32-4325-AEEF-3A902AC9BF15}"/>
    <cellStyle name="F7 9_CHECK_FX" xfId="10295" xr:uid="{B0EF5678-F906-4517-8856-DFDC0431D30D}"/>
    <cellStyle name="F7_AFLI" xfId="10296" xr:uid="{AD58B9A6-5AB6-4C71-AB81-3DDAFFE888F0}"/>
    <cellStyle name="F8" xfId="10297" xr:uid="{81E604D9-F789-468C-B88C-641F1D770835}"/>
    <cellStyle name="F8 2" xfId="10298" xr:uid="{DBA52346-21C1-490D-99AE-0B61D0A2BADA}"/>
    <cellStyle name="F8_AFLI" xfId="10299" xr:uid="{CEC176CB-70DB-4794-853F-50006CFE6C8A}"/>
    <cellStyle name="FakePercentNoDec" xfId="10300" xr:uid="{842253E0-DD00-4E5B-AC19-767F9B82D572}"/>
    <cellStyle name="Family_Option" xfId="10301" xr:uid="{FE2CA83C-388B-4C6A-B313-3F591AE197FE}"/>
    <cellStyle name="Figures CY" xfId="10302" xr:uid="{FABB8D36-758F-448F-94B3-8159972F11D0}"/>
    <cellStyle name="Figyelmeztetés" xfId="10303" xr:uid="{12E52C91-4B07-4273-BF8C-90741715CCE8}"/>
    <cellStyle name="Fijo" xfId="10304" xr:uid="{DC722699-4378-4821-921B-9413E527C88C}"/>
    <cellStyle name="Financiero" xfId="10305" xr:uid="{4560508E-3A0C-4F8B-8079-C54057C72874}"/>
    <cellStyle name="Fixed" xfId="10306" xr:uid="{ED98609D-58D3-412C-8ED0-808EDFD016ED}"/>
    <cellStyle name="FIYAT" xfId="10307" xr:uid="{FF377420-731D-428B-A0F5-4294522B2345}"/>
    <cellStyle name="FIYAT 10" xfId="10308" xr:uid="{E770026F-6A9B-425C-BAD6-168F3DFED6BB}"/>
    <cellStyle name="FIYAT 2" xfId="10309" xr:uid="{C30D4E98-8665-4A14-A48D-E5DFE29485C7}"/>
    <cellStyle name="FIYAT 3" xfId="10310" xr:uid="{C088213E-14AB-4597-B77E-E9041759BEE1}"/>
    <cellStyle name="FIYAT 4" xfId="10311" xr:uid="{FA9E6BBC-1202-4653-959F-911FAFF0731F}"/>
    <cellStyle name="FIYAT 5" xfId="10312" xr:uid="{EAABF5B4-62C6-44C5-BF7E-48A2E4F714FB}"/>
    <cellStyle name="FIYAT 6" xfId="10313" xr:uid="{97298083-7A90-45FE-A8DC-6409E16C65F7}"/>
    <cellStyle name="FIYAT 7" xfId="10314" xr:uid="{D8147F65-6A6A-4848-B41D-4B2ED2A1230C}"/>
    <cellStyle name="FIYAT 8" xfId="10315" xr:uid="{874D31EC-01B5-4C1F-9305-325F9F321B73}"/>
    <cellStyle name="FIYAT 9" xfId="10316" xr:uid="{BB3B328E-FB77-489C-B076-5F3328BDCEA1}"/>
    <cellStyle name="FIYAT_CHECK_FX" xfId="10317" xr:uid="{494A1C5D-18E3-4B70-9E9E-937E917D9D43}"/>
    <cellStyle name="Flag" xfId="10318" xr:uid="{FAEA2610-3E67-4506-8BC8-DB07B07FBBC6}"/>
    <cellStyle name="fo]_x000d__x000a_UserName=Murat Zelef_x000d__x000a_UserCompany=Bumerang_x000d__x000a__x000d__x000a_[File Paths]_x000d__x000a_WorkingDirectory=C:\EQUIS\DLWIN_x000d__x000a_DownLoader=C" xfId="10319" xr:uid="{716533C6-1E1B-404F-AD59-9729697ABBCD}"/>
    <cellStyle name="FontanaPh#" xfId="10320" xr:uid="{A2C2D90D-9B72-43DD-BB7D-5F5E465311A4}"/>
    <cellStyle name="Footer SBILogo1" xfId="10321" xr:uid="{1637E680-7F2C-4F0F-815F-70F44E47501C}"/>
    <cellStyle name="Footer SBILogo2" xfId="10322" xr:uid="{22A46C7A-CBCF-4D4F-83BA-83597AE97CCF}"/>
    <cellStyle name="Footnote" xfId="10323" xr:uid="{16B093CA-70F3-4A7E-9C85-E58E117D2170}"/>
    <cellStyle name="Footnote Reference" xfId="10324" xr:uid="{241D41C9-A936-4A2F-889E-236DC74CFFCE}"/>
    <cellStyle name="Footnote_CHECK_FX" xfId="10325" xr:uid="{7CF8F271-E31A-4020-AE70-8DC89ECD2F61}"/>
    <cellStyle name="FormattingSheetDelimitor" xfId="10326" xr:uid="{1AE4588D-803D-4C19-B760-8F504BE407BA}"/>
    <cellStyle name="FormattingSheetDelimitor 2" xfId="10327" xr:uid="{AC63A5E5-A384-42D6-8930-AD3D6FCFFD74}"/>
    <cellStyle name="FormattingSheetDelimitor_2. Exec Summary" xfId="10328" xr:uid="{280E38E6-B7CE-44C3-AFA7-DBC61A82F7F8}"/>
    <cellStyle name="Future_Inactive" xfId="10329" xr:uid="{C7D281D2-C822-4A68-A0A8-E0D4BD097450}"/>
    <cellStyle name="G. Hofer" xfId="10330" xr:uid="{994E63CE-A105-4E35-AD3F-C014267CFAD4}"/>
    <cellStyle name="G. Hofer 2" xfId="10331" xr:uid="{E6BD1C69-A107-490D-86C9-DE8F5F40501D}"/>
    <cellStyle name="G. Hofer 3" xfId="10332" xr:uid="{BE115CB6-B579-4742-BFAB-93470D10962A}"/>
    <cellStyle name="G. Hofer_2. Exec Summary" xfId="10333" xr:uid="{628717CD-6FB5-41B5-A260-5C0206EFAADD}"/>
    <cellStyle name="Gekoppelde cel" xfId="10334" xr:uid="{58004402-9632-4BBB-A157-3B61BE9511B4}"/>
    <cellStyle name="Giriş 2" xfId="10335" xr:uid="{8AC0BB07-F3B5-4DF4-9C9E-C45AE2FA4A4F}"/>
    <cellStyle name="Giriş 2 2" xfId="10336" xr:uid="{B66B1AB9-3A23-423A-BF47-FF4489FF5C55}"/>
    <cellStyle name="Giriş 2 2 2" xfId="10337" xr:uid="{4E27E070-7C3F-403D-B525-EA1C428861EA}"/>
    <cellStyle name="Giriş 2 2 2 2" xfId="10338" xr:uid="{44F4C3FB-C27D-4C4A-827C-5C06E1DFACEC}"/>
    <cellStyle name="Giriş 2 2 2 2 2" xfId="10339" xr:uid="{8A680A18-72F3-4011-8CA7-CBFC39149671}"/>
    <cellStyle name="Giriş 2 2 2 2_CHECK_FX" xfId="10340" xr:uid="{3D40F50E-DFCB-43DC-95C8-084CE0FFDDEA}"/>
    <cellStyle name="Giriş 2 2 2 3" xfId="10341" xr:uid="{F15F2CFF-C78D-42D4-A9D6-A839AF2B8E1B}"/>
    <cellStyle name="Giriş 2 2 2 4" xfId="10342" xr:uid="{EA52655A-AE20-48DF-AC57-8720F1F22CBB}"/>
    <cellStyle name="Giriş 2 2 2_CHECK_FX" xfId="10343" xr:uid="{E7856DE4-03C6-4E6A-8A3A-DDE8883EF0F4}"/>
    <cellStyle name="Giriş 2 2 3" xfId="10344" xr:uid="{E079BE4E-E3FA-4356-82CA-BADD05FFAD07}"/>
    <cellStyle name="Giriş 2 2 3 2" xfId="10345" xr:uid="{87E0C4F9-890D-49F2-9712-DB030E91BB56}"/>
    <cellStyle name="Giriş 2 2 3 2 2" xfId="10346" xr:uid="{80BA6F92-875B-44BD-B47F-E0F0B699B886}"/>
    <cellStyle name="Giriş 2 2 3 2_CHECK_FX" xfId="10347" xr:uid="{732CA85F-76A1-4DDE-8EDC-27BCE8D494CE}"/>
    <cellStyle name="Giriş 2 2 3 3" xfId="10348" xr:uid="{9C0D1058-6930-4BE7-883E-CD3BDC95A094}"/>
    <cellStyle name="Giriş 2 2 3 4" xfId="10349" xr:uid="{D106168F-D1F1-45A9-9851-68C098233313}"/>
    <cellStyle name="Giriş 2 2 3_CHECK_FX" xfId="10350" xr:uid="{EC9C6942-0028-4A9E-A3A1-BD87B3E49946}"/>
    <cellStyle name="Giriş 2 2 4" xfId="10351" xr:uid="{1D4824D1-0CF5-4BD4-B8D6-8041CF7FC54D}"/>
    <cellStyle name="Giriş 2 2 4 2" xfId="10352" xr:uid="{D23BC8DA-09E9-4898-8E47-6C7C5F096050}"/>
    <cellStyle name="Giriş 2 2 4_CHECK_FX" xfId="10353" xr:uid="{9BC22947-54EA-41FA-977E-95A91124067B}"/>
    <cellStyle name="Giriş 2 2 5" xfId="10354" xr:uid="{6A30DEDC-66AC-4BAF-A797-BD2303DAB281}"/>
    <cellStyle name="Giriş 2 2 6" xfId="10355" xr:uid="{A1EFB460-5774-4F86-AD6A-55D24A7FD73E}"/>
    <cellStyle name="Giriş 2 2_CHECK_FX" xfId="10356" xr:uid="{10B7A2DC-C46F-4C7E-84BE-08E71C749500}"/>
    <cellStyle name="Giriş 2 3" xfId="10357" xr:uid="{B56DC745-BEB1-4E59-8833-554C05AEB457}"/>
    <cellStyle name="Giriş 2 3 2" xfId="10358" xr:uid="{F8C381E0-83C7-4F8F-ADD4-7625E718149E}"/>
    <cellStyle name="Giriş 2 3 2 2" xfId="10359" xr:uid="{112D5255-603C-4E11-82A3-C89A2FEA475B}"/>
    <cellStyle name="Giriş 2 3 2_CHECK_FX" xfId="10360" xr:uid="{C1319A25-EDBB-4C9F-8537-098D52510526}"/>
    <cellStyle name="Giriş 2 3 3" xfId="10361" xr:uid="{9C9267C0-BD9E-4426-94C5-FC77B4F80758}"/>
    <cellStyle name="Giriş 2 3 4" xfId="10362" xr:uid="{CF4330C2-15E6-4F0C-B216-273A2CD1A9B4}"/>
    <cellStyle name="Giriş 2 3_CHECK_FX" xfId="10363" xr:uid="{79CBF011-B893-43D9-B518-EDBC84F14C4C}"/>
    <cellStyle name="Giriş 2 4" xfId="10364" xr:uid="{D8EC0FB6-45C1-4CA6-A1FA-4D741391ECBA}"/>
    <cellStyle name="Giriş 2 4 2" xfId="10365" xr:uid="{5667EAF2-8A1B-4D65-AD3B-121396BF0234}"/>
    <cellStyle name="Giriş 2 4 2 2" xfId="10366" xr:uid="{686CFBAC-1D51-4946-9586-C172F023A481}"/>
    <cellStyle name="Giriş 2 4 2_CHECK_FX" xfId="10367" xr:uid="{62A94A86-74C0-4588-B465-05C918123AA3}"/>
    <cellStyle name="Giriş 2 4 3" xfId="10368" xr:uid="{20C2EB05-7127-40D7-90E1-D137B81FA21D}"/>
    <cellStyle name="Giriş 2 4 4" xfId="10369" xr:uid="{112B8D02-34DF-4F9E-AC7D-259179CDAEA8}"/>
    <cellStyle name="Giriş 2 4_CHECK_FX" xfId="10370" xr:uid="{7CD92806-DBC8-4203-A454-3C72D3FA1BBB}"/>
    <cellStyle name="Giriş 2 5" xfId="10371" xr:uid="{4E87A403-0670-44AD-AF0E-EED5FC90DB87}"/>
    <cellStyle name="Giriş 2 5 2" xfId="10372" xr:uid="{66031956-12A7-4962-93A7-696C2402DE33}"/>
    <cellStyle name="Giriş 2 5_CHECK_FX" xfId="10373" xr:uid="{748EAC7E-BDFD-44E5-B771-582EF04758B6}"/>
    <cellStyle name="Giriş 2 6" xfId="10374" xr:uid="{CD7ACA5A-D39E-47D4-A7A3-7305E9642201}"/>
    <cellStyle name="Giriş 2 7" xfId="10375" xr:uid="{E51FF004-BB92-4706-A95C-CD4F97250461}"/>
    <cellStyle name="Giriş 2_CHECK_FX" xfId="10376" xr:uid="{21D84DB0-701D-4417-B152-5BFFF8071BCD}"/>
    <cellStyle name="Goed" xfId="10377" xr:uid="{C81C1E22-16E5-4582-B4CB-89B633E8FDE4}"/>
    <cellStyle name="Good 10" xfId="10378" xr:uid="{1F108678-74A9-414A-A0BF-D9BE07A55266}"/>
    <cellStyle name="Good 11" xfId="10379" xr:uid="{8480A521-9154-4817-9D8A-4ACE3CB53084}"/>
    <cellStyle name="Good 2" xfId="10380" xr:uid="{4D252CEB-CF08-4020-BD9E-D8EB4936BB3B}"/>
    <cellStyle name="Good 2 2" xfId="10381" xr:uid="{4CC816B8-DC83-4354-865A-DE1770A499E2}"/>
    <cellStyle name="Good 2_AgeSa_NewFormat" xfId="10382" xr:uid="{C1CB197F-C1B8-459C-8682-6CE92D55CDB5}"/>
    <cellStyle name="Good 3" xfId="10383" xr:uid="{341B9122-7159-4CCF-A166-DC8107101CAB}"/>
    <cellStyle name="Good 3 2" xfId="10384" xr:uid="{FB048FC3-F726-4679-B826-545F38EB7B19}"/>
    <cellStyle name="Good 3_CHECK_FX" xfId="10385" xr:uid="{1A31BFE6-31D9-4D49-9259-7ECA1D7F70DD}"/>
    <cellStyle name="Good 4" xfId="10386" xr:uid="{EFDDC8C1-1895-4426-9239-A69AC481E63E}"/>
    <cellStyle name="Good 4 2" xfId="10387" xr:uid="{BF16F6B0-9DF0-49D4-9571-38E99BAC00ED}"/>
    <cellStyle name="Good 4_CHECK_FX" xfId="10388" xr:uid="{83238AE3-AB2B-43A4-B1A6-518428753F7B}"/>
    <cellStyle name="Good 5" xfId="10389" xr:uid="{239AD49A-F62D-4DBB-89B3-0B1EAC7930C4}"/>
    <cellStyle name="Good 5 2" xfId="10390" xr:uid="{63569F70-EE7C-47B3-AED3-6E4B679B2408}"/>
    <cellStyle name="Good 5_CHECK_FX" xfId="10391" xr:uid="{907C4806-B374-430A-A5C5-CD2CEA3BA98A}"/>
    <cellStyle name="Good 6" xfId="10392" xr:uid="{ABB2A5C2-27C1-4540-AF3E-4EA6924EACFB}"/>
    <cellStyle name="Good 6 2" xfId="10393" xr:uid="{B86215ED-3588-4096-A9B3-8DEAF1870C8A}"/>
    <cellStyle name="Good 6_CHECK_FX" xfId="10394" xr:uid="{602721B3-A652-4984-B69E-900DF0BD67E8}"/>
    <cellStyle name="Good 7" xfId="10395" xr:uid="{2BBA7CCA-0F86-4A01-90BB-2D0EBB708D40}"/>
    <cellStyle name="Good 7 2" xfId="10396" xr:uid="{D947E4D4-53A4-4E3E-8C07-100CA2E818BE}"/>
    <cellStyle name="Good 7_CHECK_FX" xfId="10397" xr:uid="{6A3C0785-950A-452B-8CFE-84BAA57998C0}"/>
    <cellStyle name="Good 8" xfId="10398" xr:uid="{0DD64FCE-21E2-45AF-9B74-E0EFF824D76E}"/>
    <cellStyle name="Good 8 2" xfId="10399" xr:uid="{ED3ABF87-A36D-4FF3-8A27-5EE09F3C7A45}"/>
    <cellStyle name="Good 8_CHECK_FX" xfId="10400" xr:uid="{3DD53FD3-51EC-4ABE-BFE6-BA65A78D9F3F}"/>
    <cellStyle name="Good 9" xfId="10401" xr:uid="{8976317D-CC78-4761-8F8D-5A48D60D0018}"/>
    <cellStyle name="Good 9 2" xfId="10402" xr:uid="{9881EA63-E54C-41FD-B7CD-6AA95A140F34}"/>
    <cellStyle name="Good 9_CHECK_FX" xfId="10403" xr:uid="{D3497738-36F5-4A5C-8608-367612761221}"/>
    <cellStyle name="Grey" xfId="10404" xr:uid="{477D7A76-DD5B-4AD2-82F5-42E3EF05BD68}"/>
    <cellStyle name="GRUP" xfId="10405" xr:uid="{C59FC5B6-AAF2-4363-8386-D5FE05F0E62D}"/>
    <cellStyle name="GRUP 2" xfId="10406" xr:uid="{D779B49D-253A-44CB-BDA3-92C3EB39BEA1}"/>
    <cellStyle name="GRUP 2 2" xfId="10407" xr:uid="{3714E229-D933-4A7F-A552-B89B8BB2DE89}"/>
    <cellStyle name="GRUP 2_CHECK_FX" xfId="10408" xr:uid="{8978D98B-18A1-48E7-9DC0-DCEFF7A540E4}"/>
    <cellStyle name="GRUP 3" xfId="10409" xr:uid="{5F89552E-6244-40CC-BEF4-0798B5F5BEDA}"/>
    <cellStyle name="GRUP_CHECK_FX" xfId="10410" xr:uid="{A8934A04-1360-4FFB-B4F1-CE4F3693C83F}"/>
    <cellStyle name="gs]_x000d__x000a_Window=0,0,640,480, , ,3_x000d__x000a_dir1=5,7,637,250,-1,-1,1,30,201,1905,231,G:\UGRC\RB\B-DADOS\FOX-PRO\CRED-VEN\KP" xfId="10411" xr:uid="{E6240F01-6ACB-46B2-9451-9D6DCADD7A18}"/>
    <cellStyle name="H_Bot" xfId="10412" xr:uid="{9B7AD58E-E536-4FD7-9A2F-B594313B00FB}"/>
    <cellStyle name="H_Bot 2" xfId="10413" xr:uid="{934E910C-3303-4689-AA0B-D4D4D200F3B9}"/>
    <cellStyle name="H_Bot 2 2" xfId="10414" xr:uid="{86A60181-EF86-4019-A058-9084BF1B2B18}"/>
    <cellStyle name="H_Bot 2 2 2" xfId="10415" xr:uid="{F0E5B7B3-A36E-4FD6-860A-635AB33DFA99}"/>
    <cellStyle name="H_Bot 2 2 2 2" xfId="10416" xr:uid="{8AC8FDE4-012C-4F02-91D1-73015D214209}"/>
    <cellStyle name="H_Bot 2 2 2 2 2" xfId="10417" xr:uid="{9EAE79C3-96FB-485C-A370-EF8391CDEC8D}"/>
    <cellStyle name="H_Bot 2 2 2 2 2_CHECK_FX" xfId="10418" xr:uid="{210D47E4-E097-4820-BD92-7A36BF365A15}"/>
    <cellStyle name="H_Bot 2 2 2 2 2_Inflow" xfId="10419" xr:uid="{9B93984B-E247-479F-8596-3CC2A0761671}"/>
    <cellStyle name="H_Bot 2 2 2 2 2_Overall" xfId="10420" xr:uid="{EC5B307C-B148-4119-977A-83425067F8F3}"/>
    <cellStyle name="H_Bot 2 2 2 2 2_Overall (2)" xfId="10421" xr:uid="{BB935647-8796-428C-AACB-81010269901C}"/>
    <cellStyle name="H_Bot 2 2 2 2_CHECK_FX" xfId="10422" xr:uid="{EAC89FC0-10D9-47DA-B977-713AA1E20A40}"/>
    <cellStyle name="H_Bot 2 2 2 2_Inflow" xfId="10423" xr:uid="{4A9ADA2D-C63B-48F8-97D9-D0A4096E58D9}"/>
    <cellStyle name="H_Bot 2 2 2 2_Overall" xfId="10424" xr:uid="{E5E526C3-9707-4B8B-9BC3-EB5AD42E70CC}"/>
    <cellStyle name="H_Bot 2 2 2 2_Overall (2)" xfId="10425" xr:uid="{E60873A7-FA13-4C0B-B677-27DDB74C9E45}"/>
    <cellStyle name="H_Bot 2 2 2_CHECK_FX" xfId="10426" xr:uid="{C87C8365-F1BD-43B6-AB6F-0ECDC87A3576}"/>
    <cellStyle name="H_Bot 2 2 2_Inflow" xfId="10427" xr:uid="{D118AED0-3617-48F5-A140-A65F41CA99FA}"/>
    <cellStyle name="H_Bot 2 2 2_Overall" xfId="10428" xr:uid="{648E64EB-0C20-4EED-8387-F01ACD85F62F}"/>
    <cellStyle name="H_Bot 2 2 2_Overall (2)" xfId="10429" xr:uid="{48DF3ED6-CC70-41F2-A935-600AFD1B6B51}"/>
    <cellStyle name="H_Bot 2 2 3" xfId="10430" xr:uid="{2BA8DE6B-7D16-43F1-A5FF-D185CDFCCB5A}"/>
    <cellStyle name="H_Bot 2 2 3 2" xfId="10431" xr:uid="{D782A10C-A03B-46E1-B45E-3E09F217A6F8}"/>
    <cellStyle name="H_Bot 2 2 3 2_CHECK_FX" xfId="10432" xr:uid="{3A1B038B-83B5-49F2-9A09-D8C62525FF4E}"/>
    <cellStyle name="H_Bot 2 2 3 2_Inflow" xfId="10433" xr:uid="{B1A37147-5BA8-41C5-99A3-F56242DB0E8A}"/>
    <cellStyle name="H_Bot 2 2 3 2_Overall" xfId="10434" xr:uid="{A533E1F7-8BE1-4B0E-8AD8-C0D62674919C}"/>
    <cellStyle name="H_Bot 2 2 3 2_Overall (2)" xfId="10435" xr:uid="{4FA9832D-70F3-4C64-B7DA-B747E772F4B1}"/>
    <cellStyle name="H_Bot 2 2 3_CHECK_FX" xfId="10436" xr:uid="{F54B43C4-E23A-4B69-BCBE-92AC7C5DCC50}"/>
    <cellStyle name="H_Bot 2 2 3_Inflow" xfId="10437" xr:uid="{61D59D47-50F5-404C-A4BC-737A6CB6FE59}"/>
    <cellStyle name="H_Bot 2 2 3_Overall" xfId="10438" xr:uid="{BEC42FFF-5C39-466F-A551-97E423A20581}"/>
    <cellStyle name="H_Bot 2 2 3_Overall (2)" xfId="10439" xr:uid="{CEBECC8C-1F1F-4FD8-BECC-3392D34D5724}"/>
    <cellStyle name="H_Bot 2 2_CHECK_FX" xfId="10440" xr:uid="{45699D54-422D-4404-A4B2-3025E258EE12}"/>
    <cellStyle name="H_Bot 2 2_Inflow" xfId="10441" xr:uid="{3A7DB915-3CFE-44F6-9848-5B7EB9248E61}"/>
    <cellStyle name="H_Bot 2 2_Overall" xfId="10442" xr:uid="{FD97056C-F950-4CE4-AE9C-876B37E9D4F7}"/>
    <cellStyle name="H_Bot 2 2_Overall (2)" xfId="10443" xr:uid="{4D590F50-3471-46A7-ACAA-C8612FE97EB8}"/>
    <cellStyle name="H_Bot 2 3" xfId="10444" xr:uid="{27743612-B7A9-480B-B9EC-2D90FFE4667A}"/>
    <cellStyle name="H_Bot 2 3 2" xfId="10445" xr:uid="{4E44C4F1-157C-420D-8B75-DE04C64208E4}"/>
    <cellStyle name="H_Bot 2 3 2 2" xfId="10446" xr:uid="{72543C91-8F93-44E8-96C3-95F79E08C87C}"/>
    <cellStyle name="H_Bot 2 3 2 2_CHECK_FX" xfId="10447" xr:uid="{B562800F-2AF5-431F-AE0C-67C39BC0561F}"/>
    <cellStyle name="H_Bot 2 3 2 2_Inflow" xfId="10448" xr:uid="{A160818C-5758-44AE-90B1-296A270AD656}"/>
    <cellStyle name="H_Bot 2 3 2 2_Overall" xfId="10449" xr:uid="{9DEF9349-388E-4DAD-8772-13065B1F999D}"/>
    <cellStyle name="H_Bot 2 3 2 2_Overall (2)" xfId="10450" xr:uid="{D8F0F3CD-5F3A-45F4-9C4D-284C0A6DB4EE}"/>
    <cellStyle name="H_Bot 2 3 2_CHECK_FX" xfId="10451" xr:uid="{FC9D4D3B-0C6F-4735-A337-420072510D9C}"/>
    <cellStyle name="H_Bot 2 3 2_Inflow" xfId="10452" xr:uid="{A1C49C2E-3B2B-4A79-ABDE-6D51D380B504}"/>
    <cellStyle name="H_Bot 2 3 2_Overall" xfId="10453" xr:uid="{F5FCF2D0-EEA6-4318-9004-BD9D88FAE52F}"/>
    <cellStyle name="H_Bot 2 3 2_Overall (2)" xfId="10454" xr:uid="{0C4F045D-CE56-40FA-899F-BBB66A8100D9}"/>
    <cellStyle name="H_Bot 2 3_CHECK_FX" xfId="10455" xr:uid="{F631A36A-6C8D-46B9-98F2-366B54FF1872}"/>
    <cellStyle name="H_Bot 2 3_Inflow" xfId="10456" xr:uid="{7B13E407-7767-45BD-BE1B-F3C751F8BD8B}"/>
    <cellStyle name="H_Bot 2 3_Overall" xfId="10457" xr:uid="{A7081F18-484B-4B02-92D3-1841038F2552}"/>
    <cellStyle name="H_Bot 2 3_Overall (2)" xfId="10458" xr:uid="{F9EED032-BDDC-4A6C-9EDA-382718064990}"/>
    <cellStyle name="H_Bot 2 4" xfId="10459" xr:uid="{D7847938-CE88-4AC6-86C7-D8F19FB08DDF}"/>
    <cellStyle name="H_Bot 2 4 2" xfId="10460" xr:uid="{935FA454-CC3E-4FB8-A049-23126E67854A}"/>
    <cellStyle name="H_Bot 2 4 2_CHECK_FX" xfId="10461" xr:uid="{23D1FC05-32A8-46A0-B3B9-F8B17AC2F942}"/>
    <cellStyle name="H_Bot 2 4 2_Inflow" xfId="10462" xr:uid="{E20EEA85-6FBD-4E48-9EC9-5258FEE88FFC}"/>
    <cellStyle name="H_Bot 2 4 2_Overall" xfId="10463" xr:uid="{494AAF46-D4CB-4259-B06A-4244B218E096}"/>
    <cellStyle name="H_Bot 2 4 2_Overall (2)" xfId="10464" xr:uid="{ADC3CBC4-D4DC-45E6-A27C-04E5CAEA11C1}"/>
    <cellStyle name="H_Bot 2 4_CHECK_FX" xfId="10465" xr:uid="{604ADDFA-D6AC-4B35-ACA1-8FFD55E53674}"/>
    <cellStyle name="H_Bot 2 4_Inflow" xfId="10466" xr:uid="{12A8D1CE-99E2-416F-9394-1896BDFFBFA1}"/>
    <cellStyle name="H_Bot 2 4_Overall" xfId="10467" xr:uid="{9FCEED4A-1B82-457A-9AC7-EB68589B520A}"/>
    <cellStyle name="H_Bot 2 4_Overall (2)" xfId="10468" xr:uid="{E858176C-0E4E-4316-B808-D6F977A25BB2}"/>
    <cellStyle name="H_Bot 2_CHECK_FX" xfId="10469" xr:uid="{C4DDEE52-F076-4B28-A95C-0E2BCD9B57C3}"/>
    <cellStyle name="H_Bot 2_Inflow" xfId="10470" xr:uid="{26C5D84F-D1F1-45F5-BD1E-6CAE2090E6CE}"/>
    <cellStyle name="H_Bot 2_Overall" xfId="10471" xr:uid="{7A261CEB-367B-481E-9441-F37FE03B131A}"/>
    <cellStyle name="H_Bot 2_Overall (2)" xfId="10472" xr:uid="{4400D177-3EE4-417D-B452-8800CAABAAA5}"/>
    <cellStyle name="H_Bot 3" xfId="10473" xr:uid="{722DEBDA-8DCE-4D7C-A3C4-9D2C34760061}"/>
    <cellStyle name="H_Bot 3 2" xfId="10474" xr:uid="{D8F4E2D7-9D7E-42E3-A58A-ED1BAC052A2E}"/>
    <cellStyle name="H_Bot 3 2 2" xfId="10475" xr:uid="{263CF191-8BBA-408D-81BF-60A6E9E66325}"/>
    <cellStyle name="H_Bot 3 2 2 2" xfId="10476" xr:uid="{B3B0320B-1B79-4A0B-87B4-38CC797108A7}"/>
    <cellStyle name="H_Bot 3 2 2 2_CHECK_FX" xfId="10477" xr:uid="{FD8FF267-A5ED-4971-A78C-C2AAD86A7540}"/>
    <cellStyle name="H_Bot 3 2 2 2_Inflow" xfId="10478" xr:uid="{A1066453-BC50-479E-B551-D8CC8228D263}"/>
    <cellStyle name="H_Bot 3 2 2 2_Overall" xfId="10479" xr:uid="{4D126CDD-9BE6-469E-9096-27BBB2A5CD42}"/>
    <cellStyle name="H_Bot 3 2 2 2_Overall (2)" xfId="10480" xr:uid="{B16438AF-1D44-4CCA-8873-7F51B2EF953A}"/>
    <cellStyle name="H_Bot 3 2 2_CHECK_FX" xfId="10481" xr:uid="{537E1C76-BF7D-4FFB-8995-3368EF182AE9}"/>
    <cellStyle name="H_Bot 3 2 2_Inflow" xfId="10482" xr:uid="{C7D89A68-79BD-4E96-8275-7641A9A34343}"/>
    <cellStyle name="H_Bot 3 2 2_Overall" xfId="10483" xr:uid="{74509E02-EFC7-4938-9DED-CDC05FD1B60F}"/>
    <cellStyle name="H_Bot 3 2 2_Overall (2)" xfId="10484" xr:uid="{5395F760-A198-4C12-915F-1FF07DF68A8B}"/>
    <cellStyle name="H_Bot 3 2_CHECK_FX" xfId="10485" xr:uid="{868779CF-BA29-43DD-9D76-21F5083C626F}"/>
    <cellStyle name="H_Bot 3 2_Inflow" xfId="10486" xr:uid="{CA1DD645-37AE-406E-A1B6-F2306A2490AE}"/>
    <cellStyle name="H_Bot 3 2_Overall" xfId="10487" xr:uid="{5053E66B-E007-4506-9236-FAA3C25915D7}"/>
    <cellStyle name="H_Bot 3 2_Overall (2)" xfId="10488" xr:uid="{2ED8691A-1650-4107-8085-CAD5612DFF15}"/>
    <cellStyle name="H_Bot 3 3" xfId="10489" xr:uid="{53FE6B69-B0F0-474A-AB93-0984513BAD83}"/>
    <cellStyle name="H_Bot 3 3 2" xfId="10490" xr:uid="{61A8456B-3590-4A0A-96C9-AF7B95FB4430}"/>
    <cellStyle name="H_Bot 3 3 2_CHECK_FX" xfId="10491" xr:uid="{ABC1BB75-8483-4F14-9826-2BF3427516DD}"/>
    <cellStyle name="H_Bot 3 3 2_Inflow" xfId="10492" xr:uid="{0019B39C-57C7-4E87-883A-40F062390033}"/>
    <cellStyle name="H_Bot 3 3 2_Overall" xfId="10493" xr:uid="{DA21FCF3-8C7E-484B-B771-5D0AA469226E}"/>
    <cellStyle name="H_Bot 3 3 2_Overall (2)" xfId="10494" xr:uid="{29500047-F52B-4C3B-8513-C6A4BC57F85D}"/>
    <cellStyle name="H_Bot 3 3_CHECK_FX" xfId="10495" xr:uid="{715DDF72-A12D-4BBB-80D2-6DC16A44B70B}"/>
    <cellStyle name="H_Bot 3 3_Inflow" xfId="10496" xr:uid="{DCFDBFCF-21CC-47DF-B742-1FFE4910A6D2}"/>
    <cellStyle name="H_Bot 3 3_Overall" xfId="10497" xr:uid="{D240B68C-7C83-4710-911E-62E2AA616D1D}"/>
    <cellStyle name="H_Bot 3 3_Overall (2)" xfId="10498" xr:uid="{562E6B94-D8AE-423A-92B5-3DD070A37232}"/>
    <cellStyle name="H_Bot 3_CHECK_FX" xfId="10499" xr:uid="{19C93ACD-F580-4510-B6E8-AD675A68EAF8}"/>
    <cellStyle name="H_Bot 3_Inflow" xfId="10500" xr:uid="{6758D545-6E53-495E-AD73-6CBADF37AF32}"/>
    <cellStyle name="H_Bot 3_Overall" xfId="10501" xr:uid="{6A15EB5D-5EF1-497C-AA65-27B296AD2365}"/>
    <cellStyle name="H_Bot 3_Overall (2)" xfId="10502" xr:uid="{D986D4DD-9336-4B6C-8EA1-A0CBB14CBA52}"/>
    <cellStyle name="H_Bot 4" xfId="10503" xr:uid="{481F230F-062A-481F-B1AC-4D1B8D947362}"/>
    <cellStyle name="H_Bot 4 2" xfId="10504" xr:uid="{DF723943-05E6-4A44-B780-89B4DCA33871}"/>
    <cellStyle name="H_Bot 4 2 2" xfId="10505" xr:uid="{8808D461-4E87-4085-B3C8-791DBE1F9496}"/>
    <cellStyle name="H_Bot 4 2 2_CHECK_FX" xfId="10506" xr:uid="{2590007E-048E-458A-8AB9-5308BBF673A8}"/>
    <cellStyle name="H_Bot 4 2 2_Inflow" xfId="10507" xr:uid="{48B383BA-82A2-42A9-8AFF-9D94BF17E0B4}"/>
    <cellStyle name="H_Bot 4 2 2_Overall" xfId="10508" xr:uid="{B664192B-D705-4A74-9AFE-397A1149AF90}"/>
    <cellStyle name="H_Bot 4 2 2_Overall (2)" xfId="10509" xr:uid="{6E179C5A-8733-4277-9C7F-FFAB53B44CD1}"/>
    <cellStyle name="H_Bot 4 2_CHECK_FX" xfId="10510" xr:uid="{262BED5B-9E4F-4559-B408-0E36F04AEC65}"/>
    <cellStyle name="H_Bot 4 2_Inflow" xfId="10511" xr:uid="{3E34A135-5316-49E8-9865-0E1EACFDA6E7}"/>
    <cellStyle name="H_Bot 4 2_Overall" xfId="10512" xr:uid="{9276BD35-925E-4E02-AB0A-5C6DE8E92E7C}"/>
    <cellStyle name="H_Bot 4 2_Overall (2)" xfId="10513" xr:uid="{2853EFE9-1791-430E-8636-D8BD72F55F78}"/>
    <cellStyle name="H_Bot 4_CHECK_FX" xfId="10514" xr:uid="{0C4C9044-8A98-44EB-B22C-DA939330E6E1}"/>
    <cellStyle name="H_Bot 4_Inflow" xfId="10515" xr:uid="{C5DA1FD4-4519-4F9B-98E4-68D29EAE5C21}"/>
    <cellStyle name="H_Bot 4_Overall" xfId="10516" xr:uid="{08DFFFC2-D76F-476B-955A-57E40837B766}"/>
    <cellStyle name="H_Bot 4_Overall (2)" xfId="10517" xr:uid="{B51447B5-CDAF-46EA-BFC7-1FE7A339C4A8}"/>
    <cellStyle name="H_Bot 5" xfId="10518" xr:uid="{6B9EE14F-9C8B-45D5-9505-77990B1E0D18}"/>
    <cellStyle name="H_Bot 5 2" xfId="10519" xr:uid="{879E291F-3385-4F9A-894A-37F5C3ED66FC}"/>
    <cellStyle name="H_Bot 5 2_CHECK_FX" xfId="10520" xr:uid="{BE8378E5-63F3-477D-810F-CC52FEC37493}"/>
    <cellStyle name="H_Bot 5 2_Inflow" xfId="10521" xr:uid="{7A91F927-A0FC-4717-9351-7B46A3466DDF}"/>
    <cellStyle name="H_Bot 5 2_Overall" xfId="10522" xr:uid="{C5BB3266-0C4B-4295-B62B-CB2EEFBB2F00}"/>
    <cellStyle name="H_Bot 5 2_Overall (2)" xfId="10523" xr:uid="{A42ADCAC-1C17-47C7-964E-09424DE3C880}"/>
    <cellStyle name="H_Bot 5_CHECK_FX" xfId="10524" xr:uid="{305FD5FB-83FE-4376-A015-BA1BBF80BE9C}"/>
    <cellStyle name="H_Bot 5_Inflow" xfId="10525" xr:uid="{55AE5DF7-5423-4975-9561-7673C585693C}"/>
    <cellStyle name="H_Bot 5_Overall" xfId="10526" xr:uid="{6931FFF1-1A0A-4F58-8314-FD190079F063}"/>
    <cellStyle name="H_Bot 5_Overall (2)" xfId="10527" xr:uid="{C8CA9C4D-4478-4C78-8BBD-E3A570331CE1}"/>
    <cellStyle name="H_Bot_CHECK_FX" xfId="10528" xr:uid="{41861C3C-F622-4D6B-A413-C19F56C513D0}"/>
    <cellStyle name="H_Bot_Inflow" xfId="10529" xr:uid="{37DC3742-8691-45A7-8671-46C052D62ADD}"/>
    <cellStyle name="H_Bot_Overall" xfId="10530" xr:uid="{1791B27C-A135-4B28-91CD-AE968874F164}"/>
    <cellStyle name="H_Bot_Overall (2)" xfId="10531" xr:uid="{E1EE13A5-D91B-4B86-AD5A-B836B749D32B}"/>
    <cellStyle name="H_BotLC" xfId="10532" xr:uid="{03DA1431-D782-4A1A-86E6-20A73A552319}"/>
    <cellStyle name="H_BotLC 2" xfId="10533" xr:uid="{23014912-FD39-49D6-B1DF-178CB852096E}"/>
    <cellStyle name="H_BotLC 2 2" xfId="10534" xr:uid="{9D044EB9-3EE5-4F35-8C1D-79BB3D9F0203}"/>
    <cellStyle name="H_BotLC 2 2 2" xfId="10535" xr:uid="{9D686EF3-BA24-4E52-9452-42087121D665}"/>
    <cellStyle name="H_BotLC 2 2 2_CHECK_FX" xfId="10536" xr:uid="{5293D3BE-3848-4F4E-B8D5-E53A26E0A734}"/>
    <cellStyle name="H_BotLC 2 2 2_Inflow" xfId="10537" xr:uid="{62A80FB1-7DFA-4B77-89AC-E4151A15EEAD}"/>
    <cellStyle name="H_BotLC 2 2 2_Overall" xfId="10538" xr:uid="{8557671D-F48D-4A07-8130-133291BA6D74}"/>
    <cellStyle name="H_BotLC 2 2 2_Overall (2)" xfId="10539" xr:uid="{07801CE7-DC14-42D6-A83E-3F816AE3C649}"/>
    <cellStyle name="H_BotLC 2 2_CHECK_FX" xfId="10540" xr:uid="{EF8D1516-D7DF-4BF5-9C57-DF0B937EC3D7}"/>
    <cellStyle name="H_BotLC 2 2_Inflow" xfId="10541" xr:uid="{41D97F77-C7AA-4EA1-ABBD-825635194572}"/>
    <cellStyle name="H_BotLC 2 2_Overall" xfId="10542" xr:uid="{D03FABD2-AE40-4B85-97AE-1A3C6FCDBAC2}"/>
    <cellStyle name="H_BotLC 2 2_Overall (2)" xfId="10543" xr:uid="{73311376-0D51-44CF-AEA9-3975C54B6AD6}"/>
    <cellStyle name="H_BotLC 2 3" xfId="10544" xr:uid="{C8B9D478-583D-4F1A-B548-0B02F1DA52DD}"/>
    <cellStyle name="H_BotLC 2 3_CHECK_FX" xfId="10545" xr:uid="{9449AE34-80A9-4381-B380-EB81AF08E2B8}"/>
    <cellStyle name="H_BotLC 2 3_Inflow" xfId="10546" xr:uid="{205D450B-2B67-46E0-B1B0-40BA59863AE9}"/>
    <cellStyle name="H_BotLC 2 3_Overall" xfId="10547" xr:uid="{8A065166-508D-41E8-A5A8-C9DC58483442}"/>
    <cellStyle name="H_BotLC 2 3_Overall (2)" xfId="10548" xr:uid="{D6F33CEF-FDF3-4BCC-93A3-DF12A2D484C1}"/>
    <cellStyle name="H_BotLC 2_CHECK_FX" xfId="10549" xr:uid="{363B671F-D517-4BD7-8F29-F58D3119D0F4}"/>
    <cellStyle name="H_BotLC 2_Inflow" xfId="10550" xr:uid="{98C596BD-8CC9-4025-ACEE-7C8BB7F270B2}"/>
    <cellStyle name="H_BotLC 2_Overall" xfId="10551" xr:uid="{A08B3CEB-A797-415A-A8A5-B4D3EBD14261}"/>
    <cellStyle name="H_BotLC 2_Overall (2)" xfId="10552" xr:uid="{7E20C256-FF01-46AE-AA4C-C1E8765CE157}"/>
    <cellStyle name="H_BotLC 3" xfId="10553" xr:uid="{E8EE5073-94E8-4CDB-8095-62CAE8D09155}"/>
    <cellStyle name="H_BotLC 3 2" xfId="10554" xr:uid="{7A11EAE8-5A18-4BA7-85F4-998EE439FCE4}"/>
    <cellStyle name="H_BotLC 3 2_CHECK_FX" xfId="10555" xr:uid="{D9BFBD14-F335-4A4B-B6E1-21D6BD0C8ED0}"/>
    <cellStyle name="H_BotLC 3 2_Inflow" xfId="10556" xr:uid="{21ED00E2-2447-457D-98E8-FCCA0CC3E8A2}"/>
    <cellStyle name="H_BotLC 3 2_Overall" xfId="10557" xr:uid="{2BAB3778-A050-4715-8183-1B20BB9215E6}"/>
    <cellStyle name="H_BotLC 3 2_Overall (2)" xfId="10558" xr:uid="{7FC2DF09-75D5-4E84-94A2-12DBC824EAAE}"/>
    <cellStyle name="H_BotLC 3_CHECK_FX" xfId="10559" xr:uid="{D67B8D47-5411-40B0-9B19-A3E5DD253FDB}"/>
    <cellStyle name="H_BotLC 3_Inflow" xfId="10560" xr:uid="{960F5F3A-2E0E-4476-9A87-248D9B1A8F64}"/>
    <cellStyle name="H_BotLC 3_Overall" xfId="10561" xr:uid="{8539A1AD-9222-466E-A028-66414FBED9E0}"/>
    <cellStyle name="H_BotLC 3_Overall (2)" xfId="10562" xr:uid="{B472625C-677E-469F-AF51-7C8101A1BE98}"/>
    <cellStyle name="H_BotLC 4" xfId="10563" xr:uid="{03F714BB-AE48-4F5D-9807-D4B3A2425D13}"/>
    <cellStyle name="H_BotLC 4_CHECK_FX" xfId="10564" xr:uid="{464F240B-9664-48B6-8D00-8B3EFC43154B}"/>
    <cellStyle name="H_BotLC 4_Inflow" xfId="10565" xr:uid="{D25A5910-16C6-40BF-84E8-2935E422B5F2}"/>
    <cellStyle name="H_BotLC 4_Overall" xfId="10566" xr:uid="{26A241BE-3C54-4B73-8FE9-716EE8CD5FE8}"/>
    <cellStyle name="H_BotLC 4_Overall (2)" xfId="10567" xr:uid="{36DAC018-8B57-4D4E-83DE-5F7A7F2DB6CD}"/>
    <cellStyle name="H_BotLC_CHECK_FX" xfId="10568" xr:uid="{3949A953-6179-4750-8FAA-843A1E58EF7C}"/>
    <cellStyle name="H_BotLC_Inflow" xfId="10569" xr:uid="{3BFA069C-FB3F-44EE-82C1-DF210FB66F65}"/>
    <cellStyle name="H_BotLC_Overall" xfId="10570" xr:uid="{BBED420C-E523-46DC-8382-FF1D4B4330E6}"/>
    <cellStyle name="H_BotLC_Overall (2)" xfId="10571" xr:uid="{B510AE28-6B8E-45F7-967D-D803F3A01CFC}"/>
    <cellStyle name="H_BotRC" xfId="10572" xr:uid="{5D6AC996-D462-486A-88AC-50CACEAEE4CD}"/>
    <cellStyle name="H_BotRC 2" xfId="10573" xr:uid="{2023DA26-206A-4720-B788-AD420BFB6AF6}"/>
    <cellStyle name="H_BotRC 2 2" xfId="10574" xr:uid="{C374CCE6-069E-4772-90F5-3B96CBA0DD55}"/>
    <cellStyle name="H_BotRC 2 2 2" xfId="10575" xr:uid="{D982CAD2-D943-455B-96CE-78CB9DDAF742}"/>
    <cellStyle name="H_BotRC 2 2 2_CHECK_FX" xfId="10576" xr:uid="{52DDFC95-415F-43CB-B72B-E92A7C8BC209}"/>
    <cellStyle name="H_BotRC 2 2 2_Inflow" xfId="10577" xr:uid="{239E0B02-22F8-4692-93DA-1DFC5E9B9787}"/>
    <cellStyle name="H_BotRC 2 2 2_Overall" xfId="10578" xr:uid="{3F2E0639-E1CA-418F-8AE4-9F5A99CCE4FA}"/>
    <cellStyle name="H_BotRC 2 2 2_Overall (2)" xfId="10579" xr:uid="{9E51D0CF-E419-4E7D-AF74-C11C1E6A3B02}"/>
    <cellStyle name="H_BotRC 2 2_CHECK_FX" xfId="10580" xr:uid="{936EC086-0FC7-4F7E-8808-EA97F77D152D}"/>
    <cellStyle name="H_BotRC 2 2_Inflow" xfId="10581" xr:uid="{338F4AC5-3032-407A-A966-715947057B53}"/>
    <cellStyle name="H_BotRC 2 2_Overall" xfId="10582" xr:uid="{58C8847C-5CF7-413E-924F-B8937B309451}"/>
    <cellStyle name="H_BotRC 2 2_Overall (2)" xfId="10583" xr:uid="{83173993-ED54-4607-A7F2-F57D12B8CCA2}"/>
    <cellStyle name="H_BotRC 2 3" xfId="10584" xr:uid="{8AC5EAFD-B152-428C-95E6-9A32B1D8A467}"/>
    <cellStyle name="H_BotRC 2 3_CHECK_FX" xfId="10585" xr:uid="{FD1ABF1F-3416-4559-BC76-30622C8A2DF3}"/>
    <cellStyle name="H_BotRC 2 3_Inflow" xfId="10586" xr:uid="{6F2FAD29-841E-4CE1-90C8-01B307E76F69}"/>
    <cellStyle name="H_BotRC 2 3_Overall" xfId="10587" xr:uid="{5D6AC7CD-ABF6-46E4-B54F-4FF882D573A4}"/>
    <cellStyle name="H_BotRC 2 3_Overall (2)" xfId="10588" xr:uid="{93FA5C63-A8FD-4A4E-8BB6-5164034CE8EC}"/>
    <cellStyle name="H_BotRC 2_CHECK_FX" xfId="10589" xr:uid="{1AE2EBAB-0904-4D6D-BA94-D19D42254492}"/>
    <cellStyle name="H_BotRC 2_Inflow" xfId="10590" xr:uid="{CC5666E4-75BD-4C3A-BF16-0794D79D378A}"/>
    <cellStyle name="H_BotRC 2_Overall" xfId="10591" xr:uid="{A6E6E3F2-2532-4E2D-A866-B6D8F2A244D8}"/>
    <cellStyle name="H_BotRC 2_Overall (2)" xfId="10592" xr:uid="{BC319D7D-816C-46E2-8193-3F939548F66B}"/>
    <cellStyle name="H_BotRC 3" xfId="10593" xr:uid="{BA1D6DD0-4D18-42EE-8A1E-2F32ABB25CBF}"/>
    <cellStyle name="H_BotRC 3 2" xfId="10594" xr:uid="{3072D634-1EE2-4138-BEF5-25C0CE026B85}"/>
    <cellStyle name="H_BotRC 3 2_CHECK_FX" xfId="10595" xr:uid="{5BD6498F-B927-4825-A17C-A151C9B8D674}"/>
    <cellStyle name="H_BotRC 3 2_Inflow" xfId="10596" xr:uid="{05EA30D3-D977-4EE0-B279-F24628D24F4C}"/>
    <cellStyle name="H_BotRC 3 2_Overall" xfId="10597" xr:uid="{A6BED6F1-AF42-4641-9882-B9D87EAB841A}"/>
    <cellStyle name="H_BotRC 3 2_Overall (2)" xfId="10598" xr:uid="{26FB6681-113C-4804-A5F2-852A5C253A74}"/>
    <cellStyle name="H_BotRC 3_CHECK_FX" xfId="10599" xr:uid="{C520F53A-BAB9-4244-9F89-51219EA8A3AD}"/>
    <cellStyle name="H_BotRC 3_Inflow" xfId="10600" xr:uid="{3C98F419-FA1A-468E-B25D-A90E95686CAE}"/>
    <cellStyle name="H_BotRC 3_Overall" xfId="10601" xr:uid="{9526ADBB-25CF-4D6B-9B56-89DA56F5BA43}"/>
    <cellStyle name="H_BotRC 3_Overall (2)" xfId="10602" xr:uid="{08B2117A-BD29-4F95-AF17-4B92E2CA2A10}"/>
    <cellStyle name="H_BotRC 4" xfId="10603" xr:uid="{DBD44862-5DAE-42BE-A3C0-5EE80C454371}"/>
    <cellStyle name="H_BotRC 4_CHECK_FX" xfId="10604" xr:uid="{F0F863CC-5F3D-4212-AE62-0ADAF21DBD1A}"/>
    <cellStyle name="H_BotRC 4_Inflow" xfId="10605" xr:uid="{DD8891BC-6BA7-4FAF-94C9-5601E55D56DA}"/>
    <cellStyle name="H_BotRC 4_Overall" xfId="10606" xr:uid="{B3CF514E-EA4F-476F-BF91-CAC731390D20}"/>
    <cellStyle name="H_BotRC 4_Overall (2)" xfId="10607" xr:uid="{67B9EAA1-A803-4C5F-9C0E-433006B6BDCB}"/>
    <cellStyle name="H_BotRC_CHECK_FX" xfId="10608" xr:uid="{6CEE70C3-997A-40D4-B21A-02B95392887C}"/>
    <cellStyle name="H_BotRC_Inflow" xfId="10609" xr:uid="{9A0D660A-D966-41DC-A284-12B572D34065}"/>
    <cellStyle name="H_BotRC_Overall" xfId="10610" xr:uid="{2AAAF933-BF4A-43A4-A4BF-BFAFE416653D}"/>
    <cellStyle name="H_BotRC_Overall (2)" xfId="10611" xr:uid="{2E076A4C-A7DD-487F-83D4-97128799BCC4}"/>
    <cellStyle name="H_Left" xfId="10612" xr:uid="{97A7278C-4437-4110-9E28-4D7D67B90957}"/>
    <cellStyle name="H_Left 2" xfId="10613" xr:uid="{2ADFB853-91EC-47E3-BEC4-1E3C433D1217}"/>
    <cellStyle name="H_Left 2_CHECK_FX" xfId="10614" xr:uid="{676925A4-1F79-4340-BC70-E0541C0494AC}"/>
    <cellStyle name="H_Left 2_Inflow" xfId="10615" xr:uid="{4761E876-79F9-447B-AE7D-DD84778961F7}"/>
    <cellStyle name="H_Left 2_Overall" xfId="10616" xr:uid="{E089433B-90CD-4121-9206-578C79967638}"/>
    <cellStyle name="H_Left 2_Overall (2)" xfId="10617" xr:uid="{FB1FA8B6-2CD3-400C-8DC7-7E808E1BAEA2}"/>
    <cellStyle name="H_Left_CHECK_FX" xfId="10618" xr:uid="{00357B4A-887D-456C-B5A3-B8531F859819}"/>
    <cellStyle name="H_Left_Inflow" xfId="10619" xr:uid="{F7EF6485-DE1C-4647-B5E7-636D656BDAB5}"/>
    <cellStyle name="H_Left_Overall" xfId="10620" xr:uid="{F8B4B1C8-4F04-4FDE-BDB5-5589432C7876}"/>
    <cellStyle name="H_Left_Overall (2)" xfId="10621" xr:uid="{6B38020B-FF59-49D3-8F12-903BF733A737}"/>
    <cellStyle name="H_Mid" xfId="10622" xr:uid="{8245DD33-930A-421F-A2F8-B30F7F1AA472}"/>
    <cellStyle name="H_Mid 2" xfId="10623" xr:uid="{CCAD938B-AC30-4C34-81E2-A9B7D74AE5B8}"/>
    <cellStyle name="H_Mid 2_CHECK_FX" xfId="10624" xr:uid="{9B657370-9FF6-4501-A38D-D2D88F841728}"/>
    <cellStyle name="H_Mid 2_Inflow" xfId="10625" xr:uid="{4192F9B4-0B32-4ED0-AE39-52A36D5A4B2D}"/>
    <cellStyle name="H_Mid 2_Overall" xfId="10626" xr:uid="{F371F2EA-D356-4033-9F36-AAC7092D7A86}"/>
    <cellStyle name="H_Mid 2_Overall (2)" xfId="10627" xr:uid="{867D9C5A-0578-44AD-AD91-4E33992EE05B}"/>
    <cellStyle name="H_Mid_CHECK_FX" xfId="10628" xr:uid="{023AFCB3-1129-49F5-96D7-E728E206CE63}"/>
    <cellStyle name="H_Mid_Inflow" xfId="10629" xr:uid="{65F6E6FB-DFE3-467F-B748-7484B2A5D946}"/>
    <cellStyle name="H_Mid_Overall" xfId="10630" xr:uid="{97123819-7EFA-488C-9E21-7FFBB85D5F86}"/>
    <cellStyle name="H_Mid_Overall (2)" xfId="10631" xr:uid="{374EBED2-0DEE-4CA6-8038-7FB50E927153}"/>
    <cellStyle name="H_Right" xfId="10632" xr:uid="{4D734C7A-F705-4C03-8006-D553BAEEBC79}"/>
    <cellStyle name="H_Right 2" xfId="10633" xr:uid="{9889650E-EE35-4246-BD6C-6F35835FB476}"/>
    <cellStyle name="H_Right 2_CHECK_FX" xfId="10634" xr:uid="{08806A4C-2901-41D5-B19F-74F740EA008C}"/>
    <cellStyle name="H_Right 2_Inflow" xfId="10635" xr:uid="{5A67275E-6299-4BE1-8992-178F49D0B817}"/>
    <cellStyle name="H_Right 2_Overall" xfId="10636" xr:uid="{9D1E349A-175B-4CC1-8DF3-19A15D47A14D}"/>
    <cellStyle name="H_Right 2_Overall (2)" xfId="10637" xr:uid="{8205D91D-6F0C-4878-A8ED-EA03D7DC7DC7}"/>
    <cellStyle name="H_Right_CHECK_FX" xfId="10638" xr:uid="{AC507631-9D85-4999-B5B7-3B5BFC6F7E25}"/>
    <cellStyle name="H_Right_Inflow" xfId="10639" xr:uid="{F5D5B09E-9972-4EB8-A9A4-8D4A745913A2}"/>
    <cellStyle name="H_Right_Overall" xfId="10640" xr:uid="{3B8E9632-4794-4954-98EF-00F54FD3C9F0}"/>
    <cellStyle name="H_Right_Overall (2)" xfId="10641" xr:uid="{6CAEF9CE-7BC2-4894-9183-7643969CED8A}"/>
    <cellStyle name="H_Top" xfId="10642" xr:uid="{51DF73B2-57BE-486D-858C-2E218DF604DE}"/>
    <cellStyle name="H_Top 2" xfId="10643" xr:uid="{CBBE571C-3DC3-498B-BCBA-15F9168F6BBD}"/>
    <cellStyle name="H_Top 2_CHECK_FX" xfId="10644" xr:uid="{823DDBB7-F82D-4FC2-9A31-7E8B8648DD10}"/>
    <cellStyle name="H_Top 2_Inflow" xfId="10645" xr:uid="{09E1948A-F01C-4B99-9E06-51527C2BC73D}"/>
    <cellStyle name="H_Top 2_Overall" xfId="10646" xr:uid="{17EBF7EA-3120-4039-952C-B779F544CC9B}"/>
    <cellStyle name="H_Top 2_Overall (2)" xfId="10647" xr:uid="{E449B47C-FCDF-46F2-8F81-AAC20A85F674}"/>
    <cellStyle name="H_Top_CHECK_FX" xfId="10648" xr:uid="{C5D7DB28-478F-496D-A4E2-3C3E302375B3}"/>
    <cellStyle name="H_Top_Inflow" xfId="10649" xr:uid="{CB760891-4F30-424E-9E6B-E858E3028907}"/>
    <cellStyle name="H_Top_Overall" xfId="10650" xr:uid="{C6A45CF1-77F8-4E0D-97B3-EF70FE0C5D55}"/>
    <cellStyle name="H_Top_Overall (2)" xfId="10651" xr:uid="{55B2EA76-CBE5-4EB8-9136-5F58731F6C2A}"/>
    <cellStyle name="H_TopLC" xfId="10652" xr:uid="{46C21F13-3795-4ABA-84BB-593FE888DD7F}"/>
    <cellStyle name="H_TopLC 2" xfId="10653" xr:uid="{9E6089CB-5887-4A11-9DF5-3A215BDECED8}"/>
    <cellStyle name="H_TopLC 2_CHECK_FX" xfId="10654" xr:uid="{09694C0A-2328-4EBC-A38B-E9E75869B718}"/>
    <cellStyle name="H_TopLC 2_Inflow" xfId="10655" xr:uid="{204B6FDC-6A52-42DB-ACEF-7FA1D507C4D8}"/>
    <cellStyle name="H_TopLC 2_Overall" xfId="10656" xr:uid="{01F1C281-BC99-47BF-B5BD-17E75CD5F741}"/>
    <cellStyle name="H_TopLC 2_Overall (2)" xfId="10657" xr:uid="{22DF5BC8-D627-4BED-86F1-ACA899F69E3F}"/>
    <cellStyle name="H_TopLC_CHECK_FX" xfId="10658" xr:uid="{B274AE5B-4B68-461A-8516-388232AE6C93}"/>
    <cellStyle name="H_TopLC_Inflow" xfId="10659" xr:uid="{29FCA0F8-57B1-49B7-ABAA-E37757A25D20}"/>
    <cellStyle name="H_TopLC_Overall" xfId="10660" xr:uid="{1B7C2451-774A-4FFE-BDA6-0041FA0995F4}"/>
    <cellStyle name="H_TopLC_Overall (2)" xfId="10661" xr:uid="{1F833943-EE54-4632-B359-C4F9392A5E0F}"/>
    <cellStyle name="H_TopRC" xfId="10662" xr:uid="{045AF7C0-FF74-4E4D-A06E-B4A00AC5DF07}"/>
    <cellStyle name="H_TopRC 2" xfId="10663" xr:uid="{15C80B26-66A7-4F08-989C-6CB06D18DA0D}"/>
    <cellStyle name="H_TopRC 2_CHECK_FX" xfId="10664" xr:uid="{9EBE4762-95B5-4BE1-86EA-EFE21DC8F9D0}"/>
    <cellStyle name="H_TopRC 2_Inflow" xfId="10665" xr:uid="{D666F678-B88C-4678-959E-4C6B401886CC}"/>
    <cellStyle name="H_TopRC 2_Overall" xfId="10666" xr:uid="{84A5BB5B-097F-49BB-A9FC-8A588712F7E0}"/>
    <cellStyle name="H_TopRC 2_Overall (2)" xfId="10667" xr:uid="{E1BBBFC4-7385-41E1-A02B-4A3983ECFBD6}"/>
    <cellStyle name="H_TopRC_CHECK_FX" xfId="10668" xr:uid="{69F072C8-276A-4DD6-8CB7-E08F6C5C2E1B}"/>
    <cellStyle name="H_TopRC_Inflow" xfId="10669" xr:uid="{499876E0-EE1B-4169-9C31-BA09D8BB9053}"/>
    <cellStyle name="H_TopRC_Overall" xfId="10670" xr:uid="{1F32D6C5-287B-4F13-A50F-9D1C1B636A54}"/>
    <cellStyle name="H_TopRC_Overall (2)" xfId="10671" xr:uid="{291D7AD2-7214-4C3A-BCB1-E606EB2A50A1}"/>
    <cellStyle name="HEADER" xfId="10672" xr:uid="{75614DF5-AC9E-4121-800B-56F8EE5B3F82}"/>
    <cellStyle name="Header - Style1" xfId="10673" xr:uid="{BA3CBAF0-7E5B-40FC-925B-7343AA7BD0D3}"/>
    <cellStyle name="HEADER 2" xfId="10674" xr:uid="{5273EE5C-0D34-4658-A920-CEA5297D68EA}"/>
    <cellStyle name="Header Amounts Column" xfId="10675" xr:uid="{5136795A-8E6B-4726-809C-5454EF2F9E64}"/>
    <cellStyle name="Header Draft Stamp" xfId="10676" xr:uid="{71914958-2713-4DA3-A6F5-D9EF8013F654}"/>
    <cellStyle name="Header Text Column" xfId="10677" xr:uid="{23BCC84E-B3B7-4D4B-AA0A-EFA3A069DAB5}"/>
    <cellStyle name="HEADER_Aventis Pasteur -  WTB - 30.09.2004" xfId="10678" xr:uid="{1CE140AB-3F9A-4B49-9937-EE30406659B5}"/>
    <cellStyle name="Header1" xfId="10679" xr:uid="{7CD682FF-1593-4755-8BB1-2B16050E9FC0}"/>
    <cellStyle name="Header1 2" xfId="10680" xr:uid="{2B2F26FE-AA0F-4048-AD3D-F042DA3CF74F}"/>
    <cellStyle name="Header1_CHECK_FX" xfId="10681" xr:uid="{4CF3C282-4FEA-4DDB-93AA-CB3902E902C7}"/>
    <cellStyle name="Header2" xfId="10682" xr:uid="{79FA90B2-6FC1-4502-A262-FEF37831585E}"/>
    <cellStyle name="Header2 2" xfId="10683" xr:uid="{5CF125B8-5588-4B87-BC4F-66CCB3E56734}"/>
    <cellStyle name="Header2 2 2" xfId="10684" xr:uid="{099B7846-656E-4F84-B368-188A079720CF}"/>
    <cellStyle name="Header2 2 2 2" xfId="10685" xr:uid="{8049387D-280B-4876-A341-65AEFED3907B}"/>
    <cellStyle name="Header2 2 2 2 2" xfId="10686" xr:uid="{FB5E9D51-2A01-47CB-A390-28D5348B3A2A}"/>
    <cellStyle name="Header2 2 2 2_CHECK_FX" xfId="10687" xr:uid="{2A827D45-5833-410B-83F6-6C46944A53CC}"/>
    <cellStyle name="Header2 2 2 3" xfId="10688" xr:uid="{14F036E7-B69C-4EC5-8905-DE2343ED6139}"/>
    <cellStyle name="Header2 2 2 4" xfId="10689" xr:uid="{056A318A-DA3B-4521-9900-AA9A47F1F1E7}"/>
    <cellStyle name="Header2 2 2_CHECK_FX" xfId="10690" xr:uid="{8E3963BD-3DA8-4684-A074-0BC3EBA182D4}"/>
    <cellStyle name="Header2 2 3" xfId="10691" xr:uid="{8AE54070-D76C-416D-9982-2F8608E5F900}"/>
    <cellStyle name="Header2 2 3 2" xfId="10692" xr:uid="{E5A44299-29E7-47D3-8BC2-DB79644CBBD8}"/>
    <cellStyle name="Header2 2 3 2 2" xfId="10693" xr:uid="{68541EE7-B4AB-40C3-B084-8D1341F4EB46}"/>
    <cellStyle name="Header2 2 3 2_CHECK_FX" xfId="10694" xr:uid="{E461EEFE-1E31-41EE-8274-4577AA5A68AD}"/>
    <cellStyle name="Header2 2 3 3" xfId="10695" xr:uid="{DCC625DA-C243-4F72-8110-A971297C8DAB}"/>
    <cellStyle name="Header2 2 3 4" xfId="10696" xr:uid="{0D3DE1F6-A87F-4F03-B6FB-71D4C69C42BF}"/>
    <cellStyle name="Header2 2 3_CHECK_FX" xfId="10697" xr:uid="{C0D434EA-3E6A-4D55-A59D-7F61F07D6553}"/>
    <cellStyle name="Header2 2 4" xfId="10698" xr:uid="{B3B8E76E-5C1B-49A3-A929-AEE4AD0F9A93}"/>
    <cellStyle name="Header2 2 4 2" xfId="10699" xr:uid="{BBB58F9A-FED5-4D64-8199-1D53A6477CDE}"/>
    <cellStyle name="Header2 2 4_CHECK_FX" xfId="10700" xr:uid="{AEBFACE3-470B-4771-BCA5-C4F46E5D33BE}"/>
    <cellStyle name="Header2 2 5" xfId="10701" xr:uid="{6FAE9C5F-A032-4858-A83E-043C45136242}"/>
    <cellStyle name="Header2 2 6" xfId="10702" xr:uid="{ADA224C8-F22E-44E2-9E68-AB83EE38497A}"/>
    <cellStyle name="Header2 2_CHECK_FX" xfId="10703" xr:uid="{5DC9A7B5-B80F-45C5-AD18-BC50B3913E99}"/>
    <cellStyle name="Header2 3" xfId="10704" xr:uid="{0BBD7982-3B52-4C03-AEA6-EBCD11D58B5D}"/>
    <cellStyle name="Header2 3 2" xfId="10705" xr:uid="{C35E161B-5FDF-4505-A6A2-533A24EC55A1}"/>
    <cellStyle name="Header2 3 2 2" xfId="10706" xr:uid="{FC44B637-4BA1-41DA-BB6A-B87AFBE821AF}"/>
    <cellStyle name="Header2 3 2_CHECK_FX" xfId="10707" xr:uid="{7E3733A5-9DCE-4895-8BAC-283C58C4FEB5}"/>
    <cellStyle name="Header2 3 3" xfId="10708" xr:uid="{D8BA90B8-DEE3-4C21-BCC8-1B0EFE7A7CC0}"/>
    <cellStyle name="Header2 3 4" xfId="10709" xr:uid="{4DC36DB8-291F-484B-9CD8-9455BE402E11}"/>
    <cellStyle name="Header2 3_CHECK_FX" xfId="10710" xr:uid="{90586152-BE17-4382-B075-63FA02245921}"/>
    <cellStyle name="Header2 4" xfId="10711" xr:uid="{ACD70923-E85E-4ECB-9E87-6AEBEDA04324}"/>
    <cellStyle name="Header2 4 2" xfId="10712" xr:uid="{049FCED8-69FE-49F3-80AA-972940AAAB62}"/>
    <cellStyle name="Header2 4 2 2" xfId="10713" xr:uid="{4296E88D-F30E-4CD9-A3B4-6A82DFE518EF}"/>
    <cellStyle name="Header2 4 2_CHECK_FX" xfId="10714" xr:uid="{3537B296-70AF-4F35-A896-43E005D24E0F}"/>
    <cellStyle name="Header2 4 3" xfId="10715" xr:uid="{C94CC75C-014A-49C0-8E48-A91C864B3357}"/>
    <cellStyle name="Header2 4 4" xfId="10716" xr:uid="{9D1C0663-516D-4EA6-8909-B1D6AB155CA3}"/>
    <cellStyle name="Header2 4_CHECK_FX" xfId="10717" xr:uid="{0D5ACB3A-C9DF-463F-B781-AB62FAA851C6}"/>
    <cellStyle name="Header2 5" xfId="10718" xr:uid="{E668D36A-3CFA-43DF-B805-77875F5D89EA}"/>
    <cellStyle name="Header2 5 2" xfId="10719" xr:uid="{84175591-91CA-4E52-987E-6ED94694C8ED}"/>
    <cellStyle name="Header2 5_CHECK_FX" xfId="10720" xr:uid="{4E7665EB-D68E-459D-9C6C-7E973260E4E2}"/>
    <cellStyle name="Header2 6" xfId="10721" xr:uid="{B2D8AB13-69EE-47FF-8E80-353E741E9798}"/>
    <cellStyle name="Header2 7" xfId="10722" xr:uid="{CF23668F-35E4-455B-9DED-BB2613D75675}"/>
    <cellStyle name="Header2_CHECK_FX" xfId="10723" xr:uid="{0B8BB792-1721-4224-9A93-E77348037DA9}"/>
    <cellStyle name="Heading" xfId="10724" xr:uid="{DCEBD234-955A-4D86-8CC5-D66A697FFCCC}"/>
    <cellStyle name="Heading 1 2" xfId="10725" xr:uid="{0861ED5B-DC6B-4931-AE5D-6E2E18D07B75}"/>
    <cellStyle name="Heading 1 2 2" xfId="10726" xr:uid="{38794310-6C64-40CA-AB53-736F9E4350CD}"/>
    <cellStyle name="Heading 1 2 2 2" xfId="10727" xr:uid="{7E6C6F8D-00FE-4863-83AF-07C7A369199D}"/>
    <cellStyle name="Heading 1 2 2_AgeSa_NewFormat" xfId="10728" xr:uid="{E878DABF-BF01-48E6-B3EB-25AA8BEC9BA8}"/>
    <cellStyle name="Heading 1 2 3" xfId="10729" xr:uid="{082AC337-9D4D-42B7-A3CF-9BF46EB7CF2E}"/>
    <cellStyle name="Heading 1 2_AgeSa_NewFormat" xfId="10730" xr:uid="{28FBD164-A1B6-4BAF-A354-AD73A60DBD18}"/>
    <cellStyle name="Heading 1 3" xfId="10731" xr:uid="{DAA89305-FA54-45EB-BCF5-6CEAE7985176}"/>
    <cellStyle name="Heading 1 3 2" xfId="10732" xr:uid="{D715A8D9-2500-4368-AD49-C3D69D5F1792}"/>
    <cellStyle name="Heading 1 3 2 2" xfId="10733" xr:uid="{33390936-5410-4497-BB71-724F0BA12EEE}"/>
    <cellStyle name="Heading 1 3 2_CHECK_FX" xfId="10734" xr:uid="{979228A2-5C75-4C01-9DE2-4AA2B9651922}"/>
    <cellStyle name="Heading 1 3 3" xfId="10735" xr:uid="{215A8578-A3EB-4FE3-BBB9-7D23C7F873DF}"/>
    <cellStyle name="Heading 1 3_CHECK_FX" xfId="10736" xr:uid="{C2F692B7-70D5-4DAF-90FE-BF4FB3EB820D}"/>
    <cellStyle name="Heading 1 4" xfId="10737" xr:uid="{E02227FA-52C4-4AAD-90A4-D9C07463CEDF}"/>
    <cellStyle name="Heading 1 4 2" xfId="10738" xr:uid="{E5A846B8-7B45-4E3D-84BA-770E6DFC2CFB}"/>
    <cellStyle name="Heading 1 4 2 2" xfId="10739" xr:uid="{7015C9DA-9373-49CF-8F3A-129B288C9DF8}"/>
    <cellStyle name="Heading 1 4 2_CHECK_FX" xfId="10740" xr:uid="{F4CCDF5D-28DA-4A90-BD46-FEBB23149486}"/>
    <cellStyle name="Heading 1 4 3" xfId="10741" xr:uid="{2C47750E-25A1-45A0-8A34-EF2D924D8BC0}"/>
    <cellStyle name="Heading 1 4_CHECK_FX" xfId="10742" xr:uid="{BC341983-7781-4243-896C-8FF8B8AB186B}"/>
    <cellStyle name="Heading 1 5" xfId="10743" xr:uid="{9F7CD0FD-741B-443F-A98A-F41FDF662A39}"/>
    <cellStyle name="Heading 1 5 2" xfId="10744" xr:uid="{1B057AD0-AB14-44CF-AAFC-C1AEBEB1F616}"/>
    <cellStyle name="Heading 1 5 2 2" xfId="10745" xr:uid="{0BB54B56-2760-4EE4-8E13-5BF5C548DD44}"/>
    <cellStyle name="Heading 1 5 2_CHECK_FX" xfId="10746" xr:uid="{2A7E99AA-A1BD-432A-9379-78F82EA94CA8}"/>
    <cellStyle name="Heading 1 5 3" xfId="10747" xr:uid="{7E131BB9-2762-4347-8103-49629B4CD42C}"/>
    <cellStyle name="Heading 1 5_CHECK_FX" xfId="10748" xr:uid="{19FE6FF4-30AC-41E7-B68F-4457B3D0E582}"/>
    <cellStyle name="Heading 1 6" xfId="10749" xr:uid="{768C57DD-4D32-41EB-A011-440DB45E8AEB}"/>
    <cellStyle name="Heading 1 6 2" xfId="10750" xr:uid="{0A143E47-37F0-4658-B695-C76AE516D04A}"/>
    <cellStyle name="Heading 1 6 2 2" xfId="10751" xr:uid="{0508CA23-474F-4CCB-96CF-8F0113C466B8}"/>
    <cellStyle name="Heading 1 6 2_CHECK_FX" xfId="10752" xr:uid="{69BB614A-9C48-41A6-89BB-78F49B9CD6D6}"/>
    <cellStyle name="Heading 1 6 3" xfId="10753" xr:uid="{BB47753B-6D9A-4F45-B280-DC04E96F8598}"/>
    <cellStyle name="Heading 1 6_CHECK_FX" xfId="10754" xr:uid="{C7C5EC7D-D6FD-4C78-940C-AF7E82A7B980}"/>
    <cellStyle name="Heading 1 7" xfId="10755" xr:uid="{7ACF3951-A8FF-4A96-B437-A20DE29D420F}"/>
    <cellStyle name="Heading 1 7 2" xfId="10756" xr:uid="{194C27F2-9C0C-424B-9859-BBFE12E1128E}"/>
    <cellStyle name="Heading 1 7 2 2" xfId="10757" xr:uid="{C430E962-7C52-43DA-B4DB-68C15D0F9D66}"/>
    <cellStyle name="Heading 1 7 2_CHECK_FX" xfId="10758" xr:uid="{4B08AA4B-298C-4606-A35F-EA46F90F81E5}"/>
    <cellStyle name="Heading 1 7 3" xfId="10759" xr:uid="{6D7376AB-FF39-4C2A-9AC6-09BBC4339A39}"/>
    <cellStyle name="Heading 1 7_CHECK_FX" xfId="10760" xr:uid="{613D9112-F49D-4405-A9FE-6881E4C38AFA}"/>
    <cellStyle name="Heading 1 8" xfId="10761" xr:uid="{DF5E5EFA-7C31-45E0-948B-4A3D38A8BE23}"/>
    <cellStyle name="Heading 1 8 2" xfId="10762" xr:uid="{8735D14B-22F4-4A0A-A4C7-2F4EFBA1B454}"/>
    <cellStyle name="Heading 1 8 2 2" xfId="10763" xr:uid="{3945876A-FE75-4210-8E4A-6F99E464C12B}"/>
    <cellStyle name="Heading 1 8 2_CHECK_FX" xfId="10764" xr:uid="{3F19D7FA-EEF4-4347-84C2-AC6ACDACE152}"/>
    <cellStyle name="Heading 1 8 3" xfId="10765" xr:uid="{7E603901-7796-473E-9606-F743D1A2462C}"/>
    <cellStyle name="Heading 1 8_CHECK_FX" xfId="10766" xr:uid="{F0DEB350-4458-4E11-8BD0-CFC7F84913E7}"/>
    <cellStyle name="Heading 1 9" xfId="10767" xr:uid="{6DDDCEEA-E335-4032-83EF-7F0921DD31E3}"/>
    <cellStyle name="Heading 1 Above" xfId="10768" xr:uid="{2B5CF242-755E-49AA-9AEB-28A89A636853}"/>
    <cellStyle name="Heading 1+" xfId="10769" xr:uid="{50F9A3D0-6F10-45BD-9499-70C20E0633FB}"/>
    <cellStyle name="Heading 1+ 2" xfId="10770" xr:uid="{B96B7211-F124-4600-BF64-BC188BF225A6}"/>
    <cellStyle name="Heading 1+ 3" xfId="10771" xr:uid="{2E3B9A75-1EA3-4997-A172-E3C9CBADE4AC}"/>
    <cellStyle name="Heading 1+_CHECK_FX" xfId="10772" xr:uid="{F55158F1-7665-40C1-8B3B-CD78FB052BDB}"/>
    <cellStyle name="Heading 2 2" xfId="10773" xr:uid="{62D2398A-15E3-4B77-AFD3-C557DE82EBEA}"/>
    <cellStyle name="Heading 2 2 2" xfId="10774" xr:uid="{415A64AC-AB07-4926-ABDD-00F990637F17}"/>
    <cellStyle name="Heading 2 2 2 2" xfId="10775" xr:uid="{74756CA7-E5C7-4AB1-9060-256C0FF9B316}"/>
    <cellStyle name="Heading 2 2 2_AgeSa_NewFormat" xfId="10776" xr:uid="{A10F41E0-365E-4975-8E0B-B19E96732496}"/>
    <cellStyle name="Heading 2 2 3" xfId="10777" xr:uid="{E8B26A36-299A-4DB8-8A50-6223A18EB832}"/>
    <cellStyle name="Heading 2 2_AgeSa_NewFormat" xfId="10778" xr:uid="{FFD72B26-4310-482D-9CAB-8B4309B94E6A}"/>
    <cellStyle name="Heading 2 3" xfId="10779" xr:uid="{AF56C589-DF24-47AA-A9CD-D820F115AB00}"/>
    <cellStyle name="Heading 2 3 2" xfId="10780" xr:uid="{A071C308-2CF0-4AF5-87ED-2FF8B92958B0}"/>
    <cellStyle name="Heading 2 3 2 2" xfId="10781" xr:uid="{14A89AD3-E3A1-4DC4-B48C-164687EE931E}"/>
    <cellStyle name="Heading 2 3 2_CHECK_FX" xfId="10782" xr:uid="{6002EACE-4862-4CB7-8261-35195EF6719F}"/>
    <cellStyle name="Heading 2 3 3" xfId="10783" xr:uid="{7FD13A2D-26E0-410B-B096-8BC2D97EB4BF}"/>
    <cellStyle name="Heading 2 3_CHECK_FX" xfId="10784" xr:uid="{10D34E40-CDAB-4073-91C6-721F20126603}"/>
    <cellStyle name="Heading 2 4" xfId="10785" xr:uid="{A39BEEDC-9AEC-4E8D-A295-6907930DCFAE}"/>
    <cellStyle name="Heading 2 4 2" xfId="10786" xr:uid="{FDEA56F6-1F0C-43C3-9F7B-D5A4A2EAB433}"/>
    <cellStyle name="Heading 2 4 2 2" xfId="10787" xr:uid="{DB2E0B76-414D-4F1C-BDCB-63F060227F98}"/>
    <cellStyle name="Heading 2 4 2_CHECK_FX" xfId="10788" xr:uid="{5C1C232E-4353-4CE8-B945-27FD8ECE375E}"/>
    <cellStyle name="Heading 2 4 3" xfId="10789" xr:uid="{E54D47A5-08BA-4C58-B74E-705CBE526846}"/>
    <cellStyle name="Heading 2 4_CHECK_FX" xfId="10790" xr:uid="{F8264CA3-C9E8-43A6-A48E-2085392CD180}"/>
    <cellStyle name="Heading 2 5" xfId="10791" xr:uid="{65D0ACD8-CF68-45E0-8887-9F820EF5CE58}"/>
    <cellStyle name="Heading 2 5 2" xfId="10792" xr:uid="{F86EA288-DE0D-4EB9-970D-D428E2C24FB5}"/>
    <cellStyle name="Heading 2 5 2 2" xfId="10793" xr:uid="{8CBDF0FC-54F4-47F3-9399-2607764C5289}"/>
    <cellStyle name="Heading 2 5 2_CHECK_FX" xfId="10794" xr:uid="{B36C49F1-C7D9-4252-B2E5-BDF5E6ABCF4E}"/>
    <cellStyle name="Heading 2 5 3" xfId="10795" xr:uid="{A22521BF-13DE-40A6-A3E8-59648B86B29E}"/>
    <cellStyle name="Heading 2 5_CHECK_FX" xfId="10796" xr:uid="{14ECF7BE-F93B-4725-A4BA-C1854C84A7E3}"/>
    <cellStyle name="Heading 2 6" xfId="10797" xr:uid="{978E7CB7-344C-4F94-97ED-A6FCECCD569E}"/>
    <cellStyle name="Heading 2 6 2" xfId="10798" xr:uid="{7E53FF11-323B-43AE-919E-E0A996D8CC95}"/>
    <cellStyle name="Heading 2 6 2 2" xfId="10799" xr:uid="{EAEC1C5A-CEFA-40FC-B660-825A2ED29453}"/>
    <cellStyle name="Heading 2 6 2_CHECK_FX" xfId="10800" xr:uid="{10C9E3CE-3479-4760-9B45-3818619F5CDA}"/>
    <cellStyle name="Heading 2 6 3" xfId="10801" xr:uid="{96CFB3D0-38EF-4DF4-9E66-2E88A4A585C3}"/>
    <cellStyle name="Heading 2 6_CHECK_FX" xfId="10802" xr:uid="{9EBCB448-6B69-4E9E-801A-0F396E1B1879}"/>
    <cellStyle name="Heading 2 7" xfId="10803" xr:uid="{A4B54139-8B14-47B7-BCFA-73C00C79EB2D}"/>
    <cellStyle name="Heading 2 7 2" xfId="10804" xr:uid="{F80F0EB2-BFB2-48D9-97C8-22FC751CC08E}"/>
    <cellStyle name="Heading 2 7 2 2" xfId="10805" xr:uid="{198251F0-C20C-4D9C-94B7-0D12265269C8}"/>
    <cellStyle name="Heading 2 7 2_CHECK_FX" xfId="10806" xr:uid="{F01F9B0D-AFEE-43A1-A6FB-BF09F5801D70}"/>
    <cellStyle name="Heading 2 7 3" xfId="10807" xr:uid="{6FD73916-F756-4433-9915-FEC68B7B23D1}"/>
    <cellStyle name="Heading 2 7_CHECK_FX" xfId="10808" xr:uid="{AEFDCBAE-CC63-431C-B6E5-C93A6C68CD0A}"/>
    <cellStyle name="Heading 2 8" xfId="10809" xr:uid="{F99695BA-1D3D-4485-90F4-64D15ABCE8BA}"/>
    <cellStyle name="Heading 2 8 2" xfId="10810" xr:uid="{F826FC9F-1815-46EE-BE55-AA05FBF92205}"/>
    <cellStyle name="Heading 2 8 2 2" xfId="10811" xr:uid="{5F3873CE-36B4-41F7-ACE9-925B945995D2}"/>
    <cellStyle name="Heading 2 8 2_CHECK_FX" xfId="10812" xr:uid="{422CD537-B3BA-43C6-B105-9B5B740BB058}"/>
    <cellStyle name="Heading 2 8 3" xfId="10813" xr:uid="{1A8348B5-D39E-4A1C-9180-C58764470E7C}"/>
    <cellStyle name="Heading 2 8_CHECK_FX" xfId="10814" xr:uid="{A43D8DD6-EEAA-42C8-8A90-879D3442FB71}"/>
    <cellStyle name="Heading 2 9" xfId="10815" xr:uid="{EA7D93D2-0162-4C46-9FC5-C27935DDE8C7}"/>
    <cellStyle name="Heading 2 Below" xfId="10816" xr:uid="{56030320-42CA-4C35-8AA7-81187D1C005B}"/>
    <cellStyle name="Heading 2+" xfId="10817" xr:uid="{2653A9B9-E0DB-48FB-A098-BDD0518D6457}"/>
    <cellStyle name="Heading 2+ 2" xfId="10818" xr:uid="{0F35293A-B16C-4AC1-BEE1-9AD9A9D7AF95}"/>
    <cellStyle name="Heading 2+ 3" xfId="10819" xr:uid="{A64EAF9A-1CF5-48A3-B031-BA6ADCE39DBA}"/>
    <cellStyle name="Heading 2+_CHECK_FX" xfId="10820" xr:uid="{C5A17E01-9613-40EB-9456-F68694081EB1}"/>
    <cellStyle name="Heading 3 2" xfId="10821" xr:uid="{7CCA42CD-FBE4-416E-BEA9-2D5489A276F9}"/>
    <cellStyle name="Heading 3 2 2" xfId="10822" xr:uid="{D8C1A18F-71CB-4698-905B-3266B9011A95}"/>
    <cellStyle name="Heading 3 2 2 2" xfId="10823" xr:uid="{5D7D036A-2EBC-40ED-9D86-947C6A7DD86E}"/>
    <cellStyle name="Heading 3 2 2 2 2" xfId="10824" xr:uid="{0E2F27F5-AA11-4578-82F5-CAC912D4F453}"/>
    <cellStyle name="Heading 3 2 2 2_CHECK_FX" xfId="10825" xr:uid="{08FA9BED-26BE-4211-8AEB-88D8F9B4F825}"/>
    <cellStyle name="Heading 3 2 2 3" xfId="10826" xr:uid="{B09268DD-9C1B-43D6-B29F-4FC317828E49}"/>
    <cellStyle name="Heading 3 2 2_AgeSa_NewFormat" xfId="10827" xr:uid="{6EA9CAF4-5EFF-4983-B0FC-0D1AE769A8BD}"/>
    <cellStyle name="Heading 3 2 3" xfId="10828" xr:uid="{681F9C80-5568-437C-BCDB-4D089FB3398C}"/>
    <cellStyle name="Heading 3 2 3 2" xfId="10829" xr:uid="{49E50C83-FD03-4487-9C3C-5E75702E937F}"/>
    <cellStyle name="Heading 3 2 3_CHECK_FX" xfId="10830" xr:uid="{1C825693-B8B3-4525-8CE2-503B08AC1945}"/>
    <cellStyle name="Heading 3 2 4" xfId="10831" xr:uid="{13B208A0-76EE-4A06-B4EC-900D98A09726}"/>
    <cellStyle name="Heading 3 2_AgeSa_NewFormat" xfId="10832" xr:uid="{5A21ABBF-6D94-4A5D-841B-CC61F9AE9D40}"/>
    <cellStyle name="Heading 3 3" xfId="10833" xr:uid="{10D1EEEF-78D7-49C7-9E4F-18B4944D126A}"/>
    <cellStyle name="Heading 3 3 2" xfId="10834" xr:uid="{7820FBDA-443F-4B9B-B293-4B62B79010AB}"/>
    <cellStyle name="Heading 3 3 2 2" xfId="10835" xr:uid="{F3968D6D-0579-4104-BA1E-DFE7B9C90D4A}"/>
    <cellStyle name="Heading 3 3 2 2 2" xfId="10836" xr:uid="{14DB9A57-60FD-4295-AE35-22EC0BDBF160}"/>
    <cellStyle name="Heading 3 3 2 2_CHECK_FX" xfId="10837" xr:uid="{0B9B6A40-8342-43EB-8B1A-2734681F5201}"/>
    <cellStyle name="Heading 3 3 2 3" xfId="10838" xr:uid="{595A1DC1-4EF7-4284-99E7-3380C07726E5}"/>
    <cellStyle name="Heading 3 3 2_CHECK_FX" xfId="10839" xr:uid="{AFE84A53-E667-45C4-9426-EEE9044E3D86}"/>
    <cellStyle name="Heading 3 3 3" xfId="10840" xr:uid="{BC406999-D900-4D69-982D-CB9C90C4E60F}"/>
    <cellStyle name="Heading 3 3 3 2" xfId="10841" xr:uid="{6F43C23C-17B0-4707-866D-068FE4B022EA}"/>
    <cellStyle name="Heading 3 3 3_CHECK_FX" xfId="10842" xr:uid="{3244A127-7ED0-4228-B903-F31A2D4DE625}"/>
    <cellStyle name="Heading 3 3 4" xfId="10843" xr:uid="{5527C9E2-7F1F-4B94-AAC5-CC973749C259}"/>
    <cellStyle name="Heading 3 3_CHECK_FX" xfId="10844" xr:uid="{77F57A8F-6C0B-4DF8-9E71-DAE5DB87B98C}"/>
    <cellStyle name="Heading 3 4" xfId="10845" xr:uid="{A0DC2AA2-E22A-4FFB-BC0A-02E9D07CBCF4}"/>
    <cellStyle name="Heading 3 4 2" xfId="10846" xr:uid="{C933C94F-2531-485A-9E75-FCA44B6D8344}"/>
    <cellStyle name="Heading 3 4 2 2" xfId="10847" xr:uid="{1A23A0D7-9800-4B08-A493-0F387485AAB1}"/>
    <cellStyle name="Heading 3 4 2 2 2" xfId="10848" xr:uid="{699FC1EB-085D-44FF-82FA-6AA5A8E5E34E}"/>
    <cellStyle name="Heading 3 4 2 2_CHECK_FX" xfId="10849" xr:uid="{DD1799CA-B260-4C0C-BF33-C7A3065FB736}"/>
    <cellStyle name="Heading 3 4 2 3" xfId="10850" xr:uid="{A1138C8B-5C74-499F-9839-4EB47ED5B7FA}"/>
    <cellStyle name="Heading 3 4 2_CHECK_FX" xfId="10851" xr:uid="{C36E9E43-2E7C-46B8-B347-B3BD98B7281D}"/>
    <cellStyle name="Heading 3 4 3" xfId="10852" xr:uid="{1437092E-9169-4972-9CF1-B651D6228DB8}"/>
    <cellStyle name="Heading 3 4 3 2" xfId="10853" xr:uid="{906416AE-CA25-4130-8E51-6D28769E5659}"/>
    <cellStyle name="Heading 3 4 3_CHECK_FX" xfId="10854" xr:uid="{8573DDF6-7407-40A3-BBA5-B9DD582DC442}"/>
    <cellStyle name="Heading 3 4 4" xfId="10855" xr:uid="{3DEE9D56-D20F-4FD1-BBCD-1268051CB8E4}"/>
    <cellStyle name="Heading 3 4_CHECK_FX" xfId="10856" xr:uid="{2E640C4E-C06A-4E3C-A7E3-8C2CE1022618}"/>
    <cellStyle name="Heading 3 5" xfId="10857" xr:uid="{E1FA189B-4877-4BC3-B8A6-68F11760A040}"/>
    <cellStyle name="Heading 3 5 2" xfId="10858" xr:uid="{07332A37-C429-49EA-9E23-3DF1CFE32210}"/>
    <cellStyle name="Heading 3 5 2 2" xfId="10859" xr:uid="{87BD25E5-A817-43DE-A9AE-C433370174CF}"/>
    <cellStyle name="Heading 3 5 2 2 2" xfId="10860" xr:uid="{472385A8-0722-4671-B156-E1E402D8900A}"/>
    <cellStyle name="Heading 3 5 2 2_CHECK_FX" xfId="10861" xr:uid="{1793D94A-024C-4346-BCDF-3168042E03BC}"/>
    <cellStyle name="Heading 3 5 2 3" xfId="10862" xr:uid="{7E6C1F32-DC30-4168-B0E4-A6D7B58821ED}"/>
    <cellStyle name="Heading 3 5 2_CHECK_FX" xfId="10863" xr:uid="{ED923918-BD35-4EE3-8188-58D04C5EBBF4}"/>
    <cellStyle name="Heading 3 5 3" xfId="10864" xr:uid="{AFB25FD1-C294-4EE6-BBE4-BD87F6708778}"/>
    <cellStyle name="Heading 3 5 3 2" xfId="10865" xr:uid="{90BA6D1B-264C-4BC9-A372-42114212182A}"/>
    <cellStyle name="Heading 3 5 3_CHECK_FX" xfId="10866" xr:uid="{7141DAF4-3F95-4084-BB48-ED31DAED1B8B}"/>
    <cellStyle name="Heading 3 5 4" xfId="10867" xr:uid="{931AA971-E1AA-4084-9789-329DABBDCC18}"/>
    <cellStyle name="Heading 3 5_CHECK_FX" xfId="10868" xr:uid="{ED149337-61AF-4672-8D0B-0D7C976CE1DC}"/>
    <cellStyle name="Heading 3 6" xfId="10869" xr:uid="{6B8E187A-10EF-4D10-B519-17DA60C1174F}"/>
    <cellStyle name="Heading 3 6 2" xfId="10870" xr:uid="{0267195E-C77F-4675-9C5D-C1C84DF5F4CD}"/>
    <cellStyle name="Heading 3 6 2 2" xfId="10871" xr:uid="{42EEAC03-BBB1-4373-80FB-0D4F76B451F3}"/>
    <cellStyle name="Heading 3 6 2 2 2" xfId="10872" xr:uid="{898C009B-EE02-4131-B84B-7491E3697BBC}"/>
    <cellStyle name="Heading 3 6 2 2_CHECK_FX" xfId="10873" xr:uid="{FFB24E4F-5A30-485B-822D-961DF6E4C35C}"/>
    <cellStyle name="Heading 3 6 2 3" xfId="10874" xr:uid="{6F75E7F4-DE50-44CD-8D8F-ADAE0D519A0E}"/>
    <cellStyle name="Heading 3 6 2_CHECK_FX" xfId="10875" xr:uid="{A31A08C0-9737-4F29-B6A9-46B85C0E7A01}"/>
    <cellStyle name="Heading 3 6 3" xfId="10876" xr:uid="{E5C91783-8376-4ECE-B518-45CEB86E1937}"/>
    <cellStyle name="Heading 3 6 3 2" xfId="10877" xr:uid="{A2D5132D-5CE2-4355-B401-0FAF79D2CA77}"/>
    <cellStyle name="Heading 3 6 3_CHECK_FX" xfId="10878" xr:uid="{CF00E1B3-9CC9-4F09-ADFA-CA2D0ED88E0E}"/>
    <cellStyle name="Heading 3 6 4" xfId="10879" xr:uid="{D574A21B-713B-4F63-891A-9983F5C5C330}"/>
    <cellStyle name="Heading 3 6_CHECK_FX" xfId="10880" xr:uid="{20664C32-B2B6-40A4-90A1-5EA1AD947659}"/>
    <cellStyle name="Heading 3 7" xfId="10881" xr:uid="{C03E7F20-7E2E-4EA4-82F8-461702077F59}"/>
    <cellStyle name="Heading 3 7 2" xfId="10882" xr:uid="{C537F3AC-4320-419B-9DFA-81D1554EEA6B}"/>
    <cellStyle name="Heading 3 7 2 2" xfId="10883" xr:uid="{D75324E2-A525-4594-844C-6AF6FC5686E3}"/>
    <cellStyle name="Heading 3 7 2 2 2" xfId="10884" xr:uid="{BE8C7978-0DE5-4809-BF38-97DD201271EB}"/>
    <cellStyle name="Heading 3 7 2 2_CHECK_FX" xfId="10885" xr:uid="{246685FD-FC4D-4FCD-89C3-633885F51FA0}"/>
    <cellStyle name="Heading 3 7 2 3" xfId="10886" xr:uid="{395C77FC-B62B-4439-8F29-6E502448C0A1}"/>
    <cellStyle name="Heading 3 7 2_CHECK_FX" xfId="10887" xr:uid="{F0B2DC34-E072-43F0-A6C3-98466A6CB1FD}"/>
    <cellStyle name="Heading 3 7 3" xfId="10888" xr:uid="{13F64C25-B3C9-42CF-A6F6-F6992F21F684}"/>
    <cellStyle name="Heading 3 7 3 2" xfId="10889" xr:uid="{79A8A335-73E6-462D-B3EB-3B84449E143C}"/>
    <cellStyle name="Heading 3 7 3_CHECK_FX" xfId="10890" xr:uid="{AA40A960-3458-433F-8A01-758149BFA192}"/>
    <cellStyle name="Heading 3 7 4" xfId="10891" xr:uid="{BC32FD02-6733-4441-B965-4BB6F87B79B4}"/>
    <cellStyle name="Heading 3 7_CHECK_FX" xfId="10892" xr:uid="{AA2B9472-AF2F-4C7D-B2D0-417644F9A2FE}"/>
    <cellStyle name="Heading 3 8" xfId="10893" xr:uid="{A1F4FDEF-DF1A-4DBD-87FB-0585A3DE4907}"/>
    <cellStyle name="Heading 3 8 2" xfId="10894" xr:uid="{D675326D-D3C6-452C-BB31-C4177F9E2003}"/>
    <cellStyle name="Heading 3 8 2 2" xfId="10895" xr:uid="{D6D8594B-A48B-4879-BB51-6C43CADEEB6F}"/>
    <cellStyle name="Heading 3 8 2 2 2" xfId="10896" xr:uid="{B5175A32-A3A8-439E-B2D8-6C8325DF3491}"/>
    <cellStyle name="Heading 3 8 2 2_CHECK_FX" xfId="10897" xr:uid="{88E709E3-4E5C-469C-B568-BC57D64CF360}"/>
    <cellStyle name="Heading 3 8 2 3" xfId="10898" xr:uid="{7ADA4253-7520-4D3F-BD7E-D7AF1054B0C0}"/>
    <cellStyle name="Heading 3 8 2_CHECK_FX" xfId="10899" xr:uid="{60256DDD-F0E3-4BF3-99C0-5C4F2AAD5FEC}"/>
    <cellStyle name="Heading 3 8 3" xfId="10900" xr:uid="{0679C464-874E-4FB7-84BD-22328455259A}"/>
    <cellStyle name="Heading 3 8 3 2" xfId="10901" xr:uid="{5583C4B5-F23C-4947-A4CB-54E71F878486}"/>
    <cellStyle name="Heading 3 8 3_CHECK_FX" xfId="10902" xr:uid="{9EEF5628-2153-4013-B319-2267A68A4BA6}"/>
    <cellStyle name="Heading 3 8 4" xfId="10903" xr:uid="{8208FC0C-B0D8-42AD-BBAE-7C8B564E74F5}"/>
    <cellStyle name="Heading 3 8_CHECK_FX" xfId="10904" xr:uid="{A7A6EA79-56A6-492D-AA9C-D3CE377030A8}"/>
    <cellStyle name="Heading 3 9" xfId="10905" xr:uid="{CB217590-7D51-47C7-A0AF-01DE98777897}"/>
    <cellStyle name="Heading 3+" xfId="10906" xr:uid="{4A9CD7ED-0295-4DDB-9472-977F99252A9E}"/>
    <cellStyle name="Heading 4 2" xfId="10907" xr:uid="{B48999C6-A21E-467B-A600-9BAB3603F332}"/>
    <cellStyle name="Heading 4 2 2" xfId="10908" xr:uid="{2A265A39-DDF9-4C29-B2AF-30D5B21A100B}"/>
    <cellStyle name="Heading 4 2_AgeSa_NewFormat" xfId="10909" xr:uid="{BD7EC04C-EFF3-4088-9541-309098D54AFD}"/>
    <cellStyle name="Heading 4 3" xfId="10910" xr:uid="{3026BF5B-1968-476D-8E6A-A892BEA8731D}"/>
    <cellStyle name="Heading 4 3 2" xfId="10911" xr:uid="{000346D6-7F9A-4C20-AED9-D21215FE1A9A}"/>
    <cellStyle name="Heading 4 3_CHECK_FX" xfId="10912" xr:uid="{6DBFA6ED-81F6-4440-9C82-92D567B11E36}"/>
    <cellStyle name="Heading 4 4" xfId="10913" xr:uid="{FCFB7342-A963-42DB-AED5-D44CDFF20F2D}"/>
    <cellStyle name="Heading 4 4 2" xfId="10914" xr:uid="{7151F203-F0BE-4980-B3BD-BB58AF93F7FD}"/>
    <cellStyle name="Heading 4 4_CHECK_FX" xfId="10915" xr:uid="{9A063303-864D-4E5C-9A9A-1184BA992A54}"/>
    <cellStyle name="Heading 4 5" xfId="10916" xr:uid="{F961357C-B00C-4C43-AE26-C3E7037CE76D}"/>
    <cellStyle name="Heading 4 5 2" xfId="10917" xr:uid="{FEFF079C-2230-4116-9D19-C218E432C04F}"/>
    <cellStyle name="Heading 4 5_CHECK_FX" xfId="10918" xr:uid="{B5CBF6A0-35D5-4144-8BF4-EA62221C050C}"/>
    <cellStyle name="Heading 4 6" xfId="10919" xr:uid="{40112620-29D8-46B3-81FF-0976CEF6546C}"/>
    <cellStyle name="Heading 4 6 2" xfId="10920" xr:uid="{798B3B03-5A1A-4840-94F8-DE0EF2C24693}"/>
    <cellStyle name="Heading 4 6_CHECK_FX" xfId="10921" xr:uid="{85C3B7A6-9C7E-488E-BB85-3CC0540791E9}"/>
    <cellStyle name="Heading 4 7" xfId="10922" xr:uid="{9C628219-98D9-4950-87C6-253420260A93}"/>
    <cellStyle name="Heading 4 7 2" xfId="10923" xr:uid="{F2B03D9D-A5D2-4D26-9EA4-A2CC0F6E8CC0}"/>
    <cellStyle name="Heading 4 7_CHECK_FX" xfId="10924" xr:uid="{0E7DF7C1-B6D3-4A60-A273-193A613620BB}"/>
    <cellStyle name="Heading 4 8" xfId="10925" xr:uid="{33179BA0-CD1C-406F-BCB2-27DBA8913927}"/>
    <cellStyle name="Heading 4 8 2" xfId="10926" xr:uid="{71F77EC7-2D18-444F-ACE6-2A25404DA544}"/>
    <cellStyle name="Heading 4 8_CHECK_FX" xfId="10927" xr:uid="{E76B89DB-F8AA-44DF-9341-3D19DBFA83D4}"/>
    <cellStyle name="Heading 4 9" xfId="10928" xr:uid="{B8403D38-BF09-487B-828D-71865DF05B17}"/>
    <cellStyle name="Heading euro column" xfId="10929" xr:uid="{E46FD873-B289-4B84-8FEE-251BF28B30F1}"/>
    <cellStyle name="Heading text column" xfId="10930" xr:uid="{F506CE6C-BCC3-4D01-9CBE-A87A5233EB44}"/>
    <cellStyle name="Heading1" xfId="10931" xr:uid="{23FABC4E-3E77-4F62-8ACA-E74654645B37}"/>
    <cellStyle name="Heading2" xfId="10932" xr:uid="{18115FA0-0974-4A95-B7D2-1FFE3DA1F24D}"/>
    <cellStyle name="Heading3" xfId="10933" xr:uid="{86938188-F7D3-4C9A-A202-D872977DE2A8}"/>
    <cellStyle name="Heading3 2" xfId="10934" xr:uid="{4A03836D-66D0-4C4B-B428-E9A0D2557FD9}"/>
    <cellStyle name="Heading3 2 2" xfId="10935" xr:uid="{D9D70AC4-6C06-496F-B493-280766A45984}"/>
    <cellStyle name="Heading3 2_CHECK_FX" xfId="10936" xr:uid="{4C3741FD-177A-48D3-A0CA-80E113D5828D}"/>
    <cellStyle name="Heading3 3" xfId="10937" xr:uid="{FB6C8338-2202-4719-95ED-82887B4C6CBE}"/>
    <cellStyle name="Heading3 4" xfId="10938" xr:uid="{13CAC7B2-BE9A-472F-9C8A-C2C12DA68264}"/>
    <cellStyle name="Heading3_CHECK_FX" xfId="10939" xr:uid="{FAAFB09B-9B40-4E3D-932D-39612FD04EE3}"/>
    <cellStyle name="Heading4" xfId="10940" xr:uid="{0209F87C-059D-4119-A981-E54214DDCF93}"/>
    <cellStyle name="Heading5" xfId="10941" xr:uid="{D947FE9B-DE0F-4166-94EA-CFB8E49D38F0}"/>
    <cellStyle name="Heading6" xfId="10942" xr:uid="{6F767512-9B0E-42A3-9222-D70690718D89}"/>
    <cellStyle name="Hesaplama 2" xfId="10943" xr:uid="{9B8C811B-CFFF-42B5-B4B6-D8D5AC6A0D34}"/>
    <cellStyle name="Hesaplama 2 2" xfId="10944" xr:uid="{F2425FA4-557F-4560-BED6-3DEFF988086D}"/>
    <cellStyle name="Hesaplama 2 2 2" xfId="10945" xr:uid="{B22FD809-0207-40FB-8AB9-CA4D1B5EFDC8}"/>
    <cellStyle name="Hesaplama 2 2 2 2" xfId="10946" xr:uid="{05C38E98-8FDC-4176-ACA1-62BD4CDF1792}"/>
    <cellStyle name="Hesaplama 2 2 2 2 2" xfId="10947" xr:uid="{D2A3E7A7-EF92-45CF-8ADE-7932C1B7D5D1}"/>
    <cellStyle name="Hesaplama 2 2 2 2_CHECK_FX" xfId="10948" xr:uid="{5EE4946C-CDC0-432D-AC3A-5CDC4537E243}"/>
    <cellStyle name="Hesaplama 2 2 2 3" xfId="10949" xr:uid="{AD3DE02F-60F7-4B0A-A82D-EFB4100413F7}"/>
    <cellStyle name="Hesaplama 2 2 2 4" xfId="10950" xr:uid="{0AB3E0A0-BDD5-43BC-B15F-44442E484E4D}"/>
    <cellStyle name="Hesaplama 2 2 2_CHECK_FX" xfId="10951" xr:uid="{295B19C5-A059-4C4A-9A3C-AF05F73B8CF4}"/>
    <cellStyle name="Hesaplama 2 2 3" xfId="10952" xr:uid="{C2AAFA3D-E202-4B83-98A9-F2F0040A7309}"/>
    <cellStyle name="Hesaplama 2 2 3 2" xfId="10953" xr:uid="{1DF22BA9-24F4-49BE-AFC4-93C3BA1D17B8}"/>
    <cellStyle name="Hesaplama 2 2 3 2 2" xfId="10954" xr:uid="{4BA8A327-2BD5-4EB5-A286-451F2FD39D7E}"/>
    <cellStyle name="Hesaplama 2 2 3 2_CHECK_FX" xfId="10955" xr:uid="{4BB580E8-B882-415E-882B-4D9190CAB2A7}"/>
    <cellStyle name="Hesaplama 2 2 3 3" xfId="10956" xr:uid="{891204DF-D33C-4D35-9372-D1E8DC596254}"/>
    <cellStyle name="Hesaplama 2 2 3 4" xfId="10957" xr:uid="{4108984E-F223-4E27-966C-E6353F707C3A}"/>
    <cellStyle name="Hesaplama 2 2 3_CHECK_FX" xfId="10958" xr:uid="{2DA56E72-7B83-4CDF-9EF9-7CF026BF31B6}"/>
    <cellStyle name="Hesaplama 2 2 4" xfId="10959" xr:uid="{66D223E9-8841-4B56-9C62-BF822A3DC9C3}"/>
    <cellStyle name="Hesaplama 2 2 4 2" xfId="10960" xr:uid="{511099D9-0424-43C4-AE6A-503CA421AF30}"/>
    <cellStyle name="Hesaplama 2 2 4_CHECK_FX" xfId="10961" xr:uid="{2D034DC1-FEE1-446F-BB87-02CD40EC9141}"/>
    <cellStyle name="Hesaplama 2 2 5" xfId="10962" xr:uid="{D537189D-E614-4CDA-9DB8-54F71551638A}"/>
    <cellStyle name="Hesaplama 2 2 6" xfId="10963" xr:uid="{33B42CF1-2A01-4E21-9649-D49F39FF40B3}"/>
    <cellStyle name="Hesaplama 2 2_CHECK_FX" xfId="10964" xr:uid="{76386192-6570-4A06-8E77-C819EBAE3F98}"/>
    <cellStyle name="Hesaplama 2 3" xfId="10965" xr:uid="{0CDB6C9B-0333-42A5-87F5-F71D43DF10A4}"/>
    <cellStyle name="Hesaplama 2 3 2" xfId="10966" xr:uid="{F02E8466-DDF6-4105-A99D-BEF684689D5E}"/>
    <cellStyle name="Hesaplama 2 3 2 2" xfId="10967" xr:uid="{82723FBB-9E2C-40AF-A245-6E16FBC1765E}"/>
    <cellStyle name="Hesaplama 2 3 2_CHECK_FX" xfId="10968" xr:uid="{68DEFCCC-3A5C-447E-B1F8-53050FFAF495}"/>
    <cellStyle name="Hesaplama 2 3 3" xfId="10969" xr:uid="{E4D2E344-2BE1-463F-BB4D-85DD58270E3A}"/>
    <cellStyle name="Hesaplama 2 3 4" xfId="10970" xr:uid="{E8612B52-0D03-43C0-A739-9745E38F2C9B}"/>
    <cellStyle name="Hesaplama 2 3_CHECK_FX" xfId="10971" xr:uid="{E91E4916-3FBE-4920-9ADB-57C6F5FC12E3}"/>
    <cellStyle name="Hesaplama 2 4" xfId="10972" xr:uid="{9823B81F-1D0C-4C88-91D1-135059C3B2FE}"/>
    <cellStyle name="Hesaplama 2 4 2" xfId="10973" xr:uid="{B5257ED9-3417-480C-B958-8D96B667D88C}"/>
    <cellStyle name="Hesaplama 2 4 2 2" xfId="10974" xr:uid="{DB41D128-746B-453D-9247-7CA455E9F4C1}"/>
    <cellStyle name="Hesaplama 2 4 2_CHECK_FX" xfId="10975" xr:uid="{C2CD873C-63DD-4EDA-B423-985736EACABE}"/>
    <cellStyle name="Hesaplama 2 4 3" xfId="10976" xr:uid="{16806EE2-9290-4A65-8BFC-5F913E3D1FD6}"/>
    <cellStyle name="Hesaplama 2 4 4" xfId="10977" xr:uid="{28853003-0F54-434D-992B-75141CC78450}"/>
    <cellStyle name="Hesaplama 2 4_CHECK_FX" xfId="10978" xr:uid="{5FA1D85A-F076-4F1B-A6DD-F35834BDC84D}"/>
    <cellStyle name="Hesaplama 2 5" xfId="10979" xr:uid="{DB259BC6-D209-457A-AF50-D894AA3E8A21}"/>
    <cellStyle name="Hesaplama 2 5 2" xfId="10980" xr:uid="{78A592D7-0428-4159-85A0-204C10E5C8D7}"/>
    <cellStyle name="Hesaplama 2 5_CHECK_FX" xfId="10981" xr:uid="{D4747204-C394-4C50-8B11-02F236DB21D1}"/>
    <cellStyle name="Hesaplama 2 6" xfId="10982" xr:uid="{7B268140-531C-454E-B99B-59CA7212F53A}"/>
    <cellStyle name="Hesaplama 2 7" xfId="10983" xr:uid="{C4E1170C-07F4-4E38-89D0-AC283DDFCEF3}"/>
    <cellStyle name="Hesaplama 2_CHECK_FX" xfId="10984" xr:uid="{6FCAF1EE-B47E-4622-B768-A5884F97E0AD}"/>
    <cellStyle name="Hide - Style3" xfId="10985" xr:uid="{EDC1401E-E7EC-45F9-8482-EA748FC5D633}"/>
    <cellStyle name="Hide - Style4" xfId="10986" xr:uid="{FC8288B9-95BD-4409-94C2-69DDC731A8FE}"/>
    <cellStyle name="Hivatkozott cella" xfId="10987" xr:uid="{B7731497-EE46-4496-B00B-03838E289ADE}"/>
    <cellStyle name="Horizontal" xfId="10988" xr:uid="{772B8E6E-59DF-4973-B620-A26C4D5D282A}"/>
    <cellStyle name="Horizontal 2" xfId="10989" xr:uid="{AB637EFA-DF1C-46FD-A643-3791EE6864B6}"/>
    <cellStyle name="Horizontal 2 2" xfId="10990" xr:uid="{17525EDE-4110-40AF-A69B-AEC6920351DA}"/>
    <cellStyle name="Horizontal 2_CHECK_FX" xfId="10991" xr:uid="{0EC18D8F-6C0C-485F-8FAE-9AD183B09858}"/>
    <cellStyle name="Horizontal 3" xfId="10992" xr:uid="{7EDC7329-EFD5-4330-A2EB-4C4A4C58D728}"/>
    <cellStyle name="Horizontal 3 2" xfId="10993" xr:uid="{D7345CD1-E750-4156-98D3-496E519E163D}"/>
    <cellStyle name="Horizontal 3_CHECK_FX" xfId="10994" xr:uid="{FA74F80F-918D-4926-8117-E5D41E1D9EFD}"/>
    <cellStyle name="Horizontal 4" xfId="10995" xr:uid="{DEDB358B-C687-4B4D-B664-DC9FA5BFEA5E}"/>
    <cellStyle name="Horizontal 5" xfId="10996" xr:uid="{4339BFBE-F777-4E2B-AD40-5BDBA6F55712}"/>
    <cellStyle name="Horizontal_CHECK_FX" xfId="10997" xr:uid="{FCED9FFD-9C9B-4F32-A32A-29760D2D4C76}"/>
    <cellStyle name="Hugo" xfId="10998" xr:uid="{8BCBD813-1411-4989-8871-8A736D7C9FFB}"/>
    <cellStyle name="Huomautus" xfId="10999" xr:uid="{3353BC4E-2C59-4511-95DA-1CC581A57275}"/>
    <cellStyle name="Huomautus 2" xfId="11000" xr:uid="{AC163106-B798-4DDA-A5C2-7BB4B9245ECE}"/>
    <cellStyle name="Huomautus 2 2" xfId="11001" xr:uid="{0B3AE361-BC0C-4397-9534-05907BA1FF77}"/>
    <cellStyle name="Huomautus 2 3" xfId="11002" xr:uid="{46A0EA6A-B304-40B2-99DE-73A767C4B3B7}"/>
    <cellStyle name="Huomautus 2 4" xfId="11003" xr:uid="{CBB04A21-7833-4591-8899-1285889B4493}"/>
    <cellStyle name="Huomautus 2 5" xfId="11004" xr:uid="{171DC828-226B-46B7-9A9E-C93D168E2C8C}"/>
    <cellStyle name="Huomautus 2_AgeSa_NewFormat" xfId="11005" xr:uid="{15133B04-286E-4920-9057-C8F046F7DBA0}"/>
    <cellStyle name="Huomautus 3" xfId="11006" xr:uid="{5A25BA2F-795F-4A63-9735-EEE6BC1C9C51}"/>
    <cellStyle name="Huomautus 4" xfId="11007" xr:uid="{60C27C0D-35EA-42B5-BBD8-8AC1D8733960}"/>
    <cellStyle name="Huomautus 5" xfId="11008" xr:uid="{7B9F51FA-5130-4229-A4FF-CC8EBE76235B}"/>
    <cellStyle name="Huomautus 6" xfId="11009" xr:uid="{3E65E349-4672-41E3-81F8-452F496CE7C1}"/>
    <cellStyle name="Huomautus_AgeSa_NewFormat" xfId="11010" xr:uid="{6E250E8B-FD26-439B-8095-1E0284D3C9C0}"/>
    <cellStyle name="Huono" xfId="11011" xr:uid="{ECFBCDBB-7A98-46B1-B0B2-2AB5AF1AB80E}"/>
    <cellStyle name="Hyperlink" xfId="3" builtinId="8"/>
    <cellStyle name="Hyperlink 10" xfId="11012" xr:uid="{C35DFCB2-D0F1-4895-97A8-483C4ADEF3BB}"/>
    <cellStyle name="Hyperlink 2" xfId="11013" xr:uid="{B189775D-392E-45A6-90ED-BDB8F9C70834}"/>
    <cellStyle name="Hyperlink 3" xfId="11014" xr:uid="{52C878D0-9C00-42E2-9491-0B48685E8833}"/>
    <cellStyle name="Hyperlink 3 10" xfId="11015" xr:uid="{4A48B90E-9C9D-43F3-938D-29C5F0548753}"/>
    <cellStyle name="Hyperlink 3 11" xfId="11016" xr:uid="{58BCA9C2-54D7-46F4-A4D1-3E55E310EC9A}"/>
    <cellStyle name="Hyperlink 3 2" xfId="11017" xr:uid="{2BADE6F8-6EE5-4D8E-9775-3207219516A8}"/>
    <cellStyle name="Hyperlink 3 3" xfId="11018" xr:uid="{D1941CEE-16A4-4884-A126-3963F5853E8D}"/>
    <cellStyle name="Hyperlink 3 4" xfId="11019" xr:uid="{27550BDF-B6D3-4CEA-9BC5-3F0141D3304C}"/>
    <cellStyle name="Hyperlink 3 5" xfId="11020" xr:uid="{E9135127-7C44-42C2-B9F3-37BAEE4B7F98}"/>
    <cellStyle name="Hyperlink 3 6" xfId="11021" xr:uid="{82D12563-517D-4A6A-87DD-10E1B5EE6897}"/>
    <cellStyle name="Hyperlink 3 7" xfId="11022" xr:uid="{1CD15C6F-7753-4931-933B-7740EAF9A30D}"/>
    <cellStyle name="Hyperlink 3 8" xfId="11023" xr:uid="{CC266FD0-7D7A-4F88-A559-B1FBC87599ED}"/>
    <cellStyle name="Hyperlink 3 9" xfId="11024" xr:uid="{856AC4F8-2A47-4212-824D-5C64F1BBD4C1}"/>
    <cellStyle name="Hyperlink 3_AgeSa_NewFormat" xfId="11025" xr:uid="{094CDD6D-CCEB-4DC3-945E-341664B67ACD}"/>
    <cellStyle name="Hyperlink 4" xfId="11026" xr:uid="{F3B0DA81-7B4F-414E-A326-7925BE7DC49A}"/>
    <cellStyle name="Hyperlink 5" xfId="11027" xr:uid="{E5260F3D-3B4A-4FE5-B2F0-77EB1D92C69F}"/>
    <cellStyle name="Hyperlink 5 2" xfId="11028" xr:uid="{AA0EA6E0-DEB4-42C5-AC4C-590DC8764912}"/>
    <cellStyle name="Hyperlink 5_CHECK_FX" xfId="11029" xr:uid="{BA63F8D3-D81D-4360-A955-F46AA48AB431}"/>
    <cellStyle name="Hyperlink 6" xfId="11030" xr:uid="{723E9898-3CE9-42CB-B16C-1816A5EC88C2}"/>
    <cellStyle name="Hyperlink 7" xfId="11031" xr:uid="{9C9C6237-74D0-43A0-9095-8F0E852E7283}"/>
    <cellStyle name="Hyperlink 8" xfId="11032" xr:uid="{1B866EA3-9C9D-4910-8671-EC8FD5FC17F6}"/>
    <cellStyle name="Hyperlink 9" xfId="11033" xr:uid="{E0CA5882-A794-4A3C-AE1C-FB2A4151FA0E}"/>
    <cellStyle name="Hyvä" xfId="11034" xr:uid="{B63E3B20-7D97-4562-A730-AE0881A9C7B0}"/>
    <cellStyle name="Îáû÷íûé_PERSONAL" xfId="11035" xr:uid="{5BCEA18B-D01B-426B-8B60-BD703DFFA342}"/>
    <cellStyle name="IDG&quot;5&quot;" xfId="11036" xr:uid="{086367C5-D65F-4FB8-A8E4-A1BF318AA137}"/>
    <cellStyle name="IDG&quot;8&quot;" xfId="11037" xr:uid="{CCDC103C-C5DB-47C7-9EF2-8131CD48DC3F}"/>
    <cellStyle name="Inact-Current" xfId="11038" xr:uid="{B39CB1DA-FFA8-4A49-BB6A-EEC42918CEFD}"/>
    <cellStyle name="Inact-Current 2" xfId="11039" xr:uid="{735CA010-24B7-4A46-84C2-8DBFE6964B86}"/>
    <cellStyle name="Inact-Current 2 2" xfId="11040" xr:uid="{472D4AF7-4FF3-4D98-AD2E-ED6908CE9FAE}"/>
    <cellStyle name="Inact-Current 2 2 2" xfId="11041" xr:uid="{5C65FFF7-8525-4993-943D-2AD0AF53B2B5}"/>
    <cellStyle name="Inact-Current 2 2_CHECK_FX" xfId="11042" xr:uid="{D7ED7823-A6E2-4B73-9DEB-66631DCF140A}"/>
    <cellStyle name="Inact-Current 2 3" xfId="11043" xr:uid="{999D6A36-A100-47DE-86C2-8682200B59C3}"/>
    <cellStyle name="Inact-Current 2 3 2" xfId="11044" xr:uid="{C695331D-8361-4FD5-8F61-E12A13D3DAC9}"/>
    <cellStyle name="Inact-Current 2 3_CHECK_FX" xfId="11045" xr:uid="{475CBAD6-3710-4F2E-BAAA-D6363030D6AE}"/>
    <cellStyle name="Inact-Current 2 4" xfId="11046" xr:uid="{B4F90211-F534-4AFF-A249-541832DF3BEA}"/>
    <cellStyle name="Inact-Current 2 5" xfId="11047" xr:uid="{8E33231D-0F02-48D2-B619-AE1D196D2E18}"/>
    <cellStyle name="Inact-Current 2_CHECK_FX" xfId="11048" xr:uid="{8D227FC2-524E-4513-885C-51CD4C2F2B0F}"/>
    <cellStyle name="Inact-Current 3" xfId="11049" xr:uid="{A8C552BC-8714-4B3B-9492-928F49E557EA}"/>
    <cellStyle name="Inact-Current 3 2" xfId="11050" xr:uid="{AD33187F-D205-411E-A172-2675C571A36E}"/>
    <cellStyle name="Inact-Current 3_CHECK_FX" xfId="11051" xr:uid="{AFFDD725-138B-4AA5-9E6D-2095F5B41B54}"/>
    <cellStyle name="Inact-Current 4" xfId="11052" xr:uid="{4122B3AA-5644-428B-AEAF-F28D7789B772}"/>
    <cellStyle name="Inact-Current 4 2" xfId="11053" xr:uid="{C1FEC8FE-5F8B-44A0-A667-F1F163AC9171}"/>
    <cellStyle name="Inact-Current 4_CHECK_FX" xfId="11054" xr:uid="{CE2D35D0-7469-470A-8F44-D47C1493CCF3}"/>
    <cellStyle name="Inact-Current 5" xfId="11055" xr:uid="{F0056FCB-B722-45AE-830F-261B8A3A6B71}"/>
    <cellStyle name="Inact-Current 6" xfId="11056" xr:uid="{17BBCC3F-55B2-4451-A49F-1F4E74D7ACDC}"/>
    <cellStyle name="Inact-Current_CHECK_FX" xfId="11057" xr:uid="{1F13DEF2-C58E-403D-BD19-CA6319B2DDDB}"/>
    <cellStyle name="Inact-Future" xfId="11058" xr:uid="{5FCE8359-763F-4C14-B4DB-3F042940ED1A}"/>
    <cellStyle name="Inact-Future 2" xfId="11059" xr:uid="{233B2CD6-1CB0-474E-94AF-8D4229D6C3CD}"/>
    <cellStyle name="Inact-Future 2 2" xfId="11060" xr:uid="{64B449C9-900A-4406-9580-600CF37A8354}"/>
    <cellStyle name="Inact-Future 2 2 2" xfId="11061" xr:uid="{2D837775-C710-4C14-AA51-A765FC1C0412}"/>
    <cellStyle name="Inact-Future 2 2_CHECK_FX" xfId="11062" xr:uid="{CC523318-5CFA-446F-BA45-ECDA0A9B1FAB}"/>
    <cellStyle name="Inact-Future 2 3" xfId="11063" xr:uid="{AC85B819-E6FE-48C3-9826-2F2F41E3F72B}"/>
    <cellStyle name="Inact-Future 2 3 2" xfId="11064" xr:uid="{2934F0D0-DB98-459C-9CC4-6C5839CBCE0B}"/>
    <cellStyle name="Inact-Future 2 3_CHECK_FX" xfId="11065" xr:uid="{0EF4C1E5-5069-42BF-B6FB-E25B38D34145}"/>
    <cellStyle name="Inact-Future 2 4" xfId="11066" xr:uid="{DBA21527-DEE6-42A9-8217-C5F8FF00898C}"/>
    <cellStyle name="Inact-Future 2 5" xfId="11067" xr:uid="{7CCB73C6-A32E-463A-AB89-2A9E52A1CAE4}"/>
    <cellStyle name="Inact-Future 2_CHECK_FX" xfId="11068" xr:uid="{053A3ED6-104D-4479-932C-F9614255B9F8}"/>
    <cellStyle name="Inact-Future 3" xfId="11069" xr:uid="{286B23E5-907A-4F54-AC89-DB7BEE2A095C}"/>
    <cellStyle name="Inact-Future 3 2" xfId="11070" xr:uid="{C7182D1A-3125-413A-B73E-F1A1D1D7F950}"/>
    <cellStyle name="Inact-Future 3_CHECK_FX" xfId="11071" xr:uid="{91149ACB-C769-45A1-A0B1-3DD5FAB4347C}"/>
    <cellStyle name="Inact-Future 4" xfId="11072" xr:uid="{F0EE2981-901B-4A29-BCF4-112CD601F536}"/>
    <cellStyle name="Inact-Future 4 2" xfId="11073" xr:uid="{9895D34D-089B-4B13-AF76-CC7F819332B4}"/>
    <cellStyle name="Inact-Future 4_CHECK_FX" xfId="11074" xr:uid="{6C7770FD-9372-41DD-9D2A-7AF411A133FB}"/>
    <cellStyle name="Inact-Future 5" xfId="11075" xr:uid="{64714963-679A-4F0F-A67A-EEB1FF11549B}"/>
    <cellStyle name="Inact-Future 6" xfId="11076" xr:uid="{A26E575D-3C01-47C2-9BF3-5AD00290E450}"/>
    <cellStyle name="Inact-Future_CHECK_FX" xfId="11077" xr:uid="{3353ED84-575F-44A7-8C73-8CDB84B506D6}"/>
    <cellStyle name="Incorrecto" xfId="11078" xr:uid="{8E95F638-108F-4243-9DC7-8397A9737EA7}"/>
    <cellStyle name="INDEX" xfId="11079" xr:uid="{3D677437-1A29-40BE-B16F-CCEAE46A9606}"/>
    <cellStyle name="INDEX 2" xfId="11080" xr:uid="{B44F1231-5C70-4925-8853-DBD531AA514C}"/>
    <cellStyle name="INDEX 3" xfId="11081" xr:uid="{51559437-DFB4-44BE-97C2-D96A404C9086}"/>
    <cellStyle name="INDEX_CHECK_FX" xfId="11082" xr:uid="{624356A2-C305-4CD8-8EBC-C05625138139}"/>
    <cellStyle name="Input - Style3" xfId="11083" xr:uid="{A9FEF516-6E23-462F-A890-BD87FEE71A2C}"/>
    <cellStyle name="Input - Style4" xfId="11084" xr:uid="{1BF9957B-F3E9-4F72-AF0B-81F52AA26E4A}"/>
    <cellStyle name="Input - Style6" xfId="11085" xr:uid="{B6EF515A-319A-4345-882F-13EB95212016}"/>
    <cellStyle name="Input - Style7" xfId="11086" xr:uid="{EA5B48D8-9D3E-4103-9F8F-3390CD0401C1}"/>
    <cellStyle name="INPUT - Style8" xfId="11087" xr:uid="{AD946B91-4B99-4835-B12E-E1252AE82497}"/>
    <cellStyle name="Input [yellow]" xfId="11088" xr:uid="{C8FFEE9A-73DA-4995-8453-721AAD56A98E}"/>
    <cellStyle name="Input [yellow] 2" xfId="11089" xr:uid="{8DACEA1B-D2B9-4000-9E9F-97E64330962F}"/>
    <cellStyle name="Input [yellow] 2 2" xfId="11090" xr:uid="{27544E4E-3008-455F-BE90-13D784AE24B2}"/>
    <cellStyle name="Input [yellow] 2_CHECK_FX" xfId="11091" xr:uid="{26B2B5A3-0943-4B54-8538-5918188797C5}"/>
    <cellStyle name="Input [yellow] 3" xfId="11092" xr:uid="{D6F5306E-8989-4E05-A72A-2409D1E7C013}"/>
    <cellStyle name="Input [yellow] 3 2" xfId="11093" xr:uid="{6CD0E94A-C108-4FCC-8343-358354483005}"/>
    <cellStyle name="Input [yellow] 3_CHECK_FX" xfId="11094" xr:uid="{363661C6-A961-4554-A803-3299421EEDBB}"/>
    <cellStyle name="Input [yellow] 4" xfId="11095" xr:uid="{2383701F-3F65-4D3E-B426-927D9C3CA29A}"/>
    <cellStyle name="Input [yellow] 5" xfId="11096" xr:uid="{B88E0A11-D3B3-4656-A6D7-F5E7C4EDD41A}"/>
    <cellStyle name="Input [yellow]_CHECK_FX" xfId="11097" xr:uid="{F8F97EDE-56D3-46D3-B7E2-87EA605D5980}"/>
    <cellStyle name="Input 10" xfId="11098" xr:uid="{0894AE2C-747D-4BE8-8BB0-33D3F0908B82}"/>
    <cellStyle name="Input 10 2" xfId="11099" xr:uid="{C86A4567-B1C0-4B35-813C-708A9277F2E1}"/>
    <cellStyle name="Input 10 2 2" xfId="11100" xr:uid="{94A064A0-F133-4871-9321-BB079C47EF83}"/>
    <cellStyle name="Input 10 2_CHECK_FX" xfId="11101" xr:uid="{528AC2B6-74E8-4EB9-B945-CBF60A7CD424}"/>
    <cellStyle name="Input 10 3" xfId="11102" xr:uid="{8D7E5965-5B82-48F1-884F-53AF9A7312E5}"/>
    <cellStyle name="Input 10 4" xfId="11103" xr:uid="{C018B36B-F98D-4F0B-9193-5CB47A813431}"/>
    <cellStyle name="Input 10_CHECK_FX" xfId="11104" xr:uid="{1E3031C6-AA3E-4FE8-A508-30A5B4EE1AA3}"/>
    <cellStyle name="Input 11" xfId="11105" xr:uid="{36E95DE4-3C2C-4D24-A85A-5A54AB932886}"/>
    <cellStyle name="Input 11 2" xfId="11106" xr:uid="{F52AE7D1-A570-40A9-B909-D40846A3001B}"/>
    <cellStyle name="Input 11_CHECK_FX" xfId="11107" xr:uid="{5FCF561F-D36F-4ACB-9C5A-E398CED92C1D}"/>
    <cellStyle name="Input 12" xfId="11108" xr:uid="{34A6E280-B94B-4389-9BB1-DFD432C0CB7B}"/>
    <cellStyle name="Input 13" xfId="11109" xr:uid="{D9B37C90-44EA-4688-AC7B-D85B1EEA852B}"/>
    <cellStyle name="Input 13 2" xfId="11110" xr:uid="{B1B6855A-099D-4A39-889B-B75BDB159C42}"/>
    <cellStyle name="Input 13_CHECK_FX" xfId="11111" xr:uid="{A4385805-788D-4245-B6AB-D7EE1B417A46}"/>
    <cellStyle name="Input 14" xfId="11112" xr:uid="{C9164A99-8661-4FE3-9BF5-3B6D54B040E6}"/>
    <cellStyle name="Input 15" xfId="11113" xr:uid="{47B12D6A-99AA-46FA-8A66-A474127B1DAE}"/>
    <cellStyle name="Input 16" xfId="11114" xr:uid="{61A7EF31-1304-4EE0-AE13-E2F4A3723810}"/>
    <cellStyle name="Input 2" xfId="11115" xr:uid="{5559E0AD-CB6C-402F-8596-3C904F1ED6FA}"/>
    <cellStyle name="Input 2 10" xfId="11116" xr:uid="{7A1E533C-2500-40E7-8548-37BA806C6AC8}"/>
    <cellStyle name="Input 2 11" xfId="11117" xr:uid="{61C7ECB7-B474-497D-8E5F-5C313888596E}"/>
    <cellStyle name="Input 2 12" xfId="11118" xr:uid="{16169B1C-733B-44AB-85B9-DF230AAE3CA1}"/>
    <cellStyle name="Input 2 13" xfId="11119" xr:uid="{4379F5DB-8B2A-45F4-92D8-F42DC60FAE40}"/>
    <cellStyle name="Input 2 2" xfId="11120" xr:uid="{D1FB6C60-4292-48D2-8BCB-90BDDAE555B2}"/>
    <cellStyle name="Input 2 2 2" xfId="11121" xr:uid="{AC3BF403-5133-4314-B888-ED76627F80DC}"/>
    <cellStyle name="Input 2 2 2 2" xfId="11122" xr:uid="{F7BDB073-51B4-4644-9C82-DAFEE30C4495}"/>
    <cellStyle name="Input 2 2 2 2 2" xfId="11123" xr:uid="{F335841B-8DF8-46F3-9F85-6205BBF64658}"/>
    <cellStyle name="Input 2 2 2 2_CHECK_FX" xfId="11124" xr:uid="{BC6CCF46-1956-45CD-8400-56A40FDA233A}"/>
    <cellStyle name="Input 2 2 2 3" xfId="11125" xr:uid="{A913386E-F588-477B-8B53-A1BDF7D90646}"/>
    <cellStyle name="Input 2 2 2 4" xfId="11126" xr:uid="{583D712D-D2ED-4229-98E5-9BCEF9119EAD}"/>
    <cellStyle name="Input 2 2 2_CHECK_FX" xfId="11127" xr:uid="{0B0E39DF-89CE-4317-B1A1-A012E8D946CF}"/>
    <cellStyle name="Input 2 2 3" xfId="11128" xr:uid="{79164051-25A7-4D2D-8024-9C7C6DDF5CDF}"/>
    <cellStyle name="Input 2 2 3 2" xfId="11129" xr:uid="{77F5D90A-5E4E-4C66-ACE2-EB761E3E8E04}"/>
    <cellStyle name="Input 2 2 3 2 2" xfId="11130" xr:uid="{841255BD-C36A-479F-B485-2C49637A89EC}"/>
    <cellStyle name="Input 2 2 3 2_CHECK_FX" xfId="11131" xr:uid="{6C09F0B3-169D-4935-8FF3-1E47101385BC}"/>
    <cellStyle name="Input 2 2 3 3" xfId="11132" xr:uid="{75556E10-13F7-457C-B8B6-489227453943}"/>
    <cellStyle name="Input 2 2 3 4" xfId="11133" xr:uid="{BE66BB61-AB16-49E5-B3F3-90C9D1B2AF67}"/>
    <cellStyle name="Input 2 2 3_CHECK_FX" xfId="11134" xr:uid="{FF063C8A-48BF-49F2-AA9B-8B1197AA7889}"/>
    <cellStyle name="Input 2 2 4" xfId="11135" xr:uid="{8BFDA0BF-7751-4E7D-83EA-9FEE5D182B1E}"/>
    <cellStyle name="Input 2 2 4 2" xfId="11136" xr:uid="{B3267291-A3E3-4B06-80B3-2507D33BC47F}"/>
    <cellStyle name="Input 2 2 4_CHECK_FX" xfId="11137" xr:uid="{092C6FC8-73BC-40CF-982A-B12F40224884}"/>
    <cellStyle name="Input 2 2 5" xfId="11138" xr:uid="{732AC85C-9060-4F4A-9A8B-7D7E25088A70}"/>
    <cellStyle name="Input 2 2 6" xfId="11139" xr:uid="{149DE6FF-9769-4076-9E1B-4313D44FF9C6}"/>
    <cellStyle name="Input 2 2_AgeSa_NewFormat" xfId="11140" xr:uid="{15B30237-D9E4-4EE8-8F4B-E5E7D91DADCD}"/>
    <cellStyle name="Input 2 3" xfId="11141" xr:uid="{BA9088C3-30D9-40AB-8DA3-9C7E031BC939}"/>
    <cellStyle name="Input 2 3 10" xfId="11142" xr:uid="{266D8E67-3B81-4D88-A787-BD95FC6AEFEC}"/>
    <cellStyle name="Input 2 3 11" xfId="11143" xr:uid="{C125B672-5559-4C5C-99B0-B2CF76CF71CB}"/>
    <cellStyle name="Input 2 3 12" xfId="11144" xr:uid="{140117FC-0637-4DD3-979E-1A1E1C40816E}"/>
    <cellStyle name="Input 2 3 13" xfId="11145" xr:uid="{9FFD1755-C382-4753-B9EE-D18C9F361289}"/>
    <cellStyle name="Input 2 3 2" xfId="11146" xr:uid="{A351CADE-6577-45B9-A6F0-67E72FE006F3}"/>
    <cellStyle name="Input 2 3 2 2" xfId="11147" xr:uid="{FA50FA4E-22E7-427A-AF4B-0816749626EB}"/>
    <cellStyle name="Input 2 3 2_CHECK_FX" xfId="11148" xr:uid="{133DC206-CBFC-424A-90DD-678F1A4F5007}"/>
    <cellStyle name="Input 2 3 3" xfId="11149" xr:uid="{C5700F91-7AE5-4F2F-8BE7-66DAC8A44285}"/>
    <cellStyle name="Input 2 3 4" xfId="11150" xr:uid="{D834C71F-785D-4171-BDA2-A70CF4450E44}"/>
    <cellStyle name="Input 2 3 5" xfId="11151" xr:uid="{22CF5AD7-6952-4BA0-84C0-8E4DD307071B}"/>
    <cellStyle name="Input 2 3 6" xfId="11152" xr:uid="{CC5FC1D4-C2F3-4DAF-887D-A680BB94FBD6}"/>
    <cellStyle name="Input 2 3 7" xfId="11153" xr:uid="{DEC3607B-9796-4FFA-BC06-01F055ABAEC5}"/>
    <cellStyle name="Input 2 3 8" xfId="11154" xr:uid="{206CCF6B-477E-48FA-8366-84FD824B60F9}"/>
    <cellStyle name="Input 2 3 9" xfId="11155" xr:uid="{8648DFCF-3AD5-4944-865B-DECD355A56F1}"/>
    <cellStyle name="Input 2 3_AgeSa_NewFormat" xfId="11156" xr:uid="{65C29280-9583-4414-8DD0-C0A18316D94A}"/>
    <cellStyle name="Input 2 4" xfId="11157" xr:uid="{C481DFA6-C244-4E8A-AADB-B346A65FACC9}"/>
    <cellStyle name="Input 2 4 2" xfId="11158" xr:uid="{9259D579-DD48-44FF-B29F-C67B3603C9A5}"/>
    <cellStyle name="Input 2 4 2 2" xfId="11159" xr:uid="{7B2BE607-C002-4765-9F75-7C5018FF684C}"/>
    <cellStyle name="Input 2 4 2_CHECK_FX" xfId="11160" xr:uid="{FA0E1275-3EDD-466D-8EFA-C8896BD3A691}"/>
    <cellStyle name="Input 2 4 3" xfId="11161" xr:uid="{759D4BAD-4704-4674-99C5-5FA4C4923635}"/>
    <cellStyle name="Input 2 4 4" xfId="11162" xr:uid="{4B1494D4-B400-4E44-B926-A257259E7FA0}"/>
    <cellStyle name="Input 2 4_AgeSa_NewFormat" xfId="11163" xr:uid="{51DF8A9A-A227-4493-B80C-3A8D575CF3D3}"/>
    <cellStyle name="Input 2 5" xfId="11164" xr:uid="{E6B65189-2EED-445B-A1B6-CE33B6F723F0}"/>
    <cellStyle name="Input 2 5 2" xfId="11165" xr:uid="{753CB4DD-D904-4912-BD32-B045606B9213}"/>
    <cellStyle name="Input 2 5_CHECK_FX" xfId="11166" xr:uid="{732ED344-58DD-4208-AB12-FA8603ACB6D5}"/>
    <cellStyle name="Input 2 6" xfId="11167" xr:uid="{7C526815-7BED-43DD-ABFC-16A1A9827890}"/>
    <cellStyle name="Input 2 7" xfId="11168" xr:uid="{1E1A0C8B-E78C-4EDF-ABE6-FE5CB516BA60}"/>
    <cellStyle name="Input 2 8" xfId="11169" xr:uid="{D3D07FB4-4107-4051-8A48-6E4134A80266}"/>
    <cellStyle name="Input 2 9" xfId="11170" xr:uid="{18603D0A-CE2C-4C45-A47B-8E1172C598C1}"/>
    <cellStyle name="Input 2_2. Exec Summary" xfId="11171" xr:uid="{F3BD10AF-ED8E-4F97-8F7C-154BB51F91A8}"/>
    <cellStyle name="Input 3" xfId="11172" xr:uid="{8E3F90A2-B94B-4FD4-A139-97940CB8058C}"/>
    <cellStyle name="Input 3 10" xfId="11173" xr:uid="{C7989057-25FD-4140-9646-4AF1DBCBC527}"/>
    <cellStyle name="Input 3 11" xfId="11174" xr:uid="{9F82FB4C-9278-4B1E-ACF4-B75ACD78A170}"/>
    <cellStyle name="Input 3 12" xfId="11175" xr:uid="{D82AFF5F-634A-4106-BF72-994F09C9125A}"/>
    <cellStyle name="Input 3 13" xfId="11176" xr:uid="{F292F2AE-AD1F-4664-8A08-D06A50EEEA61}"/>
    <cellStyle name="Input 3 2" xfId="11177" xr:uid="{7D6F9301-3D8A-4639-9DF7-E20543457B6D}"/>
    <cellStyle name="Input 3 2 10" xfId="11178" xr:uid="{CA6D645A-CF1A-4B2D-9A95-198502765608}"/>
    <cellStyle name="Input 3 2 11" xfId="11179" xr:uid="{C7B37248-EBFE-4952-A86F-F4921BF23490}"/>
    <cellStyle name="Input 3 2 12" xfId="11180" xr:uid="{B3CEC664-F881-4097-B3A3-4C6A9F826912}"/>
    <cellStyle name="Input 3 2 13" xfId="11181" xr:uid="{CDD8629F-AF28-4F1C-9FD0-73CF361C42E4}"/>
    <cellStyle name="Input 3 2 2" xfId="11182" xr:uid="{1B70F2CC-9672-4966-BAEE-985D8849DA1B}"/>
    <cellStyle name="Input 3 2 2 2" xfId="11183" xr:uid="{8DB864B3-52A1-43C7-9B3A-89E811649F02}"/>
    <cellStyle name="Input 3 2 2 2 2" xfId="11184" xr:uid="{54D4B751-8230-47DB-8D6B-BF3D4761CEB1}"/>
    <cellStyle name="Input 3 2 2 2_CHECK_FX" xfId="11185" xr:uid="{0C3E8103-314B-4E27-86DC-C763948C695C}"/>
    <cellStyle name="Input 3 2 2 3" xfId="11186" xr:uid="{BEFC5D37-75EB-4E0F-8054-812383078E0D}"/>
    <cellStyle name="Input 3 2 2 4" xfId="11187" xr:uid="{B1EE1F65-FFCB-4C53-A93F-5A970D41B3DA}"/>
    <cellStyle name="Input 3 2 2_CHECK_FX" xfId="11188" xr:uid="{B6957307-41E3-48CA-A0B2-8073A63A23C5}"/>
    <cellStyle name="Input 3 2 3" xfId="11189" xr:uid="{CCC5EF00-B8EE-4308-9A36-CFB43400135A}"/>
    <cellStyle name="Input 3 2 3 2" xfId="11190" xr:uid="{4D8CC253-344A-4FBE-B511-394B2761B9BA}"/>
    <cellStyle name="Input 3 2 3 2 2" xfId="11191" xr:uid="{9337BEF6-C299-461A-9B8D-554026272FE3}"/>
    <cellStyle name="Input 3 2 3 2_CHECK_FX" xfId="11192" xr:uid="{6CB316E1-15DA-4524-A4B0-8F196FD5B1D9}"/>
    <cellStyle name="Input 3 2 3 3" xfId="11193" xr:uid="{957396F2-208E-47EE-AD8F-4586E806ECC8}"/>
    <cellStyle name="Input 3 2 3 4" xfId="11194" xr:uid="{F57AD83C-32CA-41C3-98BC-786EDF6F5DB1}"/>
    <cellStyle name="Input 3 2 3_CHECK_FX" xfId="11195" xr:uid="{60D403F3-C80E-40A6-AA5E-65F472AEF773}"/>
    <cellStyle name="Input 3 2 4" xfId="11196" xr:uid="{70DD1DBD-4DC7-41AC-9558-635B34B5F78C}"/>
    <cellStyle name="Input 3 2 4 2" xfId="11197" xr:uid="{C039362B-4DC7-438E-9B31-577D763E3EBD}"/>
    <cellStyle name="Input 3 2 4_CHECK_FX" xfId="11198" xr:uid="{9B6F2304-E55D-4E09-BE68-6D124427308C}"/>
    <cellStyle name="Input 3 2 5" xfId="11199" xr:uid="{FF7B358F-BB46-4659-9622-2C6F248BDC19}"/>
    <cellStyle name="Input 3 2 6" xfId="11200" xr:uid="{AC18C861-DC4B-44D6-A9C9-A591D9215FED}"/>
    <cellStyle name="Input 3 2 7" xfId="11201" xr:uid="{03A4085B-3CFD-4784-8E53-373A3B7A9057}"/>
    <cellStyle name="Input 3 2 8" xfId="11202" xr:uid="{7DDBC41F-F3C9-45A4-9429-0682F8F23143}"/>
    <cellStyle name="Input 3 2 9" xfId="11203" xr:uid="{64E80D98-6D90-4D9D-808D-186C340DAF34}"/>
    <cellStyle name="Input 3 2_AgeSa_NewFormat" xfId="11204" xr:uid="{BCE77372-7DD9-4634-9964-0234FB89A5E0}"/>
    <cellStyle name="Input 3 3" xfId="11205" xr:uid="{CACBF3AC-9102-438B-89E5-D3B9810B8E2C}"/>
    <cellStyle name="Input 3 3 2" xfId="11206" xr:uid="{690E0A7F-05A8-44D2-A303-76935705D473}"/>
    <cellStyle name="Input 3 3 2 2" xfId="11207" xr:uid="{C1E7A49C-6ABE-4CB5-A0EA-A65731CABAE5}"/>
    <cellStyle name="Input 3 3 2_CHECK_FX" xfId="11208" xr:uid="{31E40666-5761-4C7C-983E-5B92B2527055}"/>
    <cellStyle name="Input 3 3 3" xfId="11209" xr:uid="{E2CEED44-1A7B-45EC-81E5-CB555AE75056}"/>
    <cellStyle name="Input 3 3 4" xfId="11210" xr:uid="{023DC439-DA14-4689-8EC2-C805FC7D4224}"/>
    <cellStyle name="Input 3 3_CHECK_FX" xfId="11211" xr:uid="{61EE82D5-9DF5-4F04-B313-B5464BFB7DE6}"/>
    <cellStyle name="Input 3 4" xfId="11212" xr:uid="{582C38F1-A9BD-41E5-9919-10980BB43CCB}"/>
    <cellStyle name="Input 3 4 2" xfId="11213" xr:uid="{03F3FBE5-3A54-4CE6-BA4F-141E8C731D0A}"/>
    <cellStyle name="Input 3 4 2 2" xfId="11214" xr:uid="{9723AB89-CAD4-4970-8B5D-746D5C102BE2}"/>
    <cellStyle name="Input 3 4 2_CHECK_FX" xfId="11215" xr:uid="{BDB1DE96-370D-4C9C-87E0-F5EEA99C7C4A}"/>
    <cellStyle name="Input 3 4 3" xfId="11216" xr:uid="{FFCC174A-5114-4EAF-9556-B1624F80B184}"/>
    <cellStyle name="Input 3 4 4" xfId="11217" xr:uid="{46E09241-03BE-43B9-A399-3F16EE0DD3A9}"/>
    <cellStyle name="Input 3 4_CHECK_FX" xfId="11218" xr:uid="{9381B964-34C0-49DD-A979-CC504E2E143B}"/>
    <cellStyle name="Input 3 5" xfId="11219" xr:uid="{81C315D7-4EC3-4185-B8DF-D6454A1DDBAC}"/>
    <cellStyle name="Input 3 5 2" xfId="11220" xr:uid="{3F1AF5FB-3491-499E-B5C8-27DDF2BC912D}"/>
    <cellStyle name="Input 3 5_CHECK_FX" xfId="11221" xr:uid="{17DB67BA-93C2-4B53-928F-4252741A3D3E}"/>
    <cellStyle name="Input 3 6" xfId="11222" xr:uid="{7185FA81-5235-4C2B-8D4C-033DD8275776}"/>
    <cellStyle name="Input 3 7" xfId="11223" xr:uid="{4D11E34D-8055-455D-BF48-8AA7501F6996}"/>
    <cellStyle name="Input 3 8" xfId="11224" xr:uid="{77476922-91BA-4B69-9B59-68A4B2B238B0}"/>
    <cellStyle name="Input 3 9" xfId="11225" xr:uid="{9D85DA86-77B4-4155-A19B-95651E1503BF}"/>
    <cellStyle name="Input 3_AgeSA" xfId="11226" xr:uid="{EB76D596-1906-4EAC-9518-89BE9AF2C7AF}"/>
    <cellStyle name="Input 4" xfId="11227" xr:uid="{FD79676A-7CEA-4387-9A26-3E4482725CF7}"/>
    <cellStyle name="Input 4 10" xfId="11228" xr:uid="{5F8F6E44-F2A3-49DE-BBC5-EDD09168CC41}"/>
    <cellStyle name="Input 4 11" xfId="11229" xr:uid="{6B93E42B-64DB-4EE5-B080-B3477FA50787}"/>
    <cellStyle name="Input 4 12" xfId="11230" xr:uid="{AF8B4749-80DE-497E-AA00-9D5C8F9D4E53}"/>
    <cellStyle name="Input 4 13" xfId="11231" xr:uid="{92DD724D-E0A3-462B-8417-00804DD7F40F}"/>
    <cellStyle name="Input 4 2" xfId="11232" xr:uid="{501D481F-A2E1-482E-896E-19DE7ED5C423}"/>
    <cellStyle name="Input 4 2 10" xfId="11233" xr:uid="{371B7041-51EC-44C5-84EB-4C6D6D7D1A8F}"/>
    <cellStyle name="Input 4 2 11" xfId="11234" xr:uid="{705C1CE4-FCCE-4493-A0EA-F31C5CFEC479}"/>
    <cellStyle name="Input 4 2 12" xfId="11235" xr:uid="{2505FA8E-BEAF-4479-8AC4-867265A12216}"/>
    <cellStyle name="Input 4 2 13" xfId="11236" xr:uid="{1DCDF4F3-B306-4895-8D74-E6034BCF208C}"/>
    <cellStyle name="Input 4 2 2" xfId="11237" xr:uid="{5A092573-D9E8-44A6-AAFC-ACBB0DE577D3}"/>
    <cellStyle name="Input 4 2 2 2" xfId="11238" xr:uid="{4318A2DF-5AC8-4DAE-A1D5-777A20F0EBC3}"/>
    <cellStyle name="Input 4 2 2 2 2" xfId="11239" xr:uid="{C9EFDF45-041A-4AF3-BA6A-2C667E3B4911}"/>
    <cellStyle name="Input 4 2 2 2_CHECK_FX" xfId="11240" xr:uid="{7D92EDA0-E9AE-4654-99EB-D727812C3B09}"/>
    <cellStyle name="Input 4 2 2 3" xfId="11241" xr:uid="{81192F31-BE71-443A-98AC-3A175149688F}"/>
    <cellStyle name="Input 4 2 2 4" xfId="11242" xr:uid="{9A01DF60-E827-437B-8EDE-F75BDC481786}"/>
    <cellStyle name="Input 4 2 2_CHECK_FX" xfId="11243" xr:uid="{775037DA-82B4-4910-A8B7-58A982402F63}"/>
    <cellStyle name="Input 4 2 3" xfId="11244" xr:uid="{0AD5C015-14BF-4815-B97E-0335078440F5}"/>
    <cellStyle name="Input 4 2 3 2" xfId="11245" xr:uid="{5D461A9B-237C-4C37-872A-DBD086E616C9}"/>
    <cellStyle name="Input 4 2 3 2 2" xfId="11246" xr:uid="{D30B1EDE-AADE-42F8-94F8-05439D29CB7E}"/>
    <cellStyle name="Input 4 2 3 2_CHECK_FX" xfId="11247" xr:uid="{42DB031E-A32C-4F9A-9BAB-A3E86723CB4F}"/>
    <cellStyle name="Input 4 2 3 3" xfId="11248" xr:uid="{0688E562-94FA-495C-9312-58A525794BFF}"/>
    <cellStyle name="Input 4 2 3 4" xfId="11249" xr:uid="{5D4B5DDE-5568-4204-BF08-18B8B0C0B5E3}"/>
    <cellStyle name="Input 4 2 3_CHECK_FX" xfId="11250" xr:uid="{8A378D17-34EA-4A68-836C-6BF70F97BD10}"/>
    <cellStyle name="Input 4 2 4" xfId="11251" xr:uid="{E25F2864-A59D-45BB-81EB-648FA9E66529}"/>
    <cellStyle name="Input 4 2 4 2" xfId="11252" xr:uid="{4D604BDF-290C-4D26-87F3-1E9AA69F3D4F}"/>
    <cellStyle name="Input 4 2 4_CHECK_FX" xfId="11253" xr:uid="{498C800C-776F-442F-8ECC-EBB7F16D7620}"/>
    <cellStyle name="Input 4 2 5" xfId="11254" xr:uid="{2EA1407E-8E2A-40C9-BDAA-CB7D33BDF7E6}"/>
    <cellStyle name="Input 4 2 6" xfId="11255" xr:uid="{BDF2E185-81F3-4064-9A39-C2899E94372A}"/>
    <cellStyle name="Input 4 2 7" xfId="11256" xr:uid="{535D9C36-CD8C-40AB-AFF8-7008FA85E59C}"/>
    <cellStyle name="Input 4 2 8" xfId="11257" xr:uid="{1944320A-2823-4B1A-B28E-211DCD3D4FAA}"/>
    <cellStyle name="Input 4 2 9" xfId="11258" xr:uid="{9D834526-E95B-4772-A831-B4D9783FBFAC}"/>
    <cellStyle name="Input 4 2_AgeSa_NewFormat" xfId="11259" xr:uid="{6C14A26D-247E-4806-81E7-F07F4C2C9858}"/>
    <cellStyle name="Input 4 3" xfId="11260" xr:uid="{99171507-6A2A-4A1D-ADDC-3D3453DCB1C2}"/>
    <cellStyle name="Input 4 3 2" xfId="11261" xr:uid="{27C27300-F8FA-4322-B9DA-B6D648AFCD81}"/>
    <cellStyle name="Input 4 3 2 2" xfId="11262" xr:uid="{2A835055-A959-4482-9AC9-7C85836003C1}"/>
    <cellStyle name="Input 4 3 2_CHECK_FX" xfId="11263" xr:uid="{3DF09211-5CF2-4FA8-8B84-05073E8F26AE}"/>
    <cellStyle name="Input 4 3 3" xfId="11264" xr:uid="{C13F9F16-6A06-494D-AB1B-943076F15DB7}"/>
    <cellStyle name="Input 4 3 4" xfId="11265" xr:uid="{8C56F682-FFD8-45A8-A438-C2EA9D9F5763}"/>
    <cellStyle name="Input 4 3_CHECK_FX" xfId="11266" xr:uid="{B39A059D-D627-41A7-BF76-E2286FF5F2C8}"/>
    <cellStyle name="Input 4 4" xfId="11267" xr:uid="{C5F18B32-F79A-4F0F-A5FC-C247B81F41C0}"/>
    <cellStyle name="Input 4 4 2" xfId="11268" xr:uid="{17E05BF3-64E7-48E4-AA00-317AF59D9C7C}"/>
    <cellStyle name="Input 4 4 2 2" xfId="11269" xr:uid="{287432E6-2E2C-457C-BF9B-EB618E3B7D84}"/>
    <cellStyle name="Input 4 4 2_CHECK_FX" xfId="11270" xr:uid="{C55361A4-2B53-4F3B-802C-13D212A628B7}"/>
    <cellStyle name="Input 4 4 3" xfId="11271" xr:uid="{E3A3C214-376A-4FCB-80D1-0A7EB4EC5095}"/>
    <cellStyle name="Input 4 4 4" xfId="11272" xr:uid="{26D50510-6C94-470C-8CD6-838D05818212}"/>
    <cellStyle name="Input 4 4_CHECK_FX" xfId="11273" xr:uid="{37C45165-FC28-4873-AB32-101EE8D5B4BF}"/>
    <cellStyle name="Input 4 5" xfId="11274" xr:uid="{4B12B6F2-DCB6-4B60-BFF7-54B26F5604F0}"/>
    <cellStyle name="Input 4 5 2" xfId="11275" xr:uid="{28336A3E-7055-40E9-908C-5C9DBD0AE508}"/>
    <cellStyle name="Input 4 5_CHECK_FX" xfId="11276" xr:uid="{1DF74DF7-BE38-4913-8C6D-529EC2A8E056}"/>
    <cellStyle name="Input 4 6" xfId="11277" xr:uid="{89BED0AC-A8B1-47BE-9605-4B7727679605}"/>
    <cellStyle name="Input 4 7" xfId="11278" xr:uid="{4323BE8B-099F-4AD6-9760-3295EEF6F919}"/>
    <cellStyle name="Input 4 8" xfId="11279" xr:uid="{6152BFF5-F09C-4E72-A0D5-BC257F13B80B}"/>
    <cellStyle name="Input 4 9" xfId="11280" xr:uid="{3CF1BB92-F99B-41D7-8CA0-01D36E91FEE5}"/>
    <cellStyle name="Input 4_AgeSA" xfId="11281" xr:uid="{A785A6AD-EEA7-4971-89BF-0D3AC37D58E9}"/>
    <cellStyle name="Input 5" xfId="11282" xr:uid="{D4421406-EEA2-429F-9AC7-E99F9DCEE1C2}"/>
    <cellStyle name="Input 5 2" xfId="11283" xr:uid="{AA25851B-21C8-413A-8375-FB84650F76DA}"/>
    <cellStyle name="Input 5 2 2" xfId="11284" xr:uid="{E7A54A97-4E2E-43C3-BDE6-3EC374C7699C}"/>
    <cellStyle name="Input 5 2 2 2" xfId="11285" xr:uid="{835E23AB-CB1A-43AD-A67C-0B9B46C512AB}"/>
    <cellStyle name="Input 5 2 2 2 2" xfId="11286" xr:uid="{DB861B36-5048-473D-B137-08C5035BC7B2}"/>
    <cellStyle name="Input 5 2 2 2_CHECK_FX" xfId="11287" xr:uid="{65A4E2B6-BA9D-450D-8CF7-BF88802F92CD}"/>
    <cellStyle name="Input 5 2 2 3" xfId="11288" xr:uid="{1B14B82B-8C6A-42B0-8B2C-2A96087A7736}"/>
    <cellStyle name="Input 5 2 2 4" xfId="11289" xr:uid="{3222E6A0-04FB-42C2-A952-4EABDBDAEDC3}"/>
    <cellStyle name="Input 5 2 2_CHECK_FX" xfId="11290" xr:uid="{8149D7E8-583E-475D-BAC9-2F5AC53AFDA9}"/>
    <cellStyle name="Input 5 2 3" xfId="11291" xr:uid="{A2DE74AB-50E4-47EB-86DB-D35C7754D1D4}"/>
    <cellStyle name="Input 5 2 3 2" xfId="11292" xr:uid="{6A5AFCAC-926F-4DC2-8FE7-19AA3AE41B1B}"/>
    <cellStyle name="Input 5 2 3 2 2" xfId="11293" xr:uid="{C694CB43-C9F6-4707-9DD2-77C05FFB9B5B}"/>
    <cellStyle name="Input 5 2 3 2_CHECK_FX" xfId="11294" xr:uid="{3F4F4E18-553C-4320-B3A5-AC38D16A918B}"/>
    <cellStyle name="Input 5 2 3 3" xfId="11295" xr:uid="{77E00AD3-6BF6-4B0A-A204-7D7A3114AD6B}"/>
    <cellStyle name="Input 5 2 3 4" xfId="11296" xr:uid="{C9629A3F-C749-4C6E-B685-CE74A2011052}"/>
    <cellStyle name="Input 5 2 3_CHECK_FX" xfId="11297" xr:uid="{3EEE497A-58E1-499C-860E-6E4C216C289F}"/>
    <cellStyle name="Input 5 2 4" xfId="11298" xr:uid="{E6BFF683-531A-490C-98ED-3EED39ABC481}"/>
    <cellStyle name="Input 5 2 4 2" xfId="11299" xr:uid="{6FAE421C-CA51-468C-A6D0-B75A6A8F7FD5}"/>
    <cellStyle name="Input 5 2 4_CHECK_FX" xfId="11300" xr:uid="{9ED86313-99CB-4AC1-8580-E3AEBAEBD110}"/>
    <cellStyle name="Input 5 2 5" xfId="11301" xr:uid="{104B9AB2-2411-4844-B7C7-3FB14BF731F8}"/>
    <cellStyle name="Input 5 2 6" xfId="11302" xr:uid="{455E5C61-3F62-4DFE-8370-B34C9E8BB72D}"/>
    <cellStyle name="Input 5 2_CHECK_FX" xfId="11303" xr:uid="{0FD3945D-465F-4480-B956-7E7A2A6003EC}"/>
    <cellStyle name="Input 5 3" xfId="11304" xr:uid="{35A1E810-F530-4066-95A7-8FF2FCF17ABE}"/>
    <cellStyle name="Input 5 3 2" xfId="11305" xr:uid="{C39C1855-4A66-48D8-BFD7-05C1B128B3C5}"/>
    <cellStyle name="Input 5 3 2 2" xfId="11306" xr:uid="{0AD132FB-7ACC-449C-AF06-AD91503DA096}"/>
    <cellStyle name="Input 5 3 2_CHECK_FX" xfId="11307" xr:uid="{DAA06D7D-C75C-455A-B021-E85085D96CDB}"/>
    <cellStyle name="Input 5 3 3" xfId="11308" xr:uid="{D27B60FB-7C02-423B-9A5B-9ED0DF36CB3F}"/>
    <cellStyle name="Input 5 3 4" xfId="11309" xr:uid="{8259B695-CB26-483F-BB71-F3FA9E375CA7}"/>
    <cellStyle name="Input 5 3_CHECK_FX" xfId="11310" xr:uid="{0E7D4E20-01AE-4E19-8625-03441EEC7898}"/>
    <cellStyle name="Input 5 4" xfId="11311" xr:uid="{CE9C7420-B0A2-443D-BBCA-ABD23B2B10B9}"/>
    <cellStyle name="Input 5 4 2" xfId="11312" xr:uid="{84A405C9-4A73-4243-BA70-7069CE906EDF}"/>
    <cellStyle name="Input 5 4 2 2" xfId="11313" xr:uid="{43EA125C-0B4F-438D-BBE1-7CA66261AAB4}"/>
    <cellStyle name="Input 5 4 2_CHECK_FX" xfId="11314" xr:uid="{77C20ABE-0A07-4818-A6E8-DAF1A599BCA2}"/>
    <cellStyle name="Input 5 4 3" xfId="11315" xr:uid="{99253E5C-87D6-4F9C-BDD0-BE2C9672E550}"/>
    <cellStyle name="Input 5 4 4" xfId="11316" xr:uid="{260F5DB0-B8EB-4E5C-964A-AEE50ECC1F7D}"/>
    <cellStyle name="Input 5 4_CHECK_FX" xfId="11317" xr:uid="{EE45A0F0-2FD5-4099-B9A3-1E838C00B069}"/>
    <cellStyle name="Input 5 5" xfId="11318" xr:uid="{82996289-29C6-451C-A189-979342848C4D}"/>
    <cellStyle name="Input 5 5 2" xfId="11319" xr:uid="{98B5D16F-F21D-4A95-94E2-BDD401F2F7D4}"/>
    <cellStyle name="Input 5 5_CHECK_FX" xfId="11320" xr:uid="{5801EDC3-C824-45F4-B51F-B52C0C0314A5}"/>
    <cellStyle name="Input 5 6" xfId="11321" xr:uid="{40A00F6E-6128-48A6-9EE3-1E965625DF93}"/>
    <cellStyle name="Input 5 7" xfId="11322" xr:uid="{E0A98407-6C9F-48FB-BC0D-1EE7E682C315}"/>
    <cellStyle name="Input 5_CHECK_FX" xfId="11323" xr:uid="{CC2D42E9-8ED2-4D8C-8E6D-12ABCC86639D}"/>
    <cellStyle name="Input 6" xfId="11324" xr:uid="{2503E8B6-A83F-4802-91DF-BD927CD99EB8}"/>
    <cellStyle name="Input 6 2" xfId="11325" xr:uid="{FF735FA4-D744-4DCD-98E8-38BA2F022FA5}"/>
    <cellStyle name="Input 6 2 2" xfId="11326" xr:uid="{2D76476E-0569-49BB-96E3-49D23FAF1FAC}"/>
    <cellStyle name="Input 6 2 2 2" xfId="11327" xr:uid="{5946E74E-F037-4E80-9958-0D6FF5167C58}"/>
    <cellStyle name="Input 6 2 2 2 2" xfId="11328" xr:uid="{232B8A89-C351-4A32-AE99-130B217F39DC}"/>
    <cellStyle name="Input 6 2 2 2_CHECK_FX" xfId="11329" xr:uid="{055A0D26-22BC-4ACD-B0AF-2116E390B1E9}"/>
    <cellStyle name="Input 6 2 2 3" xfId="11330" xr:uid="{CCFFE620-6D6A-452A-9FFF-0632817E3CD4}"/>
    <cellStyle name="Input 6 2 2 4" xfId="11331" xr:uid="{48F9E29D-04D1-4410-AB18-00C87DD89EBB}"/>
    <cellStyle name="Input 6 2 2_CHECK_FX" xfId="11332" xr:uid="{1C6C5FFE-C4B4-48C7-A2FC-C7727DB6DCEB}"/>
    <cellStyle name="Input 6 2 3" xfId="11333" xr:uid="{B55B38D5-6E9E-464C-A5AD-A299303BDB63}"/>
    <cellStyle name="Input 6 2 3 2" xfId="11334" xr:uid="{2ECF3F25-E32E-4E54-BE62-965C2C860A11}"/>
    <cellStyle name="Input 6 2 3 2 2" xfId="11335" xr:uid="{12133A7A-2D69-4923-832A-DDF445C29E2C}"/>
    <cellStyle name="Input 6 2 3 2_CHECK_FX" xfId="11336" xr:uid="{C6154F9A-369C-46A7-B24F-A291B407B451}"/>
    <cellStyle name="Input 6 2 3 3" xfId="11337" xr:uid="{2A8F60AD-49B2-4B64-8CC4-050A7F86E8C1}"/>
    <cellStyle name="Input 6 2 3 4" xfId="11338" xr:uid="{AD66E511-0EC2-4DCB-A63C-4904275F9566}"/>
    <cellStyle name="Input 6 2 3_CHECK_FX" xfId="11339" xr:uid="{550C10CF-4415-4290-81B9-681A30FDF781}"/>
    <cellStyle name="Input 6 2 4" xfId="11340" xr:uid="{40415A01-8876-42B1-82D1-65019BE54919}"/>
    <cellStyle name="Input 6 2 4 2" xfId="11341" xr:uid="{FF66D30A-E5A0-44C1-B898-4A40FCC50BBD}"/>
    <cellStyle name="Input 6 2 4_CHECK_FX" xfId="11342" xr:uid="{9A8CECAA-DEAB-422D-9559-5D4705F13679}"/>
    <cellStyle name="Input 6 2 5" xfId="11343" xr:uid="{89CFE3C9-069C-4E90-9A57-D7F23F446B6E}"/>
    <cellStyle name="Input 6 2 6" xfId="11344" xr:uid="{7EB23BF4-AC66-4E88-B3C0-76DD03992B55}"/>
    <cellStyle name="Input 6 2_CHECK_FX" xfId="11345" xr:uid="{549CD10C-4D73-4EC1-A240-A9B3178B4117}"/>
    <cellStyle name="Input 6 3" xfId="11346" xr:uid="{6A0C497B-A7E8-4C4C-B2E3-844AD62168CB}"/>
    <cellStyle name="Input 6 3 2" xfId="11347" xr:uid="{5E7C630C-3799-4389-A8B7-462A91DBD7CD}"/>
    <cellStyle name="Input 6 3 2 2" xfId="11348" xr:uid="{885F9FCB-B0D2-4ED6-9B5E-823504C81308}"/>
    <cellStyle name="Input 6 3 2_CHECK_FX" xfId="11349" xr:uid="{5A68C6D3-179D-4640-A703-76DA93B2E3D8}"/>
    <cellStyle name="Input 6 3 3" xfId="11350" xr:uid="{69E73AF0-7EE5-4E38-8B63-30857302F8E3}"/>
    <cellStyle name="Input 6 3 4" xfId="11351" xr:uid="{3B180C91-4C4B-44DA-8ABF-4150E3C53D9F}"/>
    <cellStyle name="Input 6 3_CHECK_FX" xfId="11352" xr:uid="{D11E4E07-08CF-49B5-ACCD-93FB7951D49D}"/>
    <cellStyle name="Input 6 4" xfId="11353" xr:uid="{2AEB53AA-1262-4517-A5BF-DC9645CE17E9}"/>
    <cellStyle name="Input 6 4 2" xfId="11354" xr:uid="{06187F1D-09BD-45F5-ADF9-D64C2581EFCF}"/>
    <cellStyle name="Input 6 4 2 2" xfId="11355" xr:uid="{3B3AFA7A-4951-4B54-8CC9-6C756341957D}"/>
    <cellStyle name="Input 6 4 2_CHECK_FX" xfId="11356" xr:uid="{B352D5E0-B2C5-4B4F-AC89-31F7C9D7896B}"/>
    <cellStyle name="Input 6 4 3" xfId="11357" xr:uid="{7F3C2AC1-E565-4C98-8489-3D59C81EAFC1}"/>
    <cellStyle name="Input 6 4 4" xfId="11358" xr:uid="{5C1C16E7-4796-43A4-BDF5-E03EAE74B025}"/>
    <cellStyle name="Input 6 4_CHECK_FX" xfId="11359" xr:uid="{47EC3D45-DC27-4C7E-9F7B-BC4D65795423}"/>
    <cellStyle name="Input 6 5" xfId="11360" xr:uid="{6D44B33C-E7CD-4EF0-B4B8-3A1B913F5BE7}"/>
    <cellStyle name="Input 6 5 2" xfId="11361" xr:uid="{8777ED93-18EE-482D-AE7B-DB239D4F5660}"/>
    <cellStyle name="Input 6 5_CHECK_FX" xfId="11362" xr:uid="{D684F2C1-87EE-4B3C-B477-C803FA9F9B30}"/>
    <cellStyle name="Input 6 6" xfId="11363" xr:uid="{07D78FF5-BCD5-4DA4-ABFE-8B888BA40E71}"/>
    <cellStyle name="Input 6 7" xfId="11364" xr:uid="{E1270FCA-E7D9-4AE4-87B4-49DF1DC5ACE5}"/>
    <cellStyle name="Input 6_CHECK_FX" xfId="11365" xr:uid="{2145F170-105A-4BBC-8AC3-3A749030EAD2}"/>
    <cellStyle name="Input 7" xfId="11366" xr:uid="{E9EF3F1A-8DBF-4CEE-B0C0-FE4E88CABD15}"/>
    <cellStyle name="Input 7 2" xfId="11367" xr:uid="{A8885902-9819-4248-B111-3D8F920DCB99}"/>
    <cellStyle name="Input 7 2 2" xfId="11368" xr:uid="{0C1D0F7B-5D5D-4035-92C0-05F5B4578C63}"/>
    <cellStyle name="Input 7 2 2 2" xfId="11369" xr:uid="{3173CBDF-8722-475A-8807-EF83ED21EDA4}"/>
    <cellStyle name="Input 7 2 2 2 2" xfId="11370" xr:uid="{7DD17575-A0CF-496A-815B-89C237A84D3E}"/>
    <cellStyle name="Input 7 2 2 2_CHECK_FX" xfId="11371" xr:uid="{ABA5BDEA-8749-48DC-8FDB-D5568C6FE5B6}"/>
    <cellStyle name="Input 7 2 2 3" xfId="11372" xr:uid="{856119A2-FB7B-4B19-801A-C91A9AFCFF58}"/>
    <cellStyle name="Input 7 2 2 4" xfId="11373" xr:uid="{3A423B73-2AA6-4E73-89F9-DC0F38CD87D8}"/>
    <cellStyle name="Input 7 2 2_CHECK_FX" xfId="11374" xr:uid="{E28946F3-C7BE-448B-B442-289EEBBC705D}"/>
    <cellStyle name="Input 7 2 3" xfId="11375" xr:uid="{7F80AA13-7F68-4B32-804B-D33F0E4EB0A8}"/>
    <cellStyle name="Input 7 2 3 2" xfId="11376" xr:uid="{B547AFD4-E9CD-4216-9B8E-A36386797658}"/>
    <cellStyle name="Input 7 2 3 2 2" xfId="11377" xr:uid="{6BA22F66-0688-4875-9AC8-02DFCC7515F5}"/>
    <cellStyle name="Input 7 2 3 2_CHECK_FX" xfId="11378" xr:uid="{6E1BEF01-9C2D-4AE2-99CF-FA816AEFF7AD}"/>
    <cellStyle name="Input 7 2 3 3" xfId="11379" xr:uid="{6CC9F8CA-5319-4725-BCC9-F2050E28FAF1}"/>
    <cellStyle name="Input 7 2 3 4" xfId="11380" xr:uid="{69C2DA9C-312C-4EDE-96ED-35DA6BB96184}"/>
    <cellStyle name="Input 7 2 3_CHECK_FX" xfId="11381" xr:uid="{0541A1E2-AFA9-4FC4-AFF0-4144AB26AF7C}"/>
    <cellStyle name="Input 7 2 4" xfId="11382" xr:uid="{50931402-9776-4B82-9032-F2BA035529FA}"/>
    <cellStyle name="Input 7 2 4 2" xfId="11383" xr:uid="{B5014DA5-D602-4369-AF8C-9081F0730AEB}"/>
    <cellStyle name="Input 7 2 4_CHECK_FX" xfId="11384" xr:uid="{FF23D2CA-D6F8-4371-BF62-D6EF4FC53C00}"/>
    <cellStyle name="Input 7 2 5" xfId="11385" xr:uid="{EFF3F72A-AEE6-4968-8791-C9350767D5D4}"/>
    <cellStyle name="Input 7 2 6" xfId="11386" xr:uid="{0E61E6AE-CFE3-4F19-8493-84CF159DCFA5}"/>
    <cellStyle name="Input 7 2_CHECK_FX" xfId="11387" xr:uid="{7CE79F52-F216-484A-9287-6D0F4465D482}"/>
    <cellStyle name="Input 7 3" xfId="11388" xr:uid="{92C6113F-94BA-46F9-B6AB-939107AD75BA}"/>
    <cellStyle name="Input 7 3 2" xfId="11389" xr:uid="{EA8E28FE-22CB-4DEF-B3E9-61EBF7AC2D8E}"/>
    <cellStyle name="Input 7 3 2 2" xfId="11390" xr:uid="{1D9C7706-761F-4D82-B839-8794721030B1}"/>
    <cellStyle name="Input 7 3 2_CHECK_FX" xfId="11391" xr:uid="{3F3246C6-C069-473E-8914-8C67D929D3BD}"/>
    <cellStyle name="Input 7 3 3" xfId="11392" xr:uid="{DDFC3C53-846F-425E-95B1-DF124DBCDE86}"/>
    <cellStyle name="Input 7 3 4" xfId="11393" xr:uid="{390B63DF-622D-4D3A-9D56-F6A9666420D1}"/>
    <cellStyle name="Input 7 3_CHECK_FX" xfId="11394" xr:uid="{CC38BC69-F41F-44BD-BC18-68B0C338248C}"/>
    <cellStyle name="Input 7 4" xfId="11395" xr:uid="{F484D595-2217-4A6C-B9E4-AA1C2B5B03A1}"/>
    <cellStyle name="Input 7 4 2" xfId="11396" xr:uid="{1E5BFFB1-8869-4F18-BCDC-2A96B21684EA}"/>
    <cellStyle name="Input 7 4 2 2" xfId="11397" xr:uid="{B2B94151-639B-446F-90C5-30DA3823C84E}"/>
    <cellStyle name="Input 7 4 2_CHECK_FX" xfId="11398" xr:uid="{F639AF82-8F23-424C-8A1D-C6E6A0FFFB8B}"/>
    <cellStyle name="Input 7 4 3" xfId="11399" xr:uid="{75488F7C-B191-4272-8063-D0A97DBAFEAA}"/>
    <cellStyle name="Input 7 4 4" xfId="11400" xr:uid="{ABEE2F7F-16BF-4FE3-99F1-BE2EE40E46E5}"/>
    <cellStyle name="Input 7 4_CHECK_FX" xfId="11401" xr:uid="{F41ECC00-B8CF-4D60-87D5-BDE946774D2D}"/>
    <cellStyle name="Input 7 5" xfId="11402" xr:uid="{B0CEF600-97F3-4B91-864F-2897B3495AE5}"/>
    <cellStyle name="Input 7 5 2" xfId="11403" xr:uid="{6F660E2A-7B44-4237-9B3F-F51DDDD4C23E}"/>
    <cellStyle name="Input 7 5_CHECK_FX" xfId="11404" xr:uid="{0C61DDE5-818C-48B8-A152-351CEB866DAA}"/>
    <cellStyle name="Input 7 6" xfId="11405" xr:uid="{92F62D19-F81F-46F5-BF6D-1511FA7ED2A6}"/>
    <cellStyle name="Input 7 7" xfId="11406" xr:uid="{DDBBB656-C747-460C-91BE-1C3F000BFF51}"/>
    <cellStyle name="Input 7_CHECK_FX" xfId="11407" xr:uid="{B970AEFB-D3EA-4886-AD57-A895006A328D}"/>
    <cellStyle name="Input 8" xfId="11408" xr:uid="{5F43B98A-6C1D-4010-A601-57FC294728C0}"/>
    <cellStyle name="Input 8 2" xfId="11409" xr:uid="{D859D790-1D55-4690-B766-40D8D2329E2E}"/>
    <cellStyle name="Input 8 2 2" xfId="11410" xr:uid="{4E3C69F5-2758-4B11-A78B-FCF1B8F1F027}"/>
    <cellStyle name="Input 8 2 2 2" xfId="11411" xr:uid="{B3DF4C2A-B474-4871-9CC8-3CC353A6E32D}"/>
    <cellStyle name="Input 8 2 2 2 2" xfId="11412" xr:uid="{E8ED302D-4558-4E4B-B766-F703DB60DA04}"/>
    <cellStyle name="Input 8 2 2 2_CHECK_FX" xfId="11413" xr:uid="{983ABC19-DCAC-4D98-9E11-19F0A95FA567}"/>
    <cellStyle name="Input 8 2 2 3" xfId="11414" xr:uid="{DB52000C-B299-4012-B085-F9706082150F}"/>
    <cellStyle name="Input 8 2 2 4" xfId="11415" xr:uid="{BDC8FE7B-138F-4F5D-948C-18DEE2CD6CB4}"/>
    <cellStyle name="Input 8 2 2_CHECK_FX" xfId="11416" xr:uid="{B3A51405-E1ED-469B-982D-B8F7458D0183}"/>
    <cellStyle name="Input 8 2 3" xfId="11417" xr:uid="{8BFCDBB1-7843-41EC-A222-5B1EC285AEB6}"/>
    <cellStyle name="Input 8 2 3 2" xfId="11418" xr:uid="{FF77BB93-2C26-4D94-9649-837CBB859EB0}"/>
    <cellStyle name="Input 8 2 3 2 2" xfId="11419" xr:uid="{D5F47BF0-310C-4BF3-8099-9F14D0247237}"/>
    <cellStyle name="Input 8 2 3 2_CHECK_FX" xfId="11420" xr:uid="{4F7E5BD4-BE2B-47F2-A01D-527079A3205F}"/>
    <cellStyle name="Input 8 2 3 3" xfId="11421" xr:uid="{C05F348F-9FCC-4867-8F7E-2C26BF791564}"/>
    <cellStyle name="Input 8 2 3 4" xfId="11422" xr:uid="{2111489C-AA6A-4B3A-BF74-F68B8995A2E8}"/>
    <cellStyle name="Input 8 2 3_CHECK_FX" xfId="11423" xr:uid="{9A4CE388-A6C2-4746-BDC7-389CDC6CB8DC}"/>
    <cellStyle name="Input 8 2 4" xfId="11424" xr:uid="{F19D2975-AFC2-4B26-898D-62B8A0719A38}"/>
    <cellStyle name="Input 8 2 4 2" xfId="11425" xr:uid="{9CA41683-0F45-4C11-A503-3759F5F23B5A}"/>
    <cellStyle name="Input 8 2 4_CHECK_FX" xfId="11426" xr:uid="{357462AE-0458-4833-BC24-3512DA76923D}"/>
    <cellStyle name="Input 8 2 5" xfId="11427" xr:uid="{65AE3734-B51B-4358-BABF-8966048C89C8}"/>
    <cellStyle name="Input 8 2 6" xfId="11428" xr:uid="{EA46A671-E550-43D4-8414-ED6D588C608D}"/>
    <cellStyle name="Input 8 2_CHECK_FX" xfId="11429" xr:uid="{081A65E0-8DF5-4496-AB46-83B08364D0C9}"/>
    <cellStyle name="Input 8 3" xfId="11430" xr:uid="{63B9031D-5D65-4F96-B06F-AC4DA4EE06D1}"/>
    <cellStyle name="Input 8 3 2" xfId="11431" xr:uid="{4CFA1954-CD20-4BC5-B7AE-729E93EB2D76}"/>
    <cellStyle name="Input 8 3 2 2" xfId="11432" xr:uid="{00D0AE45-7EC4-479A-9DEB-B40C6433C151}"/>
    <cellStyle name="Input 8 3 2_CHECK_FX" xfId="11433" xr:uid="{9A80A7E4-1D90-4317-BF17-5559DF1112A2}"/>
    <cellStyle name="Input 8 3 3" xfId="11434" xr:uid="{A16EB18F-16AB-4509-AF70-24F555715423}"/>
    <cellStyle name="Input 8 3 4" xfId="11435" xr:uid="{3488FC06-EB3B-4318-872A-15BE42A01E41}"/>
    <cellStyle name="Input 8 3_CHECK_FX" xfId="11436" xr:uid="{9642970D-8157-4C25-A9E6-CE8AD5E56261}"/>
    <cellStyle name="Input 8 4" xfId="11437" xr:uid="{7F874386-8C77-4308-86FE-FC491E787711}"/>
    <cellStyle name="Input 8 4 2" xfId="11438" xr:uid="{10C8EB68-C60A-4B3B-88D5-A652845DB07F}"/>
    <cellStyle name="Input 8 4 2 2" xfId="11439" xr:uid="{B0C22373-D88D-422A-B887-8EBE56BFBCDA}"/>
    <cellStyle name="Input 8 4 2_CHECK_FX" xfId="11440" xr:uid="{6480E226-5B8B-4114-9776-150EF44E1C5D}"/>
    <cellStyle name="Input 8 4 3" xfId="11441" xr:uid="{6DC3E539-8883-46E3-9273-DE2C477E55E2}"/>
    <cellStyle name="Input 8 4 4" xfId="11442" xr:uid="{FFECF280-F1E4-4F65-AE0C-862AA74794B4}"/>
    <cellStyle name="Input 8 4_CHECK_FX" xfId="11443" xr:uid="{9AA3B4A3-C273-4CE8-A359-CE322A72D586}"/>
    <cellStyle name="Input 8 5" xfId="11444" xr:uid="{A65C1C09-67FF-4E72-B22D-4321B0FB1442}"/>
    <cellStyle name="Input 8 5 2" xfId="11445" xr:uid="{1E77B156-9759-433E-BBD1-AF415F256BCF}"/>
    <cellStyle name="Input 8 5_CHECK_FX" xfId="11446" xr:uid="{A0DC2C31-79CD-4E8D-B4A0-0E03BAE31B58}"/>
    <cellStyle name="Input 8 6" xfId="11447" xr:uid="{2596F796-AB79-4F65-A909-4E9519E76009}"/>
    <cellStyle name="Input 8 7" xfId="11448" xr:uid="{8F111667-BD32-41CA-9B44-782449DA6DBE}"/>
    <cellStyle name="Input 8_CHECK_FX" xfId="11449" xr:uid="{60C5AB07-D6CF-44EE-954C-A3AFAC5F6A05}"/>
    <cellStyle name="Input 9" xfId="11450" xr:uid="{F9CEC509-E5DF-4C21-9DE6-14555BEBC03C}"/>
    <cellStyle name="Input 9 2" xfId="11451" xr:uid="{EFCDAB9D-88FD-43F2-88E4-95EF350969E6}"/>
    <cellStyle name="Input 9 2 2" xfId="11452" xr:uid="{6CBACB07-4A7C-42F5-99DF-37FA24B9028B}"/>
    <cellStyle name="Input 9 2_CHECK_FX" xfId="11453" xr:uid="{0194B9E3-ECA2-4560-9CDC-5F001922E1DF}"/>
    <cellStyle name="Input 9 3" xfId="11454" xr:uid="{B53D5919-76F7-4E39-8930-CC667032C595}"/>
    <cellStyle name="Input 9 4" xfId="11455" xr:uid="{6F81C469-2D5E-41C8-B99B-44CA3C624EC1}"/>
    <cellStyle name="Input 9_CHECK_FX" xfId="11456" xr:uid="{0132E352-E65B-4988-8C2C-DAB6581F1273}"/>
    <cellStyle name="Input Cells" xfId="11457" xr:uid="{B7095151-324E-4BFF-99B0-5BDB278F8657}"/>
    <cellStyle name="Input Normal" xfId="11458" xr:uid="{3AFC401B-0578-4B64-BF85-A0E7E15A0402}"/>
    <cellStyle name="Input Percent" xfId="11459" xr:uid="{52A02D26-11A6-4B07-9938-84B1C31FC505}"/>
    <cellStyle name="input value" xfId="11460" xr:uid="{3ABE449E-988A-468C-BD35-D68EA0DB658E}"/>
    <cellStyle name="Inputaccnumber" xfId="11461" xr:uid="{0EC46E12-2A11-49DD-A024-2A8D9B9BECCB}"/>
    <cellStyle name="Inputaccnumberlk" xfId="11462" xr:uid="{F3D3F272-16C5-427C-A611-9EC776126BE9}"/>
    <cellStyle name="Inputaccnumneg" xfId="11463" xr:uid="{3A88EA21-71F7-4BFF-9104-808A7A979E3A}"/>
    <cellStyle name="Inputaccnumneglck" xfId="11464" xr:uid="{C37C4242-FC73-4A77-855C-176BDE195A36}"/>
    <cellStyle name="Inputaccnumneglk" xfId="11465" xr:uid="{727AC5E7-D207-43B1-94C5-65F8DB2412DD}"/>
    <cellStyle name="Inputaccnumpas" xfId="11466" xr:uid="{D5106836-05EA-4B7C-963C-CD9EC4766BB2}"/>
    <cellStyle name="Inputaccnumpaslk" xfId="11467" xr:uid="{4E6E3265-AADE-4422-9698-B955EC6D65FE}"/>
    <cellStyle name="Inputaccnumpz" xfId="11468" xr:uid="{A813B45C-BB2B-4BE7-AF85-6E5DBEC885D4}"/>
    <cellStyle name="Inputaccnumpzlk" xfId="11469" xr:uid="{E0E81E63-3359-4B9E-93FE-48763268C7C9}"/>
    <cellStyle name="Inputadjentrycr" xfId="11470" xr:uid="{D418FC27-77B9-4E55-B269-59D1D1A6EEA7}"/>
    <cellStyle name="Inputadjentrycrlk" xfId="11471" xr:uid="{F12678A9-168F-422D-A2C6-D32AD1B8722C}"/>
    <cellStyle name="Inputadjentrydr" xfId="11472" xr:uid="{CF804E7C-4192-4349-97A5-998A0738DC8F}"/>
    <cellStyle name="Inputadjentrydrlk" xfId="11473" xr:uid="{D604399F-8CCB-4C17-97AA-6A1C9D6F54CE}"/>
    <cellStyle name="Inputbsdate" xfId="11474" xr:uid="{C26B9A10-C522-413F-8FEF-E9820885CE5F}"/>
    <cellStyle name="InputCurrency" xfId="11475" xr:uid="{3D86B2D4-CD3F-42F3-B584-8CA553961BA9}"/>
    <cellStyle name="Inputdate" xfId="11476" xr:uid="{719F268A-69BA-4B96-B0D1-7941C1FE1881}"/>
    <cellStyle name="Inputdatelk" xfId="11477" xr:uid="{C62B86CF-9FCC-4F19-B40B-276C6B1BDC93}"/>
    <cellStyle name="Inputexplain" xfId="11478" xr:uid="{8BEB5DBB-1D9F-43BB-A5AB-257429106BD1}"/>
    <cellStyle name="Inputexplainlk" xfId="11479" xr:uid="{1DF132D9-84AC-4179-8CD6-C03D8467C309}"/>
    <cellStyle name="Inputfigsc" xfId="11480" xr:uid="{3F35F65B-2303-497B-B249-DCB5F5D197A6}"/>
    <cellStyle name="InputL - Style6" xfId="11481" xr:uid="{BB0E4BD6-5C26-43DA-885E-C0EC70DDC1B2}"/>
    <cellStyle name="Inputname" xfId="11482" xr:uid="{A56446FC-BC4C-4E13-A5C6-F5A828CD8057}"/>
    <cellStyle name="Inputnamecypt10" xfId="11483" xr:uid="{4B52B702-9A71-4EF3-A4B0-8A72E00FFB27}"/>
    <cellStyle name="Inputnamecypt12" xfId="11484" xr:uid="{46211E0E-E3A1-4A45-97DF-B11E81890A44}"/>
    <cellStyle name="Inputnamelk" xfId="11485" xr:uid="{F368FBC5-964B-4290-9897-FD423A4A8F60}"/>
    <cellStyle name="Inputnamelk 2" xfId="11486" xr:uid="{F8D4385B-E114-4245-83F4-B190B92F01F3}"/>
    <cellStyle name="Inputnamelk_CHECK_FX" xfId="11487" xr:uid="{C7553514-A348-4ED1-9D84-6BA6BC3E3269}"/>
    <cellStyle name="InputNormal" xfId="11488" xr:uid="{670C5052-F07E-4379-BDEF-7FF4E516675B}"/>
    <cellStyle name="Inputnumbacc" xfId="11489" xr:uid="{5ECE0571-BF44-4F9E-838A-64F11FFF8BFB}"/>
    <cellStyle name="Inputnumbaccid" xfId="11490" xr:uid="{B3CFD755-3AB1-4237-AD1A-50197011AB7D}"/>
    <cellStyle name="Inputnumbaccpt" xfId="11491" xr:uid="{6869AFF9-BE8F-4550-A31E-80AD05A91D61}"/>
    <cellStyle name="Inputnumbaccpttl" xfId="11492" xr:uid="{D1CA563A-8C2D-475B-8BE1-006385F3A83E}"/>
    <cellStyle name="Inputnumbaccyuz" xfId="11493" xr:uid="{7F5AAC0C-D8CA-439E-ACEF-38D2A0807A01}"/>
    <cellStyle name="Inputnumber" xfId="11494" xr:uid="{6EB5C961-1830-4FFA-B08F-8B600EB7FAF4}"/>
    <cellStyle name="Inputnumberpt" xfId="11495" xr:uid="{AC6EB1DE-E4FD-43A8-B8D4-161C2CFFF6AE}"/>
    <cellStyle name="inputpercent_Assumptions" xfId="11496" xr:uid="{CD0F32B7-CBCB-41EE-B750-FC729D8B4AD1}"/>
    <cellStyle name="Inputpresentlk" xfId="11497" xr:uid="{732E6A10-68FA-45C2-AA2F-49151D7D362B}"/>
    <cellStyle name="Inputrstddate" xfId="11498" xr:uid="{2455CA5F-1A7E-466A-90C3-ECDD06AADCFA}"/>
    <cellStyle name="Inputyearlk" xfId="11499" xr:uid="{B758FCAE-F924-4A17-8852-D7FE56565C18}"/>
    <cellStyle name="Inpyear" xfId="11500" xr:uid="{F3AF196C-7C8B-4013-940B-2C3956EF0405}"/>
    <cellStyle name="Insatisfaisant" xfId="11501" xr:uid="{2517D47D-317A-4755-9694-02135E95E8AD}"/>
    <cellStyle name="Invoer" xfId="11502" xr:uid="{95422C15-5A67-46BC-8E38-243087558E8D}"/>
    <cellStyle name="Invoer 2" xfId="11503" xr:uid="{21D23E96-9EEC-4E19-B09A-ED3A5B220AB6}"/>
    <cellStyle name="Invoer 2 2" xfId="11504" xr:uid="{F9154B47-CE15-47CD-8C00-8C452944B7EC}"/>
    <cellStyle name="Invoer 2 3" xfId="11505" xr:uid="{E78F51FB-08E1-4B29-B83D-66AD17737BF6}"/>
    <cellStyle name="Invoer 2 4" xfId="11506" xr:uid="{AD528D07-4EA6-49E2-9087-EBC4A215317C}"/>
    <cellStyle name="Invoer 2 5" xfId="11507" xr:uid="{BDB22DA0-8C30-462C-AF6D-49373C797CEA}"/>
    <cellStyle name="Invoer 2_AgeSa_NewFormat" xfId="11508" xr:uid="{1AE431A2-5838-4CF4-99EA-F5A320601691}"/>
    <cellStyle name="Invoer 3" xfId="11509" xr:uid="{3DF2CF8F-E833-42F4-8990-B74ACBF46383}"/>
    <cellStyle name="Invoer 4" xfId="11510" xr:uid="{6358E4B3-73F2-44DC-84D1-7776FD86E7A8}"/>
    <cellStyle name="Invoer 5" xfId="11511" xr:uid="{3C5DE29E-35ED-45E3-8728-7A2BECF53F39}"/>
    <cellStyle name="Invoer 6" xfId="11512" xr:uid="{96730B68-57C7-44B4-BE42-C8938DD78A89}"/>
    <cellStyle name="Invoer_AgeSa_NewFormat" xfId="11513" xr:uid="{15B98BE1-1A20-4AF9-A842-C3E5D1D42415}"/>
    <cellStyle name="İşaretli Hücre 2" xfId="11514" xr:uid="{0EFFCC40-7512-4C97-A056-E888BA6BC27C}"/>
    <cellStyle name="İşaretli Hücre 2 2" xfId="11515" xr:uid="{E934C98E-75F0-41BC-A245-515465EB5735}"/>
    <cellStyle name="İşaretli Hücre 2_CHECK_FX" xfId="11516" xr:uid="{352793F5-533F-40ED-8256-0352DC9846D6}"/>
    <cellStyle name="Ivan" xfId="11517" xr:uid="{E3A6CCBE-011E-4048-925F-7BA5B780C211}"/>
    <cellStyle name="Ivan 2" xfId="11518" xr:uid="{E320CFCB-6946-458B-A513-04F91BEC2475}"/>
    <cellStyle name="Ivan_CHECK_FX" xfId="11519" xr:uid="{442DE54C-474D-47BE-940C-B7B7C3B7EE9D}"/>
    <cellStyle name="İyi 2" xfId="11520" xr:uid="{3D424E7C-8187-42EC-9A0C-1C4C03D394B8}"/>
    <cellStyle name="İyi 2 2" xfId="11521" xr:uid="{D632BDC2-4E8D-4B1E-8BE6-1A60E837C973}"/>
    <cellStyle name="İyi 2 2 2" xfId="11522" xr:uid="{F2E26065-720D-4224-82F5-B5A4CB963DB5}"/>
    <cellStyle name="İyi 2 2 2 2" xfId="11523" xr:uid="{1BA8B881-6BD9-4A88-9ABA-C3BC12253787}"/>
    <cellStyle name="İyi 2 2 2_CHECK_FX" xfId="11524" xr:uid="{D1071B56-9263-49A6-9132-CBB6B9E49AA9}"/>
    <cellStyle name="İyi 2 2 3" xfId="11525" xr:uid="{1D08ECAC-B03A-46D6-B5F1-F1BE7D41EDB8}"/>
    <cellStyle name="İyi 2 2_CHECK_FX" xfId="11526" xr:uid="{ECABE2FE-BF57-4929-BE38-909F49DB9EB3}"/>
    <cellStyle name="İyi 2 3" xfId="11527" xr:uid="{C3173732-4E68-4FAB-8912-8C12084ECB08}"/>
    <cellStyle name="İyi 2_CHECK_FX" xfId="11528" xr:uid="{E7DD0407-B01B-4917-9752-E7BF5DDF1889}"/>
    <cellStyle name="İzlenen Köprü" xfId="11529" xr:uid="{9B282CF1-5A1C-430A-A87B-D4DA078514E6}"/>
    <cellStyle name="Jegyzet" xfId="11530" xr:uid="{B4B427D9-8E12-4CEB-95F7-8F5A728654CE}"/>
    <cellStyle name="Jegyzet 2" xfId="11531" xr:uid="{93B78D6F-BE32-4C08-BE57-5132D3B00DE2}"/>
    <cellStyle name="Jegyzet 2 2" xfId="11532" xr:uid="{006AFC2F-D8A3-4D68-B21D-12269F50C2B7}"/>
    <cellStyle name="Jegyzet 2 3" xfId="11533" xr:uid="{8A70A3AA-4DA0-404F-985E-68EF666D7A89}"/>
    <cellStyle name="Jegyzet 2 4" xfId="11534" xr:uid="{2F3FDEFE-A938-4919-B43C-44F069104906}"/>
    <cellStyle name="Jegyzet 2 5" xfId="11535" xr:uid="{BDADC51C-6910-4742-AD86-3BEEED20C27A}"/>
    <cellStyle name="Jegyzet 2_AgeSa_NewFormat" xfId="11536" xr:uid="{CFD0BC20-09F4-4230-8F92-8B5278A41401}"/>
    <cellStyle name="Jegyzet 3" xfId="11537" xr:uid="{D0EA8638-40E3-4C10-81C6-5FFD90DB2D81}"/>
    <cellStyle name="Jegyzet 4" xfId="11538" xr:uid="{DD1BCA7A-642F-48D3-A47D-84F85BAFBA6F}"/>
    <cellStyle name="Jegyzet 5" xfId="11539" xr:uid="{2CB32207-66F1-43C0-AE22-0923A6AE4EBC}"/>
    <cellStyle name="Jegyzet 6" xfId="11540" xr:uid="{18033A6B-C6B9-4F0F-8A68-A01327332CA2}"/>
    <cellStyle name="Jegyzet_AgeSa_NewFormat" xfId="11541" xr:uid="{A1C5D52A-ACE6-40A2-994E-A9FA83E22E3F}"/>
    <cellStyle name="Jelölőszín (1)" xfId="11542" xr:uid="{59BF73C6-96BA-489F-8E2F-EA2982279871}"/>
    <cellStyle name="Jelölőszín (2)" xfId="11543" xr:uid="{5D1E6A25-786A-43AD-BACF-1F0D96690F0E}"/>
    <cellStyle name="Jelölőszín (3)" xfId="11544" xr:uid="{56B009A5-9A99-4B1E-BB97-D2470E2BD038}"/>
    <cellStyle name="Jelölőszín (4)" xfId="11545" xr:uid="{B29B6EE5-21C9-41AB-BFC8-F5AC467F7DF1}"/>
    <cellStyle name="Jelölőszín (5)" xfId="11546" xr:uid="{E69E832F-1907-480F-B075-32C500EB457E}"/>
    <cellStyle name="Jelölőszín (6)" xfId="11547" xr:uid="{F5E4896E-36A0-4BA6-A0E6-10CD508C5203}"/>
    <cellStyle name="Jomma [0]_laroux_mud plant bolted_laroux" xfId="11548" xr:uid="{02543DAC-492E-4059-8201-5CE93C32DD77}"/>
    <cellStyle name="Komma [0]_Blad1" xfId="11549" xr:uid="{EDB3B295-E401-4855-9A0F-CF1E660A0A06}"/>
    <cellStyle name="Komma_Blad1" xfId="11550" xr:uid="{17684DEA-69FC-42B1-94DC-92AD35315E1E}"/>
    <cellStyle name="Kop 1" xfId="11551" xr:uid="{4FA61FD1-8E54-481C-8564-CF5960ED375E}"/>
    <cellStyle name="Kop 2" xfId="11552" xr:uid="{338957E5-88D9-4E9B-B836-640EAD13AB4D}"/>
    <cellStyle name="Kop 3" xfId="11553" xr:uid="{3F7AF52B-BAD8-4C04-8A3B-922595DB7A9E}"/>
    <cellStyle name="Kop 4" xfId="11554" xr:uid="{C44F34E8-6667-4B97-8ED3-259260C58F5E}"/>
    <cellStyle name="Kop1 - Style4" xfId="11555" xr:uid="{CE261780-20CB-4326-BEAE-76EB508854D3}"/>
    <cellStyle name="KOP1 - Style6" xfId="11556" xr:uid="{9B7090D6-186C-4730-95F3-BD8C267A8DEA}"/>
    <cellStyle name="Kop1 - Style8" xfId="11557" xr:uid="{E3C5B391-EF16-4795-AE09-E8F1F5236E9F}"/>
    <cellStyle name="Kop2 - Style3" xfId="11558" xr:uid="{A6DF713F-B631-4541-83E0-19D78DFB7D70}"/>
    <cellStyle name="Kop2 - Style5" xfId="11559" xr:uid="{868159E6-AD97-44CB-8678-35AC811D6572}"/>
    <cellStyle name="KOP2 - Style7" xfId="11560" xr:uid="{465DD725-7925-45DB-BD2B-A225C4F26FE7}"/>
    <cellStyle name="Köprü" xfId="11561" xr:uid="{59242BBB-79CE-4BBC-AD70-1FE22C5F0BCF}"/>
    <cellStyle name="Köprü 2" xfId="11562" xr:uid="{B54AA743-A691-41BF-9976-CDFA815B41FA}"/>
    <cellStyle name="Köprü 3" xfId="11563" xr:uid="{5C45AB5B-C148-4F3B-942E-9505B04F0B94}"/>
    <cellStyle name="Köprü_CHECK_FX" xfId="11564" xr:uid="{D68F4ADB-52DD-469E-B9E1-7FFF7E3234E0}"/>
    <cellStyle name="Kötü 2" xfId="11565" xr:uid="{F3E999A3-6177-4885-817D-F01D8B881021}"/>
    <cellStyle name="Kötü 2 2" xfId="11566" xr:uid="{04FCC291-30BD-40CC-99A9-29E89F0BF1F1}"/>
    <cellStyle name="Kötü 2 2 2" xfId="11567" xr:uid="{F7A90703-222D-46B9-9CDE-9361DBF957F2}"/>
    <cellStyle name="Kötü 2 2 2 2" xfId="11568" xr:uid="{F47CE85E-611C-45E8-A887-5F5EA0DCF567}"/>
    <cellStyle name="Kötü 2 2 2_CHECK_FX" xfId="11569" xr:uid="{9736E9BC-9812-494A-993D-9FF4ADEDE410}"/>
    <cellStyle name="Kötü 2 2 3" xfId="11570" xr:uid="{6A22D3FA-73F4-48D9-9044-BD250C1BE3E1}"/>
    <cellStyle name="Kötü 2 2_CHECK_FX" xfId="11571" xr:uid="{D0205A0D-1882-40AD-847F-FF7471162943}"/>
    <cellStyle name="Kötü 2 3" xfId="11572" xr:uid="{957D8EAF-5E30-49A7-AB7E-E3F75B7F32D6}"/>
    <cellStyle name="Kötü 2_CHECK_FX" xfId="11573" xr:uid="{3EA51B94-3B39-4692-A3DD-9BC06D127C09}"/>
    <cellStyle name="Laskenta" xfId="11574" xr:uid="{33A098E0-24E8-4FA2-96EA-E2B5ED1A8268}"/>
    <cellStyle name="Laskenta 2" xfId="11575" xr:uid="{31A9D571-B619-4757-86AF-CDD3E9A2330D}"/>
    <cellStyle name="Laskenta 2 2" xfId="11576" xr:uid="{3EAC4320-28E0-4FAD-B4B8-8CE5FA545629}"/>
    <cellStyle name="Laskenta 2 3" xfId="11577" xr:uid="{9E9DC5E8-0F28-4C12-AD09-1E2370655120}"/>
    <cellStyle name="Laskenta 2 4" xfId="11578" xr:uid="{3DA4A14F-7D21-4628-A934-83F8FCCA46EA}"/>
    <cellStyle name="Laskenta 2 5" xfId="11579" xr:uid="{ECE1A1E1-BC8B-48FD-B858-0C4CA8F51DCB}"/>
    <cellStyle name="Laskenta 2_AgeSa_NewFormat" xfId="11580" xr:uid="{7C268E78-7DA2-421D-8C10-AE5C93DD98CE}"/>
    <cellStyle name="Laskenta 3" xfId="11581" xr:uid="{B2D670E5-0D3C-426E-AE00-E44A2214F961}"/>
    <cellStyle name="Laskenta 4" xfId="11582" xr:uid="{9E1F13AF-A79A-43C8-8E49-15711DBE3B7C}"/>
    <cellStyle name="Laskenta 5" xfId="11583" xr:uid="{2D342004-F30B-40D9-923E-E64EB6FD0F4E}"/>
    <cellStyle name="Laskenta 6" xfId="11584" xr:uid="{48457FE5-BA0B-4701-AD4A-148DC6347359}"/>
    <cellStyle name="Laskenta_AgeSa_NewFormat" xfId="11585" xr:uid="{521D9F80-D1DC-4A9E-B3CF-0458EA313591}"/>
    <cellStyle name="layout print" xfId="11586" xr:uid="{7229A0EE-8A1C-4217-8EF8-37F3DC645679}"/>
    <cellStyle name="layout print 2" xfId="11587" xr:uid="{80F9ABA4-E333-4549-BEF0-2069704750F4}"/>
    <cellStyle name="layout print 3" xfId="11588" xr:uid="{69464579-72AF-4F65-A762-9DB37FC79866}"/>
    <cellStyle name="layout print 4" xfId="11589" xr:uid="{A833C00D-18B1-4FFC-A2BD-DA265D90529D}"/>
    <cellStyle name="layout print 5" xfId="11590" xr:uid="{FC72C6D2-C692-4608-8BCB-7CD094393040}"/>
    <cellStyle name="layout print 6" xfId="11591" xr:uid="{A9E3E07A-CB72-4845-A24C-7F2B66E9891B}"/>
    <cellStyle name="layout print_CHECK_FX" xfId="11592" xr:uid="{473C5BA1-B2BE-4BE7-95A3-D6577CFB807C}"/>
    <cellStyle name="Left - Style7" xfId="11593" xr:uid="{763F79B6-0685-47F8-A807-6FA5DD46C2FF}"/>
    <cellStyle name="Lien hypertexte" xfId="11594" xr:uid="{BB48207C-7979-4886-98B6-210E564D00D8}"/>
    <cellStyle name="Lines" xfId="11595" xr:uid="{7F6E4A10-3ABE-4DDE-8C2D-C17A5AB40BC1}"/>
    <cellStyle name="Link Currency (0)" xfId="11596" xr:uid="{E55F3FAE-0E28-4111-BAA0-0E4F8C565152}"/>
    <cellStyle name="Link Currency (2)" xfId="11597" xr:uid="{FBBC2144-57E6-421B-B53D-3785DF845404}"/>
    <cellStyle name="Link Units (0)" xfId="11598" xr:uid="{6435B498-D0A6-4A02-89FD-9CE2BE126635}"/>
    <cellStyle name="Link Units (1)" xfId="11599" xr:uid="{EC40DE6B-803E-4C58-9924-501A2BCCEEFF}"/>
    <cellStyle name="Link Units (2)" xfId="11600" xr:uid="{321987D7-3590-4FED-963C-B91923A0CA4E}"/>
    <cellStyle name="Linked Cell 2" xfId="11601" xr:uid="{EAE2CA5E-0539-4FF3-9EB6-974F83A4F3A0}"/>
    <cellStyle name="Linked Cell 2 2" xfId="11602" xr:uid="{2A254BFC-F624-475F-A1BD-FBD164A6403A}"/>
    <cellStyle name="Linked Cell 2_AgeSa_NewFormat" xfId="11603" xr:uid="{4F8C94BC-498D-4739-AB58-E7569F116A06}"/>
    <cellStyle name="Linked Cell 3" xfId="11604" xr:uid="{2C518293-DC89-464C-A1F7-59CDC75FFC3A}"/>
    <cellStyle name="Linked Cell 3 2" xfId="11605" xr:uid="{62BFDF9A-2926-4AAD-96A2-03D735F32FEB}"/>
    <cellStyle name="Linked Cell 3_CHECK_FX" xfId="11606" xr:uid="{A705FED9-D2B3-4D9D-8122-EFBAB6D73776}"/>
    <cellStyle name="Linked Cell 4" xfId="11607" xr:uid="{1B4FEA29-42FF-4EF0-9A1B-C22A1C231136}"/>
    <cellStyle name="Linked Cell 4 2" xfId="11608" xr:uid="{E0129080-8651-4489-9C83-2463B9C5877A}"/>
    <cellStyle name="Linked Cell 4_CHECK_FX" xfId="11609" xr:uid="{FF704949-770A-42D9-ACF4-FADDCB2657F8}"/>
    <cellStyle name="Linked Cell 5" xfId="11610" xr:uid="{B7CE9514-8360-4FDA-9962-649413B70500}"/>
    <cellStyle name="Linked Cell 5 2" xfId="11611" xr:uid="{44433D05-70F2-442E-B011-006CE7655609}"/>
    <cellStyle name="Linked Cell 5_CHECK_FX" xfId="11612" xr:uid="{5539C3E6-1923-4F06-B62B-4B75EBD82F78}"/>
    <cellStyle name="Linked Cell 6" xfId="11613" xr:uid="{A779A067-E4D4-47E8-8294-ECE9116BCF1C}"/>
    <cellStyle name="Linked Cell 6 2" xfId="11614" xr:uid="{31CF2529-4A61-422D-85AC-47618F8F016B}"/>
    <cellStyle name="Linked Cell 6_CHECK_FX" xfId="11615" xr:uid="{1601CA79-02CE-4F1E-9F20-8EFA1EADB59D}"/>
    <cellStyle name="Linked Cell 7" xfId="11616" xr:uid="{7F4F5927-AD5A-413E-9CF1-F75C2000E2F0}"/>
    <cellStyle name="Linked Cell 7 2" xfId="11617" xr:uid="{7513139B-E7AD-4DFD-8824-777D467AD818}"/>
    <cellStyle name="Linked Cell 7_CHECK_FX" xfId="11618" xr:uid="{408FA0C9-2E10-49B9-A779-43101E0A9AF9}"/>
    <cellStyle name="Linked Cell 8" xfId="11619" xr:uid="{2EB6BCAD-A630-4B91-AFDF-6A4EFBDA5582}"/>
    <cellStyle name="Linked Cell 8 2" xfId="11620" xr:uid="{2EBFCB2A-CE6A-45C4-A773-7C2EED00BAA0}"/>
    <cellStyle name="Linked Cell 8_CHECK_FX" xfId="11621" xr:uid="{C03B2DE2-34A2-4086-8882-94634A7867D8}"/>
    <cellStyle name="Linked Cell 9" xfId="11622" xr:uid="{5E35B588-5C89-4A52-B6B6-238A442A0CE9}"/>
    <cellStyle name="Linked Cells" xfId="11623" xr:uid="{B62AE83F-430F-40EF-80AB-D9E9FCE53250}"/>
    <cellStyle name="Linkitetty solu" xfId="11624" xr:uid="{676DD7F8-B31D-4779-AA30-05C0AFA349AF}"/>
    <cellStyle name="Lynbot - Style7" xfId="11625" xr:uid="{3DB77389-3CC9-4E65-A2EB-5B2E6044CFD7}"/>
    <cellStyle name="Lyntop - Style5" xfId="11626" xr:uid="{8785A18C-336B-42D2-9A6A-B62D028F43BE}"/>
    <cellStyle name="Lyntop - Style6" xfId="11627" xr:uid="{AB0757AE-F839-4194-A046-692985D5AA27}"/>
    <cellStyle name="lyntop - Style8" xfId="11628" xr:uid="{4FABEE77-903A-4A20-A7B5-D54D1343CA79}"/>
    <cellStyle name="M/D" xfId="11629" xr:uid="{F3BA3F70-6580-4446-8FB8-21A4F5A3699D}"/>
    <cellStyle name="M/D 10" xfId="11630" xr:uid="{BC7EF5A8-C64F-4E68-B825-A23985066EF1}"/>
    <cellStyle name="M/D 2" xfId="11631" xr:uid="{0DB7636E-F983-48E2-9D60-F8F31C27C73E}"/>
    <cellStyle name="M/D 3" xfId="11632" xr:uid="{4B79CD51-C33C-44B8-B691-31D2624C0D94}"/>
    <cellStyle name="M/D 4" xfId="11633" xr:uid="{33984E2F-447E-42B9-8387-F8268D1B99C3}"/>
    <cellStyle name="M/D 5" xfId="11634" xr:uid="{BAE10261-3FEE-41E7-BDE0-1B19DEA40888}"/>
    <cellStyle name="M/D 6" xfId="11635" xr:uid="{6CB32506-3C72-4397-A23B-C759E9BE9326}"/>
    <cellStyle name="M/D 7" xfId="11636" xr:uid="{5D6572C2-36EC-47B0-9364-D0C7017F71C8}"/>
    <cellStyle name="M/D 8" xfId="11637" xr:uid="{9BAA3A37-CA4C-45B0-886A-EF480086C23E}"/>
    <cellStyle name="M/D 9" xfId="11638" xr:uid="{35B46557-768D-46EB-B84D-850578A7D3EA}"/>
    <cellStyle name="M/D_CHECK_FX" xfId="11639" xr:uid="{3AB58FDC-ED53-43F2-B29F-CEAFC48C2964}"/>
    <cellStyle name="MAINHEADER" xfId="11640" xr:uid="{815A7A28-62F9-4A97-A046-E18F7909F31C}"/>
    <cellStyle name="MAINHEADER 2" xfId="11641" xr:uid="{8C31AE2B-EB2F-4508-9320-14AE27A137E5}"/>
    <cellStyle name="MAINHEADER_CHECK_FX" xfId="11642" xr:uid="{8362326B-0EA9-44DE-8363-1AAB2F210923}"/>
    <cellStyle name="MARGIN" xfId="11643" xr:uid="{D4CB73D2-6002-4142-8D62-85592F0A5C7A}"/>
    <cellStyle name="MARGIN 2" xfId="11644" xr:uid="{FAD8BD72-6883-4EB9-9175-35EED218F12E}"/>
    <cellStyle name="MARGIN 3" xfId="11645" xr:uid="{B7572969-18E8-45A2-8207-AF38014395AB}"/>
    <cellStyle name="MARGIN_CHECK_FX" xfId="11646" xr:uid="{D90D8358-9DD8-47B4-869D-D6CD8FE8035E}"/>
    <cellStyle name="MARKA" xfId="11647" xr:uid="{BBA2F334-0E50-40D2-A971-9BB35776B35B}"/>
    <cellStyle name="MARKA 2" xfId="11648" xr:uid="{B77453B3-5132-4E8E-882D-6825F32C881E}"/>
    <cellStyle name="MARKA_CHECK_FX" xfId="11649" xr:uid="{F6748F2E-4F41-43AF-9BC1-272ACFFD69AC}"/>
    <cellStyle name="Matrix" xfId="11650" xr:uid="{F1450D70-39CF-4A88-8C3B-C8FC91510534}"/>
    <cellStyle name="Migliaia (0)" xfId="11651" xr:uid="{420EF232-8A9B-4D24-B1A6-DC2C06EDBD51}"/>
    <cellStyle name="Migliaia [0]_EcoFin 1 Seconda Fase" xfId="11652" xr:uid="{DA5288B5-B989-40FD-AA2F-945BB487A0E9}"/>
    <cellStyle name="Migliaia_cross border" xfId="11653" xr:uid="{D2ABCAFF-0F03-4107-80BB-A8898EDFA6BB}"/>
    <cellStyle name="Millares [0]_10 AVERIAS MASIVAS + ANT" xfId="11654" xr:uid="{28478712-1A7F-461D-8344-84AA22547884}"/>
    <cellStyle name="Millares_10 AVERIAS MASIVAS + ANT" xfId="11655" xr:uid="{0938C4FD-23CD-4721-923D-07F73B7CEF6E}"/>
    <cellStyle name="Milliers [0]_!!!GO" xfId="11656" xr:uid="{73BA9FD1-3B15-4A6E-8ED3-35107843D6DD}"/>
    <cellStyle name="Milliers 10" xfId="11657" xr:uid="{F432A998-327E-4221-A059-1577DA46F931}"/>
    <cellStyle name="Milliers 2" xfId="11658" xr:uid="{C82FA51A-96BC-4E14-8694-3D2A580EACF7}"/>
    <cellStyle name="Milliers 3" xfId="11659" xr:uid="{8FB9ECDB-182C-4E81-A88F-0898E200D26B}"/>
    <cellStyle name="Milliers_!!!GO" xfId="11660" xr:uid="{9D1B3F8F-2882-4FDC-AE8B-73FB0FD70A3A}"/>
    <cellStyle name="MM/DD" xfId="11661" xr:uid="{34EB8B3D-4EEC-4F3A-BF49-9314DA11BAAD}"/>
    <cellStyle name="MM/DD 10" xfId="11662" xr:uid="{7DDB3F6C-1AAA-4EA5-A2DA-B9689BA8AFC8}"/>
    <cellStyle name="MM/DD 2" xfId="11663" xr:uid="{89755A81-E42E-4347-B49A-24CF09EC02CE}"/>
    <cellStyle name="MM/DD 3" xfId="11664" xr:uid="{5FD033B8-5DBE-455B-8B49-B7C65A19AA87}"/>
    <cellStyle name="MM/DD 4" xfId="11665" xr:uid="{E7A7177F-E26C-40C9-8C3E-DFC00643DE5B}"/>
    <cellStyle name="MM/DD 5" xfId="11666" xr:uid="{CAFF7876-8A5A-4E37-BF60-1FF8FBFCAAE1}"/>
    <cellStyle name="MM/DD 6" xfId="11667" xr:uid="{4ED644C6-4827-407F-A59C-4C2855E8CEDB}"/>
    <cellStyle name="MM/DD 7" xfId="11668" xr:uid="{CBB89017-3F5D-4AB9-8578-4DD108E45E08}"/>
    <cellStyle name="MM/DD 8" xfId="11669" xr:uid="{7AFD17DB-FFEF-489B-9035-B102B8C6F7ED}"/>
    <cellStyle name="MM/DD 9" xfId="11670" xr:uid="{C1C6BDD9-31F0-4E6F-9B0B-675FDC741A36}"/>
    <cellStyle name="MM/DD_CHECK_FX" xfId="11671" xr:uid="{E7A1E0B7-F364-4C23-BCBE-55402F2D937A}"/>
    <cellStyle name="MM/YY" xfId="11672" xr:uid="{D4F0F8AD-F52B-49AB-A6CB-AD1E6BEF1C53}"/>
    <cellStyle name="MM/YY 10" xfId="11673" xr:uid="{740B77FA-4882-4675-AA97-C50BA8677C95}"/>
    <cellStyle name="MM/YY 2" xfId="11674" xr:uid="{B47A41AB-B4E3-4EC9-8B52-619FA9EC42B3}"/>
    <cellStyle name="MM/YY 3" xfId="11675" xr:uid="{D7EC39C8-FAC7-4673-99B3-DFE4ADB24568}"/>
    <cellStyle name="MM/YY 4" xfId="11676" xr:uid="{2FB4E2E0-BAC3-4964-91BE-6A11E6EBBCFA}"/>
    <cellStyle name="MM/YY 5" xfId="11677" xr:uid="{8E7B8A9B-66AE-462B-AD2B-52161893B6C4}"/>
    <cellStyle name="MM/YY 6" xfId="11678" xr:uid="{CEBE5052-4F4E-4907-82B1-C83E0A11D340}"/>
    <cellStyle name="MM/YY 7" xfId="11679" xr:uid="{D03B4683-5933-430E-AC53-B7AC30A26910}"/>
    <cellStyle name="MM/YY 8" xfId="11680" xr:uid="{DA968B04-C491-41A8-B118-136FCAE2D300}"/>
    <cellStyle name="MM/YY 9" xfId="11681" xr:uid="{8FC56959-557B-40A8-9B48-1ED4AAD6BE90}"/>
    <cellStyle name="MM/YY_CHECK_FX" xfId="11682" xr:uid="{C00E1174-487F-424C-A2DC-9A5994884B89}"/>
    <cellStyle name="MMM 'YY" xfId="11683" xr:uid="{494C5D78-A512-4B6C-BAE2-0709627F24AD}"/>
    <cellStyle name="MMM 'YY 10" xfId="11684" xr:uid="{7014A00D-328C-4679-97FB-A035432C0600}"/>
    <cellStyle name="MMM 'YY 2" xfId="11685" xr:uid="{1DD72C08-11E3-4041-B52D-A0ABE6457BE7}"/>
    <cellStyle name="MMM 'YY 3" xfId="11686" xr:uid="{7F3250CD-143C-4938-B107-62EC3E1BAE6F}"/>
    <cellStyle name="MMM 'YY 4" xfId="11687" xr:uid="{6B439D5F-F392-480A-9186-D746AA050607}"/>
    <cellStyle name="MMM 'YY 5" xfId="11688" xr:uid="{819931E6-07B5-4F9C-9AF5-C6F70CB0836C}"/>
    <cellStyle name="MMM 'YY 6" xfId="11689" xr:uid="{877E9097-BFA0-4934-90F8-7D6AE36EE08C}"/>
    <cellStyle name="MMM 'YY 7" xfId="11690" xr:uid="{A2CCD6EF-4218-40FB-9647-0B1E0BC66C4A}"/>
    <cellStyle name="MMM 'YY 8" xfId="11691" xr:uid="{D3BC9325-B817-429D-A30B-2A16DE9C1C49}"/>
    <cellStyle name="MMM 'YY 9" xfId="11692" xr:uid="{C79FE9A9-1ACA-47A2-B53C-B76BB4B89FA7}"/>
    <cellStyle name="MMM 'YY_CHECK_FX" xfId="11693" xr:uid="{2DB0C331-7069-4939-BEC1-C39CFDD1581A}"/>
    <cellStyle name="MODEL" xfId="11694" xr:uid="{AB59D4B6-DE6C-4F80-BE06-94D39DED958C}"/>
    <cellStyle name="MODEL 2" xfId="11695" xr:uid="{4D0FD3A6-291C-4400-9EA5-56E5D7920560}"/>
    <cellStyle name="MODEL_CHECK_FX" xfId="11696" xr:uid="{EB489A58-5491-4059-B3F6-5A18F5D673B0}"/>
    <cellStyle name="Moneda [0]_10 AVERIAS MASIVAS + ANT" xfId="11697" xr:uid="{1A65C325-9A2A-4877-BBC8-AA19B043F28B}"/>
    <cellStyle name="Moneda_10 AVERIAS MASIVAS + ANT" xfId="11698" xr:uid="{081784E1-A829-4F4D-8B3C-A30D345CF0DF}"/>
    <cellStyle name="Monétaire [0]_!!!GO" xfId="11699" xr:uid="{7851164F-38AA-4C10-BDE0-957E90B9AAD4}"/>
    <cellStyle name="Monétaire_!!!GO" xfId="11700" xr:uid="{4A19E810-12B7-48E9-A162-D839869A8ED0}"/>
    <cellStyle name="Multiple" xfId="11701" xr:uid="{B6FD27C3-03FD-4BEB-AFFC-90B0063DAE43}"/>
    <cellStyle name="M-W" xfId="11702" xr:uid="{E91909E7-507E-4E97-A317-84B08ED811ED}"/>
    <cellStyle name="Nameenter" xfId="11703" xr:uid="{62A09F14-5927-4400-962A-3CC1EC141E44}"/>
    <cellStyle name="Nameenter 2" xfId="11704" xr:uid="{207869D9-D72C-4D44-9704-8593113E1C0C}"/>
    <cellStyle name="Nameenter_CHECK_FX" xfId="11705" xr:uid="{A6D9891E-4AE0-47B5-8EC0-D2854EFD3EBE}"/>
    <cellStyle name="Navadno_fin_rez_14_02-04" xfId="11706" xr:uid="{D2DF0D26-32D4-492A-ABFF-DCA691F56DB0}"/>
    <cellStyle name="Neutraal" xfId="11707" xr:uid="{C538AD39-14E6-4551-8FC8-DC06F6D20E10}"/>
    <cellStyle name="Neutraali" xfId="11708" xr:uid="{6D918201-C6C9-4C7C-AF02-30EB67002E74}"/>
    <cellStyle name="Neutral 10" xfId="11709" xr:uid="{0D617860-7072-4B1A-823A-06A86DBDD754}"/>
    <cellStyle name="Neutral 11" xfId="11710" xr:uid="{45A72A53-C852-4397-956E-7E062E3ECBEE}"/>
    <cellStyle name="Neutral 2" xfId="11711" xr:uid="{2E038C93-913D-4FB3-AC0F-959EE4FA4341}"/>
    <cellStyle name="Neutral 2 2" xfId="11712" xr:uid="{2B070D11-41F9-4E78-832E-AC86A83A51F5}"/>
    <cellStyle name="Neutral 2_AgeSa_NewFormat" xfId="11713" xr:uid="{7438E39B-6F12-4B64-86D9-E8EFCAD8743A}"/>
    <cellStyle name="Neutral 3" xfId="11714" xr:uid="{A785C5E6-437B-40DB-A22A-EA4268325D35}"/>
    <cellStyle name="Neutral 3 2" xfId="11715" xr:uid="{2BFBA952-5995-4D52-9ABE-F10EB0813A26}"/>
    <cellStyle name="Neutral 3_CHECK_FX" xfId="11716" xr:uid="{F69A463B-5917-424E-AFC0-6C6028DF73F7}"/>
    <cellStyle name="Neutral 4" xfId="11717" xr:uid="{D0F0FCB5-9BF6-43B4-93BD-FF9844F82B0E}"/>
    <cellStyle name="Neutral 4 2" xfId="11718" xr:uid="{F8BE41BF-EB86-410C-B41F-1F19D8CBE1CA}"/>
    <cellStyle name="Neutral 4_CHECK_FX" xfId="11719" xr:uid="{0D94B09A-154F-4E2B-90C9-E4E4F59A0B7E}"/>
    <cellStyle name="Neutral 5" xfId="11720" xr:uid="{026E5DB2-C8F8-4F9C-BEEA-3760387A5DE3}"/>
    <cellStyle name="Neutral 5 2" xfId="11721" xr:uid="{F8AF6E17-9893-478C-9642-0AE5976C7522}"/>
    <cellStyle name="Neutral 5_CHECK_FX" xfId="11722" xr:uid="{CA8672E7-97D1-41A4-8BCE-3B069652524E}"/>
    <cellStyle name="Neutral 6" xfId="11723" xr:uid="{0AE3173A-8DE2-495B-AF8C-A76B0CD47590}"/>
    <cellStyle name="Neutral 6 2" xfId="11724" xr:uid="{0F3F0961-E0B3-41BE-B8DB-1F912FC3E37A}"/>
    <cellStyle name="Neutral 6_CHECK_FX" xfId="11725" xr:uid="{ABB39922-918F-4A8B-870F-93A1B631E5C0}"/>
    <cellStyle name="Neutral 7" xfId="11726" xr:uid="{B2647F7C-4F84-4519-B12D-9A1E06F4E3F8}"/>
    <cellStyle name="Neutral 7 2" xfId="11727" xr:uid="{5ED16E1C-1CB5-4ACC-A6FF-656C205EF2A2}"/>
    <cellStyle name="Neutral 7_CHECK_FX" xfId="11728" xr:uid="{4998F7CB-97CC-49D0-8502-48C6D5E6B368}"/>
    <cellStyle name="Neutral 8" xfId="11729" xr:uid="{BFA612D4-7ABE-4A2C-B148-51CAF9315082}"/>
    <cellStyle name="Neutral 8 2" xfId="11730" xr:uid="{B19852CF-069F-4FE6-A1C9-F35CD6D00F1D}"/>
    <cellStyle name="Neutral 8_CHECK_FX" xfId="11731" xr:uid="{224FCBF6-AD39-4F6A-9606-EC5B94C84FAA}"/>
    <cellStyle name="Neutral 9" xfId="11732" xr:uid="{2CC367E6-90A5-48D8-86E8-B559C5598B18}"/>
    <cellStyle name="Neutral 9 2" xfId="11733" xr:uid="{8379C610-DBDD-42FF-9B99-7A2F3E181BB0}"/>
    <cellStyle name="Neutral 9_CHECK_FX" xfId="11734" xr:uid="{8E472FC5-CC67-4173-9FCD-AC49A9396150}"/>
    <cellStyle name="Neutrale" xfId="11735" xr:uid="{C0A1E12C-8523-4DFD-BB55-4956D6B01B0D}"/>
    <cellStyle name="Neutre" xfId="11736" xr:uid="{237B4FE0-5119-4688-B25A-CBD3EFB5775E}"/>
    <cellStyle name="Neutro" xfId="11737" xr:uid="{01D672B5-C59E-4BA9-B4D5-01BBD4ABA945}"/>
    <cellStyle name="Nix" xfId="11738" xr:uid="{1C4F0359-03D0-45B0-91BA-0F48D683D3C8}"/>
    <cellStyle name="no dec" xfId="11739" xr:uid="{358650D1-0572-499A-8DA6-09BA4A161B3A}"/>
    <cellStyle name="NoDecimal" xfId="11740" xr:uid="{AA83D117-F5D6-445C-BD9C-6D4AD7970782}"/>
    <cellStyle name="NoDecimalItal" xfId="11741" xr:uid="{E5DBABFC-D9AB-4133-BB98-5D81B184F49E}"/>
    <cellStyle name="NoL" xfId="11742" xr:uid="{1ABE1394-C3FB-4639-AA8B-74284722C277}"/>
    <cellStyle name="NoL 2" xfId="11743" xr:uid="{7EDF5F27-033E-4AAF-926D-FF1BA78BE8A7}"/>
    <cellStyle name="NoL 3" xfId="11744" xr:uid="{99FBF5EC-9D83-4751-9E72-FC1CCF3641FB}"/>
    <cellStyle name="NoL 3 2" xfId="11745" xr:uid="{9D1F9151-F274-4521-B0AE-F1C83BE4C469}"/>
    <cellStyle name="NoL 3 2 2" xfId="11746" xr:uid="{B61F02A5-AD55-46BA-BDF7-BDE2B993F632}"/>
    <cellStyle name="NoL 3 2 2 2" xfId="11747" xr:uid="{E181FFA9-A849-438F-90E1-155201AFFCAE}"/>
    <cellStyle name="NoL 3 2 2 3" xfId="11748" xr:uid="{B94A0619-1E84-4276-9FF7-0488EF48ACF8}"/>
    <cellStyle name="NoL 3 2 2 4" xfId="11749" xr:uid="{E8089A24-D0CB-4454-81B9-7AC594896368}"/>
    <cellStyle name="NoL 3 2 2 5" xfId="11750" xr:uid="{80A1FF95-7A34-48CD-9C34-E66617E5734B}"/>
    <cellStyle name="NoL 3 2 2_AgeSa_NewFormat" xfId="11751" xr:uid="{51BE69CE-6A96-4ACA-8469-7FFA79BD8365}"/>
    <cellStyle name="NoL 3 2 3" xfId="11752" xr:uid="{AE17D4E3-96EA-41BE-9690-AE38397C6D1A}"/>
    <cellStyle name="NoL 3 2 4" xfId="11753" xr:uid="{2FC6F2DA-9D18-46E1-A205-18EA18B4F51B}"/>
    <cellStyle name="NoL 3 2 5" xfId="11754" xr:uid="{B592169F-F55C-48AC-A0DF-9141319EA164}"/>
    <cellStyle name="NoL 3 2 6" xfId="11755" xr:uid="{7FD6A89A-7B35-48BC-BD05-446DCE3F07BA}"/>
    <cellStyle name="NoL 3 2_AgeSa_NewFormat" xfId="11756" xr:uid="{D503DBA6-EF3F-4BFC-A83C-12C33E70BE82}"/>
    <cellStyle name="NoL 3 3" xfId="11757" xr:uid="{23A6F8C3-9873-46F6-9E70-40CC8504E4D1}"/>
    <cellStyle name="NoL 3 3 2" xfId="11758" xr:uid="{AFEE68B0-4241-4451-A76D-448820A1C981}"/>
    <cellStyle name="NoL 3 3 3" xfId="11759" xr:uid="{6B2B0791-9001-438A-86C8-CBAAA6C0B2C7}"/>
    <cellStyle name="NoL 3 3 4" xfId="11760" xr:uid="{B099517A-392A-4F11-A40B-03A176D23E88}"/>
    <cellStyle name="NoL 3 3 5" xfId="11761" xr:uid="{CF0A112A-14A9-48BA-92DE-953A5758825E}"/>
    <cellStyle name="NoL 3 3_AgeSa_NewFormat" xfId="11762" xr:uid="{65842857-7D33-4E8A-9EB7-32171ED58EFF}"/>
    <cellStyle name="NoL 3 4" xfId="11763" xr:uid="{5EDB37A4-A651-4A5A-875E-5BD3DCB2FBBA}"/>
    <cellStyle name="NoL 3 5" xfId="11764" xr:uid="{A3FA1FD1-C901-4F99-B208-8BC952551A5A}"/>
    <cellStyle name="NoL 3 6" xfId="11765" xr:uid="{1673AE20-5578-460B-A941-F7488E33B7DD}"/>
    <cellStyle name="NoL 3 7" xfId="11766" xr:uid="{C32794D0-6E81-4211-A44F-A3FC87DC88E6}"/>
    <cellStyle name="NoL 3_AgeSa_NewFormat" xfId="11767" xr:uid="{1E699E96-C743-4C1D-A81E-C1A9D1DE80DA}"/>
    <cellStyle name="NoL_AgeSa_NewFormat" xfId="11768" xr:uid="{B5CF5407-4CEB-40B7-B4DE-313390F0EE4F}"/>
    <cellStyle name="Norma - Style1" xfId="11769" xr:uid="{110FD30C-D3B4-4DEA-9A29-9A2BA5E8FEF6}"/>
    <cellStyle name="Norma - Style2" xfId="11770" xr:uid="{B9BB425D-1ABA-452C-B013-72184B8B99E1}"/>
    <cellStyle name="Norma - Style3" xfId="11771" xr:uid="{4C1533EF-92E1-4511-8EA6-C4BEB94AF0FC}"/>
    <cellStyle name="Norma - Style6" xfId="11772" xr:uid="{5A6C064A-E103-48BB-9878-3B188909A843}"/>
    <cellStyle name="Norma - Style7" xfId="11773" xr:uid="{FAD2B39B-466F-445B-9A7E-7FE2EA547AA9}"/>
    <cellStyle name="Norma - Style8" xfId="11774" xr:uid="{82FF39F5-6F84-4742-A5C7-A9609AE8AAE1}"/>
    <cellStyle name="Normaali 2" xfId="11775" xr:uid="{B2D04210-FA2D-45C1-B7E4-21EA119E9DBE}"/>
    <cellStyle name="Normaali 2 2" xfId="11776" xr:uid="{C256DC94-C636-47AF-9D92-4CE8F624A52A}"/>
    <cellStyle name="Normaali 2 2 2" xfId="11777" xr:uid="{A2DDFD72-E991-4CE7-9BE0-3491E612EB4B}"/>
    <cellStyle name="Normaali 2 2 3" xfId="11778" xr:uid="{12EFFB8B-9191-436B-A59A-566F0579F2FD}"/>
    <cellStyle name="Normaali 2 2 4" xfId="11779" xr:uid="{B3A529CD-A901-44C4-82FA-3B882E0C0E49}"/>
    <cellStyle name="Normaali 2 2 5" xfId="11780" xr:uid="{DD0C8AB0-D00A-4D31-A09B-F9110F158614}"/>
    <cellStyle name="Normaali 2 2_AgeSa_NewFormat" xfId="11781" xr:uid="{8AF317E8-770B-4034-8C6D-ABA275989E1B}"/>
    <cellStyle name="Normaali 2 3" xfId="11782" xr:uid="{262A665F-4F3F-4FF2-9AC4-EE82477898CD}"/>
    <cellStyle name="Normaali 2 4" xfId="11783" xr:uid="{16E86495-EBB6-4407-A9BF-FDE731A96DB3}"/>
    <cellStyle name="Normaali 2 5" xfId="11784" xr:uid="{2519039B-8A50-4905-B32B-38EE814726EE}"/>
    <cellStyle name="Normaali 2 6" xfId="11785" xr:uid="{D74B438C-D7D6-4892-9AB8-5C4CD19D62E6}"/>
    <cellStyle name="Normaali 2_AgeSA" xfId="11786" xr:uid="{39A985D0-42BD-45F0-BBFE-9526B3351BA5}"/>
    <cellStyle name="Normal" xfId="0" builtinId="0"/>
    <cellStyle name="Normal - Style1" xfId="11787" xr:uid="{729BB5B5-F181-46B0-BD30-18FC7ABE2FFC}"/>
    <cellStyle name="Normal - Style1 2" xfId="11788" xr:uid="{1CFE7EB6-5816-4317-A413-D0B3B3917576}"/>
    <cellStyle name="Normal - Style1_CHECK_FX" xfId="11789" xr:uid="{C078F1FF-1734-4BC2-BA1C-CF31AA5A59EF}"/>
    <cellStyle name="Normal 10" xfId="11790" xr:uid="{6ED48020-7FCF-4861-A053-62F7460117F1}"/>
    <cellStyle name="Normal 10 2" xfId="11791" xr:uid="{B2B4A191-DFA5-4BD2-9E90-C9B151DBD6FE}"/>
    <cellStyle name="Normal 10 2 2" xfId="11792" xr:uid="{DF4F0F12-815D-4C7E-98A9-EF58815DA789}"/>
    <cellStyle name="Normal 10 2 2 2" xfId="11793" xr:uid="{A8484EE0-4C50-4963-B590-D7B6B9633C37}"/>
    <cellStyle name="Normal 10 2 2 2 2" xfId="11794" xr:uid="{2BEFFD91-DCB9-43B6-8DD6-4A45C9672B8A}"/>
    <cellStyle name="Normal 10 2 2 2 2 2" xfId="11795" xr:uid="{CD8FF370-7ECD-4ADF-B453-D18DF9102FDF}"/>
    <cellStyle name="Normal 10 2 2 2 2_CHECK_FX" xfId="11796" xr:uid="{A380EC1C-6BB8-4199-A23F-1C2EA6249CAC}"/>
    <cellStyle name="Normal 10 2 2 2_CHECK_FX" xfId="11797" xr:uid="{1F5775F8-67B8-400F-9A18-4E63D6706E7C}"/>
    <cellStyle name="Normal 10 2 2 3" xfId="11798" xr:uid="{D4E8DA54-72B1-4F1F-869B-20589A193EFF}"/>
    <cellStyle name="Normal 10 2 2 4" xfId="11799" xr:uid="{7BF6CCDF-6200-4A2B-BF7A-FA53A724B6B1}"/>
    <cellStyle name="Normal 10 2 2 5" xfId="11800" xr:uid="{38D2EBC2-BB06-4033-ADEB-91888748D712}"/>
    <cellStyle name="Normal 10 2 2 6" xfId="11801" xr:uid="{B9DC9CB1-410F-40D9-B011-EB9D35F0B062}"/>
    <cellStyle name="Normal 10 2 2_AgeSa_NewFormat" xfId="11802" xr:uid="{6FCD4FD1-4672-4283-828A-1D354ECF4E99}"/>
    <cellStyle name="Normal 10 2 3" xfId="11803" xr:uid="{F7138320-47F8-4A03-824C-5D60709BEF6A}"/>
    <cellStyle name="Normal 10 2 3 2" xfId="11804" xr:uid="{142D0C81-2D4B-424A-9B4F-9DEB9148D5E8}"/>
    <cellStyle name="Normal 10 2 3_CHECK_FX" xfId="11805" xr:uid="{B818EF1A-FB64-492A-B799-70259B26F6C4}"/>
    <cellStyle name="Normal 10 2 4" xfId="11806" xr:uid="{861E8EB7-B21F-4495-BF95-A39DB14A4C90}"/>
    <cellStyle name="Normal 10 2_2. Exec Summary" xfId="11807" xr:uid="{3C97B807-1179-4250-AB18-2372A26AB0DE}"/>
    <cellStyle name="Normal 10 3" xfId="11808" xr:uid="{EE5C448A-7F80-4212-BADD-D48378272DAB}"/>
    <cellStyle name="Normal 10 3 2" xfId="11809" xr:uid="{A4010447-2C24-4F57-AB8D-6E26935555FB}"/>
    <cellStyle name="Normal 10 3 2 2" xfId="11810" xr:uid="{3A6441A2-BA5A-49F7-9198-71F7C8965DE1}"/>
    <cellStyle name="Normal 10 3 2_CHECK_FX" xfId="11811" xr:uid="{8B8439AD-BED2-4EA9-94FB-D29E631CAF1A}"/>
    <cellStyle name="Normal 10 3 3" xfId="11812" xr:uid="{357A7C28-7E47-4BBE-B674-5F59613D9C9B}"/>
    <cellStyle name="Normal 10 3_AgeSa_NewFormat" xfId="11813" xr:uid="{D9E8733B-469E-44FB-BD4B-5B6E43970DE2}"/>
    <cellStyle name="Normal 10 4" xfId="11814" xr:uid="{FA246C56-E8A9-4BDA-A327-E246BCCF649A}"/>
    <cellStyle name="Normal 10 4 2" xfId="11815" xr:uid="{2FC80ECF-CC8E-4094-8EC9-B25F9AC5B646}"/>
    <cellStyle name="Normal 10 4_AgeSa_NewFormat" xfId="11816" xr:uid="{9E6014F5-1C90-438D-B6E5-2F17CD138BB0}"/>
    <cellStyle name="Normal 10 5" xfId="11817" xr:uid="{AD565428-A239-4A1B-B2E3-7C54BC59CC8E}"/>
    <cellStyle name="Normal 10 6" xfId="11818" xr:uid="{724A9B5A-F9D0-4E77-BE56-020533D7235B}"/>
    <cellStyle name="Normal 10 7" xfId="11819" xr:uid="{8EAE30AC-A3E4-4110-8AB7-3A11565BAC3B}"/>
    <cellStyle name="Normal 10 8" xfId="11820" xr:uid="{3B476C8A-26FD-4AEC-8BF5-7AD1588FDDA8}"/>
    <cellStyle name="Normal 10_AFLI" xfId="11821" xr:uid="{3177DA92-E479-4DC8-9331-C3E4CC7B58AE}"/>
    <cellStyle name="Normal 100" xfId="11822" xr:uid="{C1830EB1-650D-42C3-9FB7-783B4813DD6D}"/>
    <cellStyle name="Normal 101" xfId="11823" xr:uid="{CE466683-F297-409A-A930-29E499E90B02}"/>
    <cellStyle name="Normal 102" xfId="11824" xr:uid="{4763D46D-3C7B-4B21-AEB0-4F0457ACE1A4}"/>
    <cellStyle name="Normal 103" xfId="11825" xr:uid="{C43092F4-2B40-4DD7-80BC-673CCCD4D384}"/>
    <cellStyle name="Normal 104" xfId="11826" xr:uid="{C3395BC5-883E-4970-98F4-6068393D846C}"/>
    <cellStyle name="Normal 105" xfId="11827" xr:uid="{D0DE931D-50B0-4A73-B1DA-78ED61030191}"/>
    <cellStyle name="Normal 106" xfId="26" xr:uid="{F01C5939-7160-4FBA-B9FA-968CF0DEF6A6}"/>
    <cellStyle name="Normal 107" xfId="11828" xr:uid="{6338E9A4-9FC0-421C-8FFC-23E663B10E0E}"/>
    <cellStyle name="Normal 108" xfId="9" xr:uid="{7732AA65-2866-4E43-86C0-01E451EDCEF8}"/>
    <cellStyle name="Normal 109" xfId="11829" xr:uid="{092FC6CC-FFC3-4A20-8F91-1C5D360EEE6C}"/>
    <cellStyle name="Normal 11" xfId="11830" xr:uid="{4AD1346B-04BD-4154-9E0F-1B329FC430F5}"/>
    <cellStyle name="Normal 11 2" xfId="11831" xr:uid="{BA6935A8-80D5-4D43-BA2C-7E0127B56B8B}"/>
    <cellStyle name="Normal 11 2 2" xfId="11832" xr:uid="{E1B2822C-9A20-466E-A2C0-EE17F7D30CFE}"/>
    <cellStyle name="Normal 11 2 2 2" xfId="11833" xr:uid="{864951A1-2E2D-47A2-A95D-801DB5B0D1A8}"/>
    <cellStyle name="Normal 11 2 2 2 2" xfId="11834" xr:uid="{429C5B96-61C8-425F-818C-386D6E156192}"/>
    <cellStyle name="Normal 11 2 2 2_CHECK_FX" xfId="11835" xr:uid="{04729855-DCD7-4329-8471-62BCA587F9A6}"/>
    <cellStyle name="Normal 11 2 2 3" xfId="11836" xr:uid="{556EFABD-EADB-4C58-AF62-B55398226144}"/>
    <cellStyle name="Normal 11 2 2_CHECK_FX" xfId="11837" xr:uid="{7F6FC527-4E5B-4068-85CE-E155ECE28FFA}"/>
    <cellStyle name="Normal 11 2 3" xfId="11838" xr:uid="{FD386DFF-EC57-4B33-BB73-7D37A628E540}"/>
    <cellStyle name="Normal 11 2 3 2" xfId="11839" xr:uid="{5DC5AF95-7F68-42AD-B3B1-ACAFDBD5BCD4}"/>
    <cellStyle name="Normal 11 2 3_CHECK_FX" xfId="11840" xr:uid="{C678360F-F4F2-4E74-93C5-FF7A37B8D4EA}"/>
    <cellStyle name="Normal 11 2 4" xfId="11841" xr:uid="{E89627D5-7F4E-466D-A603-9CA402D2CBA6}"/>
    <cellStyle name="Normal 11 2_AgeSa_NewFormat" xfId="11842" xr:uid="{C6988CC0-28A1-4717-920C-911B2585134E}"/>
    <cellStyle name="Normal 11 3" xfId="11843" xr:uid="{BE5C3A85-3294-45B2-82DF-6EB4EA04A38C}"/>
    <cellStyle name="Normal 11 3 2" xfId="11844" xr:uid="{03C1EFC9-D5A6-4C69-A764-5EC16A8AF5E2}"/>
    <cellStyle name="Normal 11 3 2 2" xfId="11845" xr:uid="{4DB146F5-2525-4641-940C-DFE99BF2C3C2}"/>
    <cellStyle name="Normal 11 3 2_CHECK_FX" xfId="11846" xr:uid="{25C8EE75-7D60-47C4-B377-164876CE7F67}"/>
    <cellStyle name="Normal 11 3 3" xfId="11847" xr:uid="{50F0DD8C-8169-4C82-AD39-AB07BE965A48}"/>
    <cellStyle name="Normal 11 3_AgeSa_NewFormat" xfId="11848" xr:uid="{6AD7FCC1-AEFA-4AE7-9BAD-4DD03581E76E}"/>
    <cellStyle name="Normal 11 4" xfId="11849" xr:uid="{B91569B7-2B49-4ADA-A12E-60FA5DDF4FA9}"/>
    <cellStyle name="Normal 11 4 2" xfId="11850" xr:uid="{EDA2DD1D-340A-4298-B907-2641C12D3BB1}"/>
    <cellStyle name="Normal 11 4_AgeSa_NewFormat" xfId="11851" xr:uid="{DE412A95-C835-4493-8BF7-0399E378F075}"/>
    <cellStyle name="Normal 11 5" xfId="11852" xr:uid="{B24C1C58-C294-42A6-83CE-A0CEF7EC01A8}"/>
    <cellStyle name="Normal 11 6" xfId="11853" xr:uid="{34E63C7E-5415-4564-B7D6-EE4BE0BC9E28}"/>
    <cellStyle name="Normal 11_2. Exec Summary" xfId="11854" xr:uid="{407C8FA8-DBBC-48EE-B68F-707D794F6890}"/>
    <cellStyle name="Normal 110" xfId="11855" xr:uid="{3080565A-4CDC-462E-9273-8DEB3D7E09EA}"/>
    <cellStyle name="Normal 111" xfId="11856" xr:uid="{0A6EBA4D-63D3-4878-9ED3-1DB9A6B9DFA2}"/>
    <cellStyle name="Normal 112" xfId="11857" xr:uid="{EC9DCDEA-8033-4CAF-91FD-ED8667DD2327}"/>
    <cellStyle name="Normal 113" xfId="11858" xr:uid="{41190EB7-2EC4-41C4-A27E-6716186A1576}"/>
    <cellStyle name="Normal 114" xfId="11859" xr:uid="{B18499F5-E477-4BE8-A9C3-131DC2D6680A}"/>
    <cellStyle name="Normal 115" xfId="11860" xr:uid="{E51CFF56-60F5-4EC1-8425-97C9A7E1DD74}"/>
    <cellStyle name="Normal 116" xfId="11861" xr:uid="{31090216-25FA-4289-9952-27255AB1DC1F}"/>
    <cellStyle name="Normal 118" xfId="11862" xr:uid="{9C3B1B07-7C40-4F19-9CC8-7A932F17310B}"/>
    <cellStyle name="Normal 12" xfId="11863" xr:uid="{59B68422-457E-4C3E-ABB3-08C9411DB832}"/>
    <cellStyle name="Normal 12 2" xfId="11864" xr:uid="{7D650F94-B2CA-44B4-BBDA-A93F1FFD9F6D}"/>
    <cellStyle name="Normal 12 2 2" xfId="11865" xr:uid="{A59953A1-27FE-4F47-91C5-9252A58FED88}"/>
    <cellStyle name="Normal 12 2 2 2" xfId="11866" xr:uid="{4C1EEB49-D699-4C1D-9569-DAD2E9014E28}"/>
    <cellStyle name="Normal 12 2 2 2 2" xfId="11867" xr:uid="{25BF0D5D-DA57-4E68-A826-A16309774FE5}"/>
    <cellStyle name="Normal 12 2 2 2_CHECK_FX" xfId="11868" xr:uid="{DDF0E1E7-514D-418D-83AE-CA74A8D19795}"/>
    <cellStyle name="Normal 12 2 2 3" xfId="11869" xr:uid="{21A9F0C3-ECBD-4B26-8F28-32B91157E57E}"/>
    <cellStyle name="Normal 12 2 2_CHECK_FX" xfId="11870" xr:uid="{90B11808-034A-4F79-B59C-1F391C98EAB1}"/>
    <cellStyle name="Normal 12 2 3" xfId="11871" xr:uid="{A53F3FFC-2E29-464D-A6F1-338F8B55D2D5}"/>
    <cellStyle name="Normal 12 2 3 2" xfId="11872" xr:uid="{0B210506-1C3C-4C09-9146-6468AB657084}"/>
    <cellStyle name="Normal 12 2 3_CHECK_FX" xfId="11873" xr:uid="{43154ACD-8295-4716-869C-80D5497F9956}"/>
    <cellStyle name="Normal 12 2 4" xfId="11874" xr:uid="{2BD935C2-32B8-49BE-8992-19D2A9C6F930}"/>
    <cellStyle name="Normal 12 2_AFLI" xfId="11875" xr:uid="{950D879E-FE6D-4D90-AB9C-6C9FBAA331ED}"/>
    <cellStyle name="Normal 12 3" xfId="11876" xr:uid="{1205882A-A6B4-4F57-8C23-854C73B8D374}"/>
    <cellStyle name="Normal 12 3 10" xfId="11877" xr:uid="{5D6F2510-2180-46C5-A6C9-794436ED92E0}"/>
    <cellStyle name="Normal 12 3 11" xfId="11878" xr:uid="{6DB9EA6A-61E4-4F98-9E35-AB95E2D85DF4}"/>
    <cellStyle name="Normal 12 3 12" xfId="11879" xr:uid="{FA08E2B6-BEA2-4784-9E5A-5F14B5AAA67A}"/>
    <cellStyle name="Normal 12 3 13" xfId="11880" xr:uid="{92776F6F-0E86-4052-A7C0-3212AAC1D226}"/>
    <cellStyle name="Normal 12 3 2" xfId="11881" xr:uid="{3C4A04D7-AE82-4891-BB24-4C4BE2901827}"/>
    <cellStyle name="Normal 12 3 2 2" xfId="11882" xr:uid="{48B383E7-C137-43AA-BE8A-C9EA7AC9AB08}"/>
    <cellStyle name="Normal 12 3 2_AgeSa_NewFormat" xfId="11883" xr:uid="{2B22E292-988C-4C71-903B-19249116B3D7}"/>
    <cellStyle name="Normal 12 3 3" xfId="11884" xr:uid="{6CA98630-4706-4B5B-AACA-A29D155E4772}"/>
    <cellStyle name="Normal 12 3 4" xfId="11885" xr:uid="{29A7CE20-41A2-4D92-88EF-B2EFE1E02EF3}"/>
    <cellStyle name="Normal 12 3 5" xfId="11886" xr:uid="{D7A02CA3-20B6-4991-B3F1-57FF813AEC1F}"/>
    <cellStyle name="Normal 12 3 6" xfId="11887" xr:uid="{8F653669-D480-44EB-83FC-B7564D085212}"/>
    <cellStyle name="Normal 12 3 7" xfId="11888" xr:uid="{E3338D80-5612-41BE-94FE-B1F51CCD7055}"/>
    <cellStyle name="Normal 12 3 8" xfId="11889" xr:uid="{7022CCB7-D912-4BAD-8351-FF5FD89FD8DC}"/>
    <cellStyle name="Normal 12 3 9" xfId="11890" xr:uid="{C4F31B48-FE66-48A1-B65E-8BCA02A45576}"/>
    <cellStyle name="Normal 12 3_AgeSA" xfId="11891" xr:uid="{691759B4-AF72-4787-B931-DA5218B280A8}"/>
    <cellStyle name="Normal 12 4" xfId="11892" xr:uid="{3A9D0136-D1BF-4B23-BBED-E62B468C32A6}"/>
    <cellStyle name="Normal 12 4 2" xfId="11893" xr:uid="{E6140783-6E27-4809-8045-A0120C7E16B8}"/>
    <cellStyle name="Normal 12 4_AgeSa_NewFormat" xfId="11894" xr:uid="{D3C5A040-5398-4864-ABC2-D2B393073CBF}"/>
    <cellStyle name="Normal 12 5" xfId="11895" xr:uid="{E64454E1-8E1A-4CB3-8F36-50F2A26CB29D}"/>
    <cellStyle name="Normal 12 6" xfId="11896" xr:uid="{9A4C68AE-CB1B-47F2-A17E-C279089FAD28}"/>
    <cellStyle name="Normal 12 7" xfId="11897" xr:uid="{9EEE2EEC-2D1B-4333-96AA-944CA6D899E7}"/>
    <cellStyle name="Normal 12_2. Exec Summary" xfId="11898" xr:uid="{A6A10C25-DE74-42BF-8D67-D75B16AAE78A}"/>
    <cellStyle name="Normal 13" xfId="11899" xr:uid="{ED7AD4F7-9F6D-448E-BD83-65B181C80B0A}"/>
    <cellStyle name="Normal 13 10" xfId="11900" xr:uid="{53A183FF-70FC-4750-8AF5-79B57E23DBF2}"/>
    <cellStyle name="Normal 13 11" xfId="11901" xr:uid="{F2CE61E5-9558-43E0-A56F-112E2C9679C2}"/>
    <cellStyle name="Normal 13 12" xfId="11902" xr:uid="{0B18DC77-D1F7-4215-AC8C-A4AE11F4EEC3}"/>
    <cellStyle name="Normal 13 13" xfId="11903" xr:uid="{4A9690A4-4116-440A-BF7A-509C7DB5CCCD}"/>
    <cellStyle name="Normal 13 14" xfId="11904" xr:uid="{A06EC0B8-D830-4A1C-835D-3952899A46D1}"/>
    <cellStyle name="Normal 13 15" xfId="11905" xr:uid="{4A4F92DF-E756-45A9-B15A-80250D1076A1}"/>
    <cellStyle name="Normal 13 2" xfId="11906" xr:uid="{DE265ED7-4D2A-4DCD-81C9-95A7363994DE}"/>
    <cellStyle name="Normal 13 2 2" xfId="11907" xr:uid="{97BD627B-A274-4364-847B-DFAA1D1EFAC4}"/>
    <cellStyle name="Normal 13 2_AFLI" xfId="11908" xr:uid="{59B0C19F-2D1D-41B9-B526-77E7588355A2}"/>
    <cellStyle name="Normal 13 3" xfId="11909" xr:uid="{71C27359-6FB2-4F8F-9741-729E770E78E5}"/>
    <cellStyle name="Normal 13 4" xfId="11910" xr:uid="{F7FEED4C-8E58-40EC-A9AC-CEF9ED83C0BC}"/>
    <cellStyle name="Normal 13 5" xfId="11911" xr:uid="{14322EAC-193A-4000-8C65-E01D055F3F3D}"/>
    <cellStyle name="Normal 13 6" xfId="11912" xr:uid="{EAE950F0-D58D-4A10-9C67-02802CEE956C}"/>
    <cellStyle name="Normal 13 6 2" xfId="11913" xr:uid="{54795809-E814-4541-84BA-79BF50BAB949}"/>
    <cellStyle name="Normal 13 6 3" xfId="11914" xr:uid="{B668079B-C371-4E04-A079-0DD7380DB67D}"/>
    <cellStyle name="Normal 13 6_AgeSa_NewFormat" xfId="11915" xr:uid="{FC315B9A-CB8F-43A7-8306-A924905EB200}"/>
    <cellStyle name="Normal 13 7" xfId="11916" xr:uid="{6EAF95B6-D08C-4A31-ACCF-E841EF466027}"/>
    <cellStyle name="Normal 13 8" xfId="11917" xr:uid="{F485090A-81D9-457C-9F80-0BC8520EDB7F}"/>
    <cellStyle name="Normal 13 9" xfId="11918" xr:uid="{0CEE6AA8-70E2-4104-AE92-FB9AD95B798E}"/>
    <cellStyle name="Normal 13_2. Exec Summary" xfId="11919" xr:uid="{908B402B-F7C5-4BF5-BF46-852C6CFF0CF3}"/>
    <cellStyle name="Normal 14" xfId="11920" xr:uid="{F0C39464-75CE-4431-A6AC-39AC87E4D163}"/>
    <cellStyle name="Normal 14 10" xfId="11921" xr:uid="{2171F995-8C00-4620-A81C-7229B3C0CBED}"/>
    <cellStyle name="Normal 14 11" xfId="11922" xr:uid="{B37F43A4-4DAD-452A-BC59-CA8A406783D5}"/>
    <cellStyle name="Normal 14 12" xfId="11923" xr:uid="{3C4FC71C-2FAA-4C1E-9E79-4873B83A2D75}"/>
    <cellStyle name="Normal 14 2" xfId="11924" xr:uid="{61F2D162-1C3F-4CDE-ABCD-A9F510C5BF28}"/>
    <cellStyle name="Normal 14 2 10" xfId="11925" xr:uid="{1A1BDE95-E1A5-4DB7-AC45-C71209289AB2}"/>
    <cellStyle name="Normal 14 2 2" xfId="11926" xr:uid="{6BC4E845-9F8D-4BF2-9AC8-EE8618D0659A}"/>
    <cellStyle name="Normal 14 2 2 2" xfId="11927" xr:uid="{969AFDC0-00F4-43C4-8DD3-B3219EDCEBC4}"/>
    <cellStyle name="Normal 14 2 2_CHECK_FX" xfId="11928" xr:uid="{DEDD01F6-6BBB-44FD-A738-37230C0140E8}"/>
    <cellStyle name="Normal 14 2 3" xfId="11929" xr:uid="{2C935C8D-E1FC-4C2C-9149-6D028A1A7404}"/>
    <cellStyle name="Normal 14 2 4" xfId="11930" xr:uid="{8C65818A-15B4-4DC1-88F1-C58D44C6B692}"/>
    <cellStyle name="Normal 14 2 5" xfId="11931" xr:uid="{8EB1B188-9F21-4B45-816E-2BC683B5917A}"/>
    <cellStyle name="Normal 14 2 6" xfId="11932" xr:uid="{8419E2B8-2C73-4DE4-9665-6FADD004E2D0}"/>
    <cellStyle name="Normal 14 2 7" xfId="11933" xr:uid="{163C7EE9-E193-40EC-AF29-31B6754EEB71}"/>
    <cellStyle name="Normal 14 2 8" xfId="11934" xr:uid="{F2FCADBC-CE02-4234-8A78-4FA93DA21F05}"/>
    <cellStyle name="Normal 14 2 9" xfId="11935" xr:uid="{4329A773-F1BE-4612-9D97-5ADE8BE2C17C}"/>
    <cellStyle name="Normal 14 2_AFLI" xfId="11936" xr:uid="{4E625DFC-8A7D-4A33-8B0A-4D073E3A70D5}"/>
    <cellStyle name="Normal 14 3" xfId="11937" xr:uid="{992BC921-2259-4D10-B13B-98C15D20ACF7}"/>
    <cellStyle name="Normal 14 3 2" xfId="11938" xr:uid="{11A87D1C-82AF-49A0-BB34-495202FC54B2}"/>
    <cellStyle name="Normal 14 3_CHECK_FX" xfId="11939" xr:uid="{94B6D782-C884-4E23-9397-CFF3D7F4D457}"/>
    <cellStyle name="Normal 14 4" xfId="11940" xr:uid="{7963A4E4-FCB3-4794-8F3D-6CD6D1DEC85C}"/>
    <cellStyle name="Normal 14 5" xfId="11941" xr:uid="{2D98844D-F964-4FD8-BE5C-70327CFE2215}"/>
    <cellStyle name="Normal 14 6" xfId="11942" xr:uid="{3A6A36A5-23E8-43ED-9B10-C5EDFC3C10B3}"/>
    <cellStyle name="Normal 14 7" xfId="11943" xr:uid="{898E3578-3003-4BF4-A2A9-8BF2D95316C0}"/>
    <cellStyle name="Normal 14 8" xfId="11944" xr:uid="{F5AF2F3F-C4A6-4C89-83F1-526C0E634DBE}"/>
    <cellStyle name="Normal 14 9" xfId="11945" xr:uid="{F243612A-6AEC-4730-9E1F-A230AF538E9F}"/>
    <cellStyle name="Normal 14_AFLI" xfId="11946" xr:uid="{72FFA80E-79F3-4445-9EE2-B93FDC7F57A3}"/>
    <cellStyle name="Normal 15" xfId="11947" xr:uid="{C8B1330E-3C86-410E-98DB-367DC1D32749}"/>
    <cellStyle name="Normal 15 10" xfId="11948" xr:uid="{B66C13E1-C0D6-4A87-BC24-147C523639E6}"/>
    <cellStyle name="Normal 15 11" xfId="11949" xr:uid="{BA50CDF3-C293-465E-BED0-9112443CC748}"/>
    <cellStyle name="Normal 15 2" xfId="11950" xr:uid="{DCF2EEAA-455F-4F49-8E72-49B40B7DE50B}"/>
    <cellStyle name="Normal 15 2 2" xfId="11951" xr:uid="{CA3F8350-3AA6-4511-8A89-63B86C1D477D}"/>
    <cellStyle name="Normal 15 2 2 2" xfId="11952" xr:uid="{9E079DD3-E376-4F8E-9DE0-9B104D854CF1}"/>
    <cellStyle name="Normal 15 2 2_CHECK_FX" xfId="11953" xr:uid="{05BAFAFB-0443-46E7-8FD4-BD2FD47BC12A}"/>
    <cellStyle name="Normal 15 2 3" xfId="11954" xr:uid="{B1023C81-8B67-4194-BDC4-7A9572140B19}"/>
    <cellStyle name="Normal 15 2_AgeSa_NewFormat" xfId="11955" xr:uid="{CFD44024-E487-4B80-BB93-5C8AEDE70599}"/>
    <cellStyle name="Normal 15 3" xfId="11956" xr:uid="{BE4BEA79-6FEC-4E03-B3E0-792B6796B20E}"/>
    <cellStyle name="Normal 15 3 2" xfId="11957" xr:uid="{76305637-A8EC-4F4D-B439-720E172E5333}"/>
    <cellStyle name="Normal 15 3_AgeSa_NewFormat" xfId="11958" xr:uid="{BA76A0A7-A861-4BAE-916A-B482FC22D19E}"/>
    <cellStyle name="Normal 15 4" xfId="11959" xr:uid="{21BE819D-53E6-46FB-9B30-71279C55CE7B}"/>
    <cellStyle name="Normal 15 5" xfId="11960" xr:uid="{6FBB6314-4C60-49ED-82F2-3FF2A4BD0126}"/>
    <cellStyle name="Normal 15 6" xfId="11961" xr:uid="{437537AB-E824-4432-864D-6238ECC6D98F}"/>
    <cellStyle name="Normal 15 7" xfId="11962" xr:uid="{0E4F682E-CBA3-4724-B520-FF9BD0B227E8}"/>
    <cellStyle name="Normal 15 8" xfId="11963" xr:uid="{074159E5-AF1B-42FA-9144-E9C7FFA1D5A8}"/>
    <cellStyle name="Normal 15 9" xfId="11964" xr:uid="{19055D1F-600E-4FC0-A8BE-009074962923}"/>
    <cellStyle name="Normal 15_AFLI" xfId="11965" xr:uid="{AB71F748-A3D1-4FA7-8DDC-81199C65003E}"/>
    <cellStyle name="Normal 16" xfId="11966" xr:uid="{04D7F532-4E85-4E02-BB6B-2A83326A896A}"/>
    <cellStyle name="Normal 16 2" xfId="11967" xr:uid="{7200B2A5-51C1-4A2D-B2B5-0EEAEFB0407E}"/>
    <cellStyle name="Normal 16 3" xfId="11968" xr:uid="{07FE3EA0-6A1D-4AFA-9C55-3C2BDE94BFF5}"/>
    <cellStyle name="Normal 16_AgeSA" xfId="11969" xr:uid="{1EB42174-5E9F-4E9C-B331-1FB54595AB3E}"/>
    <cellStyle name="Normal 17" xfId="11970" xr:uid="{FEF3E5BF-7EA1-4068-ACCF-49CF109A1BC6}"/>
    <cellStyle name="Normal 17 2" xfId="11971" xr:uid="{2DAA4195-D90F-4B58-B6AE-DA51995AEBB4}"/>
    <cellStyle name="Normal 17 2 10" xfId="11972" xr:uid="{093CED18-E457-478B-B672-91DE16BC3541}"/>
    <cellStyle name="Normal 17 2 11" xfId="11973" xr:uid="{F5B54866-BA4C-4E71-B7CE-0E358B13821E}"/>
    <cellStyle name="Normal 17 2 12" xfId="11974" xr:uid="{6CE24A82-2538-4484-AE2C-AC774131942F}"/>
    <cellStyle name="Normal 17 2 13" xfId="11975" xr:uid="{E5F02F19-0789-4F14-A2E7-0ED087D86302}"/>
    <cellStyle name="Normal 17 2 14" xfId="11976" xr:uid="{3E362F21-C16A-4CAF-973D-6A3A9E9BDB4F}"/>
    <cellStyle name="Normal 17 2 2" xfId="11977" xr:uid="{3E2C98DF-1874-422D-9A38-19211EF3EFC0}"/>
    <cellStyle name="Normal 17 2 2 2" xfId="11978" xr:uid="{9966F1A8-8E00-47F1-9269-F8E62EC42893}"/>
    <cellStyle name="Normal 17 2 2_CHECK_FX" xfId="11979" xr:uid="{98E498D8-7B86-4983-A9E9-486694D81505}"/>
    <cellStyle name="Normal 17 2 3" xfId="11980" xr:uid="{C8CE046E-12ED-41C9-9C0A-2D82E2704483}"/>
    <cellStyle name="Normal 17 2 4" xfId="11981" xr:uid="{2AF316A0-F10B-4243-A9D1-0910FED56F04}"/>
    <cellStyle name="Normal 17 2 5" xfId="11982" xr:uid="{6887553B-AEFB-492F-9510-B8EF52BE20DC}"/>
    <cellStyle name="Normal 17 2 6" xfId="11983" xr:uid="{520FA8AD-D409-4765-A7FB-01D0D6AE3E7B}"/>
    <cellStyle name="Normal 17 2 7" xfId="11984" xr:uid="{1159000C-7709-4C1C-BCB0-E9D9B3B5F140}"/>
    <cellStyle name="Normal 17 2 8" xfId="11985" xr:uid="{FE5324BE-7D25-42DF-BDBB-F3D862F2EE9A}"/>
    <cellStyle name="Normal 17 2 9" xfId="11986" xr:uid="{FE8AE30D-0A46-4FA1-878A-EA225DE3EF88}"/>
    <cellStyle name="Normal 17 2_CHECK_FX" xfId="11987" xr:uid="{17FFBC01-E85C-4478-9EDB-90D89C2C4933}"/>
    <cellStyle name="Normal 17 3" xfId="11988" xr:uid="{F3A3F338-4A53-4BF0-8569-6B90B97CEBA7}"/>
    <cellStyle name="Normal 17 3 2" xfId="11989" xr:uid="{B5EF7E3B-520D-475E-820B-B6C83051F0BB}"/>
    <cellStyle name="Normal 17 3_CHECK_FX" xfId="11990" xr:uid="{E40081C3-2E5E-4C48-A046-CA855B597C7A}"/>
    <cellStyle name="Normal 17 4" xfId="11991" xr:uid="{686CD9E2-81B5-4F33-BD20-094E6FD1F29F}"/>
    <cellStyle name="Normal 17 5" xfId="11992" xr:uid="{D5DB9E74-A047-4D69-9463-DAA8E015E636}"/>
    <cellStyle name="Normal 17_AgeSa_NewFormat" xfId="11993" xr:uid="{A414AAB9-0242-4A17-B38B-C3DEE95294D1}"/>
    <cellStyle name="Normal 18" xfId="11994" xr:uid="{A7F18067-FD98-442F-ADDE-2A03284D3234}"/>
    <cellStyle name="Normal 18 2" xfId="11995" xr:uid="{4EB6B3FF-47FD-4458-85FC-A5220ED57171}"/>
    <cellStyle name="Normal 18_AgeSa_NewFormat" xfId="11996" xr:uid="{92FC1DA0-4E15-458A-BCF2-B710ED8DF98A}"/>
    <cellStyle name="Normal 19" xfId="11997" xr:uid="{18D7E1D9-0146-49C1-9FFB-5B7FF8B02244}"/>
    <cellStyle name="Normal 19 10" xfId="11998" xr:uid="{F6B1915C-8B29-4BA7-92F1-6A0382E25C45}"/>
    <cellStyle name="Normal 19 11" xfId="11999" xr:uid="{4457D539-5155-4F63-9E6D-54B8EF9A2B07}"/>
    <cellStyle name="Normal 19 12" xfId="12000" xr:uid="{00F0DD3B-B50A-45FE-B77D-5A817C29B15A}"/>
    <cellStyle name="Normal 19 13" xfId="12001" xr:uid="{FA550EAE-A5EE-4AFB-A0D0-467FA6BBBF63}"/>
    <cellStyle name="Normal 19 2" xfId="12002" xr:uid="{85BB7558-8505-4C06-9257-801F2E29E35F}"/>
    <cellStyle name="Normal 19 2 10" xfId="12003" xr:uid="{2E5CB995-9BDB-4EC2-94F8-7CCF65F24A24}"/>
    <cellStyle name="Normal 19 2 11" xfId="12004" xr:uid="{B5871476-853E-4833-B72E-7104A68F6006}"/>
    <cellStyle name="Normal 19 2 12" xfId="12005" xr:uid="{3E2F5CBB-9B50-4173-84B4-EC281F32F495}"/>
    <cellStyle name="Normal 19 2 13" xfId="12006" xr:uid="{171E9FE1-10B8-4F2C-8FFB-2EBEB60C2E81}"/>
    <cellStyle name="Normal 19 2 2" xfId="12007" xr:uid="{4306D6B4-15AA-4D13-BBFB-D9A9D6791094}"/>
    <cellStyle name="Normal 19 2 2 2" xfId="12008" xr:uid="{65B4D232-54A5-44ED-8B29-4CA1CEB345AF}"/>
    <cellStyle name="Normal 19 2 2_CHECK_FX" xfId="12009" xr:uid="{0D64446F-FB23-4065-8C8E-B1D0CFDCBAB1}"/>
    <cellStyle name="Normal 19 2 3" xfId="12010" xr:uid="{8B70515D-E8C4-4651-A632-0281822D57C3}"/>
    <cellStyle name="Normal 19 2 4" xfId="12011" xr:uid="{ACA13414-311F-4EB6-80F8-FFF4A9E93E78}"/>
    <cellStyle name="Normal 19 2 5" xfId="12012" xr:uid="{E329BA8A-ABA8-4E6F-AF40-907E3778E84A}"/>
    <cellStyle name="Normal 19 2 6" xfId="12013" xr:uid="{7C95D6FC-40D6-4DFC-8CE1-CF98F1CF9A93}"/>
    <cellStyle name="Normal 19 2 7" xfId="12014" xr:uid="{DEECBD5D-0840-4BBD-AF16-17F8563C43B7}"/>
    <cellStyle name="Normal 19 2 8" xfId="12015" xr:uid="{B1B855AC-5CF7-4EAB-8904-95B75477E5AE}"/>
    <cellStyle name="Normal 19 2 9" xfId="12016" xr:uid="{16BB23D0-85E5-428B-9786-9803440CB348}"/>
    <cellStyle name="Normal 19 2_AgeSa_NewFormat" xfId="12017" xr:uid="{126447ED-16E0-4F69-8404-9F7263543998}"/>
    <cellStyle name="Normal 19 3" xfId="12018" xr:uid="{38DE5E3A-6DEE-464F-A8B7-2C6AFF154B13}"/>
    <cellStyle name="Normal 19 3 2" xfId="12019" xr:uid="{CED13B5B-FDDA-4324-A249-E76B797AA743}"/>
    <cellStyle name="Normal 19 3_AgeSa_NewFormat" xfId="12020" xr:uid="{C7581A60-6879-464E-AF3F-45732CE61493}"/>
    <cellStyle name="Normal 19 4" xfId="12021" xr:uid="{6D390D5C-E418-47E9-8A55-4333DD5A12B8}"/>
    <cellStyle name="Normal 19 5" xfId="12022" xr:uid="{5BBAE7ED-CD62-4202-BCA6-16F674698607}"/>
    <cellStyle name="Normal 19 6" xfId="12023" xr:uid="{C9832A86-238E-47D6-9992-6BA277E61013}"/>
    <cellStyle name="Normal 19 7" xfId="12024" xr:uid="{B902BD45-D592-4A7F-B761-C1D7A1FA354F}"/>
    <cellStyle name="Normal 19 8" xfId="12025" xr:uid="{1F992081-4602-4DF2-BA14-77368F363F93}"/>
    <cellStyle name="Normal 19 9" xfId="12026" xr:uid="{F7D27FC3-09DD-4629-8810-31CA83D28A64}"/>
    <cellStyle name="Normal 19_Asia" xfId="12027" xr:uid="{503B92DC-9E29-4B8A-BB45-9B21FD279FBA}"/>
    <cellStyle name="Normal 2" xfId="10" xr:uid="{D04FCF3C-BDCE-434D-9DF7-B4653D3F739D}"/>
    <cellStyle name="Normal 2 10" xfId="12028" xr:uid="{A1A0BF0F-C14C-4007-BA2E-381B450600DC}"/>
    <cellStyle name="Normal 2 11" xfId="12029" xr:uid="{934BE206-780A-47CE-A77F-67FE2EC1FE51}"/>
    <cellStyle name="Normal 2 12" xfId="12030" xr:uid="{6A60DB78-8550-446F-B915-16E3290A4BD7}"/>
    <cellStyle name="Normal 2 13" xfId="12031" xr:uid="{04A0E884-4015-4448-8469-FEFB6D400634}"/>
    <cellStyle name="Normal 2 14" xfId="12032" xr:uid="{F63BDF87-560C-47D6-ABDA-A041B70D12A7}"/>
    <cellStyle name="Normal 2 15" xfId="12033" xr:uid="{11CADCD9-58C2-4586-93C3-87D372214FEB}"/>
    <cellStyle name="Normal 2 16" xfId="12034" xr:uid="{1AF4D3E1-A2E8-4F3F-B280-4965F21EE69C}"/>
    <cellStyle name="Normal 2 17" xfId="12035" xr:uid="{F43020BF-2F2D-45BD-A7FC-F6A8E84D77B0}"/>
    <cellStyle name="Normal 2 17 2" xfId="12036" xr:uid="{63ED367E-FBB6-4F7D-90EB-B0627EC67EDC}"/>
    <cellStyle name="Normal 2 17_CHECK_FX" xfId="12037" xr:uid="{432AC0DB-6C2B-4C25-BF87-77DA5D357EB6}"/>
    <cellStyle name="Normal 2 18" xfId="12038" xr:uid="{B58F6315-6B48-41DF-A014-8E1C41BCC14B}"/>
    <cellStyle name="Normal 2 19" xfId="12039" xr:uid="{DA43CD9A-91C2-488B-A9E5-BD645C234739}"/>
    <cellStyle name="Normal 2 2" xfId="12040" xr:uid="{8D77ABDC-7F03-4117-B668-8C3569EC1591}"/>
    <cellStyle name="Normal 2 2 10" xfId="12041" xr:uid="{1E19348E-22F2-4EF9-A775-D475251C8872}"/>
    <cellStyle name="Normal 2 2 11" xfId="12042" xr:uid="{14EF7BFD-9DEE-4837-A0F0-FF7A687A5627}"/>
    <cellStyle name="Normal 2 2 2" xfId="12043" xr:uid="{8FE1F37A-CCFF-41E4-9627-D3736F0361CC}"/>
    <cellStyle name="Normal 2 2 2 10" xfId="12044" xr:uid="{9F406D38-7A9B-4ADA-89C9-6A8DCB0DAA41}"/>
    <cellStyle name="Normal 2 2 2 2" xfId="12045" xr:uid="{3F4F57DF-D783-4E44-9C34-FE8BC4916E09}"/>
    <cellStyle name="Normal 2 2 2 2 2" xfId="12046" xr:uid="{D0A80305-8779-45AF-8ECA-3CB99047D5BB}"/>
    <cellStyle name="Normal 2 2 2 2 3" xfId="12047" xr:uid="{A485635D-85BB-4831-9ED2-AC7FB673A093}"/>
    <cellStyle name="Normal 2 2 2 2 4" xfId="12048" xr:uid="{929ED128-3971-4C55-B9B4-28F0FC721A3D}"/>
    <cellStyle name="Normal 2 2 2 2 5" xfId="12049" xr:uid="{46C2C4C1-9244-4D93-8CEE-2D0083C45064}"/>
    <cellStyle name="Normal 2 2 2 2_AgeSa_NewFormat" xfId="12050" xr:uid="{D1263162-EA04-4B8E-89E5-3037A2085110}"/>
    <cellStyle name="Normal 2 2 2 3" xfId="12051" xr:uid="{6CB536F8-AFD7-4D64-BEFC-AE65BA036C73}"/>
    <cellStyle name="Normal 2 2 2 4" xfId="12052" xr:uid="{A6D0E5F1-1F55-484D-A1E7-AE56519E71BE}"/>
    <cellStyle name="Normal 2 2 2 5" xfId="12053" xr:uid="{EB3A5C82-4171-4492-8121-BF80FB77E8AA}"/>
    <cellStyle name="Normal 2 2 2 6" xfId="12054" xr:uid="{843B8C58-B7A7-4B29-89B2-C5A71F0DF245}"/>
    <cellStyle name="Normal 2 2 2 7" xfId="12055" xr:uid="{D75E9E4A-4B2D-4032-8854-22CEA96E8282}"/>
    <cellStyle name="Normal 2 2 2 8" xfId="12056" xr:uid="{D5248AEE-9B52-411B-B51B-293C4BC239CA}"/>
    <cellStyle name="Normal 2 2 2 9" xfId="12057" xr:uid="{A66005F7-B843-4E5C-BC25-23375E7ADBE6}"/>
    <cellStyle name="Normal 2 2 2_AgeSA" xfId="12058" xr:uid="{E2B0718E-1CF5-407E-84E4-175448994DBF}"/>
    <cellStyle name="Normal 2 2 3" xfId="12059" xr:uid="{72EFD8BE-0109-44CD-B614-B340740CEB39}"/>
    <cellStyle name="Normal 2 2 4" xfId="12060" xr:uid="{6D66E40D-893A-4F6D-93C3-510E8A9D9F8A}"/>
    <cellStyle name="Normal 2 2 4 2" xfId="12061" xr:uid="{069B349C-7C55-4E12-8EDE-CEE94D895135}"/>
    <cellStyle name="Normal 2 2 4 3" xfId="12062" xr:uid="{D9324F49-9E5A-408D-9345-3BE915EB7205}"/>
    <cellStyle name="Normal 2 2 4 4" xfId="12063" xr:uid="{23696977-E9CF-4AE4-9FC4-85022E149B5B}"/>
    <cellStyle name="Normal 2 2 4 5" xfId="12064" xr:uid="{C36FDB3D-5A69-428E-A4EB-AAB85862135C}"/>
    <cellStyle name="Normal 2 2 4_AgeSA" xfId="12065" xr:uid="{B1A9FD7C-F16F-4B67-B71E-012E5B9F9425}"/>
    <cellStyle name="Normal 2 2 5" xfId="12066" xr:uid="{675F0A64-69D6-4813-874D-0CA99E7E5C7B}"/>
    <cellStyle name="Normal 2 2 6" xfId="12067" xr:uid="{A48E31A6-2BC8-4453-A0D0-E85790423C53}"/>
    <cellStyle name="Normal 2 2 7" xfId="12068" xr:uid="{EF45A458-568F-4BC0-A6ED-45309657B056}"/>
    <cellStyle name="Normal 2 2 8" xfId="12069" xr:uid="{92817C2C-FEC8-4B35-BE23-7941998D8C80}"/>
    <cellStyle name="Normal 2 2 9" xfId="12070" xr:uid="{8D955C09-893B-410D-94CC-34F9D18F512D}"/>
    <cellStyle name="Normal 2 2_2. Exec Summary" xfId="12071" xr:uid="{7602F44A-F88B-4566-B986-95B7733B0F8A}"/>
    <cellStyle name="Normal 2 20" xfId="12072" xr:uid="{8834D2C2-0B7D-4150-932A-686349FA4A79}"/>
    <cellStyle name="Normal 2 21" xfId="12073" xr:uid="{E6D029C7-5B48-46E9-A76B-2511E8D141B7}"/>
    <cellStyle name="Normal 2 3" xfId="12074" xr:uid="{04E902A2-4CC9-45A8-AC78-6C8BB1332061}"/>
    <cellStyle name="Normal 2 3 2" xfId="12075" xr:uid="{0F0A3217-0B0C-4C08-9BC7-C53741754609}"/>
    <cellStyle name="Normal 2 3 2 2" xfId="12076" xr:uid="{370F5E6A-1CEF-4195-B3E6-8886F75979FE}"/>
    <cellStyle name="Normal 2 3 2 2 2" xfId="12077" xr:uid="{1F2A0E17-665A-4F24-AB47-D54348F25507}"/>
    <cellStyle name="Normal 2 3 2 2 3" xfId="12078" xr:uid="{31717DB3-777D-4FDC-AAC1-DF5C48E8E13D}"/>
    <cellStyle name="Normal 2 3 2 2 4" xfId="12079" xr:uid="{830CC10B-D7FE-4B65-B23B-1CD2418F39A8}"/>
    <cellStyle name="Normal 2 3 2 2 5" xfId="12080" xr:uid="{D6FF8102-7958-478E-AC54-592BB399D642}"/>
    <cellStyle name="Normal 2 3 2 2_AgeSA" xfId="12081" xr:uid="{65687C26-27E4-4009-916C-DFA12714AF34}"/>
    <cellStyle name="Normal 2 3 2 3" xfId="12082" xr:uid="{7FC286B9-9A87-48CA-A0E6-61C5F0580C8C}"/>
    <cellStyle name="Normal 2 3 2 4" xfId="12083" xr:uid="{DD63D7E1-7659-4AE6-B6A3-5012EDC35AC6}"/>
    <cellStyle name="Normal 2 3 2 5" xfId="12084" xr:uid="{A9D3D113-0698-48F0-8AFD-78EB7F1F8444}"/>
    <cellStyle name="Normal 2 3 2 6" xfId="12085" xr:uid="{008AC7A4-76A4-4E4C-AA0B-D1945B9BD2D4}"/>
    <cellStyle name="Normal 2 3 2 7" xfId="12086" xr:uid="{C3BA8E67-2EEA-442F-ABB1-ED6813E7FEF1}"/>
    <cellStyle name="Normal 2 3 2_AgeSa_NewFormat" xfId="12087" xr:uid="{993A5BE6-6594-4648-A93E-CC9E17E8E789}"/>
    <cellStyle name="Normal 2 3 3" xfId="12088" xr:uid="{E886FE6E-CBC9-4E81-A0AB-FEF5D018274A}"/>
    <cellStyle name="Normal 2 3_AFLI" xfId="12089" xr:uid="{EEB76A87-7A3D-428A-9FFC-E68975F10696}"/>
    <cellStyle name="Normal 2 4" xfId="12090" xr:uid="{79D5C8E9-A160-441C-B739-C4A02EDD9AC7}"/>
    <cellStyle name="Normal 2 4 2" xfId="12091" xr:uid="{7E6126CC-2879-4FAA-818C-FB6ADB41CB32}"/>
    <cellStyle name="Normal 2 4 2 2" xfId="12092" xr:uid="{DEC59E76-31A6-40DA-AA8A-1E543C7AE74D}"/>
    <cellStyle name="Normal 2 4 2 3" xfId="12093" xr:uid="{6526D351-5267-4FE2-AF1E-BC151FF06782}"/>
    <cellStyle name="Normal 2 4 2 4" xfId="12094" xr:uid="{4A21AD1A-FDAE-41D3-BA05-373E007864D6}"/>
    <cellStyle name="Normal 2 4 2 5" xfId="12095" xr:uid="{62190E54-9B26-4027-92B4-10C6F3721809}"/>
    <cellStyle name="Normal 2 4 2_AgeSa_NewFormat" xfId="12096" xr:uid="{0246E0EE-43EB-4E8D-A531-6F74E4481FD8}"/>
    <cellStyle name="Normal 2 4_2. Exec Summary" xfId="12097" xr:uid="{306441F7-832D-4735-8E30-86365163CF2F}"/>
    <cellStyle name="Normal 2 5" xfId="12098" xr:uid="{8B1024A5-9E7A-493D-AF26-4A0B68D1C2C8}"/>
    <cellStyle name="Normal 2 5 2" xfId="12099" xr:uid="{11C29A26-BBD1-464B-AC19-37B39F7BD637}"/>
    <cellStyle name="Normal 2 5 3" xfId="12100" xr:uid="{540420D2-C086-4642-B40A-946D8A882502}"/>
    <cellStyle name="Normal 2 5_AgeSA" xfId="12101" xr:uid="{BD8E7A9B-1C70-4D63-AF4F-CC52FACD2851}"/>
    <cellStyle name="Normal 2 6" xfId="12102" xr:uid="{D4715C06-AA01-4F49-971B-5784115C8CF4}"/>
    <cellStyle name="Normal 2 6 2" xfId="12103" xr:uid="{76876257-42B2-4A9D-A779-B54BBDAD9C98}"/>
    <cellStyle name="Normal 2 6_AgeSA" xfId="12104" xr:uid="{5FFEC0C1-C0BF-45BD-B692-C0DB0658ABAA}"/>
    <cellStyle name="Normal 2 7" xfId="12105" xr:uid="{1A2D247E-84A2-4884-B4B2-0CD2743BB945}"/>
    <cellStyle name="Normal 2 7 2" xfId="12106" xr:uid="{8278E252-C366-472F-8F77-DCAC191333C4}"/>
    <cellStyle name="Normal 2 7 3" xfId="12107" xr:uid="{B4AB1DD0-2218-493F-98BB-AE0CBD86AD55}"/>
    <cellStyle name="Normal 2 7 4" xfId="12108" xr:uid="{F3128B32-B97E-48E2-8C21-CDF6DD008C12}"/>
    <cellStyle name="Normal 2 7 5" xfId="12109" xr:uid="{7453A316-AD83-4264-8891-24F4FE9C5245}"/>
    <cellStyle name="Normal 2 7 6" xfId="12110" xr:uid="{52B9ABBE-8036-4AA0-81B8-E3E2E5DA6EDF}"/>
    <cellStyle name="Normal 2 7_AgeSa_NewFormat" xfId="12111" xr:uid="{578BEF7B-AB42-4E00-9340-0D701122376E}"/>
    <cellStyle name="Normal 2 8" xfId="12112" xr:uid="{02BC5E28-5677-4083-85C2-E9194052E70E}"/>
    <cellStyle name="Normal 2 8 2" xfId="12113" xr:uid="{BBC2A04D-ED46-4E76-98B2-DCBABF62F5F0}"/>
    <cellStyle name="Normal 2 8 3" xfId="12114" xr:uid="{883D584D-E3D3-46CE-9DB7-FFE8AD0573A6}"/>
    <cellStyle name="Normal 2 8 4" xfId="12115" xr:uid="{790E0C15-D165-442B-960D-2E94FB30B413}"/>
    <cellStyle name="Normal 2 8 5" xfId="12116" xr:uid="{405AE316-D8C1-4D03-83E6-6A784A8BE65D}"/>
    <cellStyle name="Normal 2 8 6" xfId="12117" xr:uid="{141ADA23-3444-4E9F-B540-65562265D4D5}"/>
    <cellStyle name="Normal 2 8_AgeSa_NewFormat" xfId="12118" xr:uid="{3BCC9648-F434-4EC6-BA55-3C0EFA06C76E}"/>
    <cellStyle name="Normal 2 9" xfId="12119" xr:uid="{14C1D32F-3522-40B1-8B82-8AEE342D18F1}"/>
    <cellStyle name="Normal 2_1 IFRS 9 - Reco carrying amts." xfId="12120" xr:uid="{C143375A-5F20-4E66-B126-DDDD64EF0292}"/>
    <cellStyle name="Normal 20" xfId="12121" xr:uid="{C814689C-8F18-437C-ABFA-57A1FA7670B6}"/>
    <cellStyle name="Normal 20 10" xfId="12122" xr:uid="{5C0FF1A2-2698-455B-AC24-B31B9352A4D1}"/>
    <cellStyle name="Normal 20 11" xfId="12123" xr:uid="{C51E4A00-2958-4225-98C4-0E8A718CA5C1}"/>
    <cellStyle name="Normal 20 12" xfId="12124" xr:uid="{68506A81-62A1-44E3-8024-03B828BD47B6}"/>
    <cellStyle name="Normal 20 12 10" xfId="12125" xr:uid="{5B46A819-E6A1-49AA-A019-9EB404507898}"/>
    <cellStyle name="Normal 20 12 11" xfId="12126" xr:uid="{2370E849-F939-4B66-B100-B5817AD8B44D}"/>
    <cellStyle name="Normal 20 12 12" xfId="12127" xr:uid="{FD44DC3D-71B4-4C73-8D7D-0C5F577E2C00}"/>
    <cellStyle name="Normal 20 12 13" xfId="12128" xr:uid="{7B035A34-77BD-48E1-857E-91046BFBE8B8}"/>
    <cellStyle name="Normal 20 12 14" xfId="12129" xr:uid="{69C0CAB4-2043-4E03-A2FB-D13222A0E5B4}"/>
    <cellStyle name="Normal 20 12 15" xfId="12130" xr:uid="{FECE87B5-FCDC-45B5-85D6-A65AF2F857D5}"/>
    <cellStyle name="Normal 20 12 16" xfId="12131" xr:uid="{510AEF81-84E1-447A-81B4-B7F321910A86}"/>
    <cellStyle name="Normal 20 12 17" xfId="12132" xr:uid="{D6E4C20F-39D8-4D41-B072-1D25E9B45409}"/>
    <cellStyle name="Normal 20 12 18" xfId="12133" xr:uid="{6C2E6431-2939-4D48-ABF0-CA9F847CFD83}"/>
    <cellStyle name="Normal 20 12 2" xfId="12134" xr:uid="{74675DCB-2681-4864-9F83-7B85C43E7744}"/>
    <cellStyle name="Normal 20 12 3" xfId="12135" xr:uid="{9141EF1E-9F23-4A0D-B68E-DDB47B27ADA4}"/>
    <cellStyle name="Normal 20 12 3 2" xfId="12136" xr:uid="{2A231DCA-7D5F-4FCA-8ABB-67C72D9C3627}"/>
    <cellStyle name="Normal 20 12 3_CHECK_FX" xfId="12137" xr:uid="{E93C340F-826E-4E45-9B28-9BFA8493F578}"/>
    <cellStyle name="Normal 20 12 4" xfId="12138" xr:uid="{08DF9A1F-A019-4F09-ADC3-3960B4C5D51E}"/>
    <cellStyle name="Normal 20 12 5" xfId="12139" xr:uid="{EB5FCA72-001C-448A-B5AB-2594AAA35A05}"/>
    <cellStyle name="Normal 20 12 5 2" xfId="12140" xr:uid="{74F6A5E8-D993-445E-82AC-7E18E5083B13}"/>
    <cellStyle name="Normal 20 12 5_CHECK_FX" xfId="12141" xr:uid="{0821C1D5-9452-4F08-8AC0-652AE8CE7A7A}"/>
    <cellStyle name="Normal 20 12 6" xfId="12142" xr:uid="{CCD7EC93-BDA4-42C0-978A-1EF77F470782}"/>
    <cellStyle name="Normal 20 12 7" xfId="12143" xr:uid="{DE5EBEC6-BC54-45FF-BBA5-DF69B3662EE5}"/>
    <cellStyle name="Normal 20 12 8" xfId="12144" xr:uid="{F9B7F979-BC38-4088-83C3-8E4611574A86}"/>
    <cellStyle name="Normal 20 12 8 2" xfId="12145" xr:uid="{DFDE2B1D-6A1D-49D2-878E-F6D64FD5AB88}"/>
    <cellStyle name="Normal 20 12 8_CHECK_FX" xfId="12146" xr:uid="{55133ECD-DB67-44AE-AF43-27AADACA8E8B}"/>
    <cellStyle name="Normal 20 12 9" xfId="12147" xr:uid="{123DAD6C-227F-4D90-B343-F9453B4A073D}"/>
    <cellStyle name="Normal 20 12_CHECK_FX" xfId="12148" xr:uid="{E7D28FC6-6A21-4326-BBE1-33BA64044F81}"/>
    <cellStyle name="Normal 20 13" xfId="12149" xr:uid="{7A02E382-F3F5-41D6-B7F8-A43DE33DB69D}"/>
    <cellStyle name="Normal 20 13 2" xfId="12150" xr:uid="{FF9E5C51-B571-42D2-8EA4-2A9DE55971E0}"/>
    <cellStyle name="Normal 20 13_CHECK_FX" xfId="12151" xr:uid="{68227F2E-4320-416E-AFBB-EDFF37B8158E}"/>
    <cellStyle name="Normal 20 14" xfId="12152" xr:uid="{460FC8F6-DE1A-4AEB-B2BC-76485DD1660A}"/>
    <cellStyle name="Normal 20 15" xfId="12153" xr:uid="{3ACA673B-06EC-4A15-B66E-2518563419D8}"/>
    <cellStyle name="Normal 20 16" xfId="12154" xr:uid="{F796F337-F118-47B2-8E42-B2E0B568D8BB}"/>
    <cellStyle name="Normal 20 16 2" xfId="12155" xr:uid="{E3A3F9B7-D443-4F0B-9D82-633113EAA490}"/>
    <cellStyle name="Normal 20 16_CHECK_FX" xfId="12156" xr:uid="{3ED79D5B-BD55-4245-AAC7-C4DAB8A1AD95}"/>
    <cellStyle name="Normal 20 17" xfId="12157" xr:uid="{8172A6E3-DCD7-4C99-87B3-0204E23E7254}"/>
    <cellStyle name="Normal 20 17 2" xfId="12158" xr:uid="{097D89AB-AFE0-4A57-8C34-1D221BC42447}"/>
    <cellStyle name="Normal 20 17_CHECK_FX" xfId="12159" xr:uid="{07E18D0C-CEA7-45DA-8D9C-350506856708}"/>
    <cellStyle name="Normal 20 18" xfId="12160" xr:uid="{73066504-C4F3-43F8-BB60-EF020E82C5AF}"/>
    <cellStyle name="Normal 20 18 2" xfId="12161" xr:uid="{5966C624-BF4F-4EA1-89C1-C68E215F6732}"/>
    <cellStyle name="Normal 20 18_CHECK_FX" xfId="12162" xr:uid="{D5DB33CD-5F92-490E-B5AE-FBEE2395A558}"/>
    <cellStyle name="Normal 20 19" xfId="12163" xr:uid="{964EE762-8D23-4216-AD75-DB6309D1FB6E}"/>
    <cellStyle name="Normal 20 2" xfId="12164" xr:uid="{B501998D-7C41-4802-8433-7D2D9601D901}"/>
    <cellStyle name="Normal 20 2 2" xfId="12165" xr:uid="{58FE550A-0934-4AC4-A8BB-3EABE3313B1E}"/>
    <cellStyle name="Normal 20 2 2 2" xfId="12166" xr:uid="{9192A649-D2C2-4016-AC5A-85A19EAB36D5}"/>
    <cellStyle name="Normal 20 2 2_CHECK_FX" xfId="12167" xr:uid="{B41E5FC5-BABE-4FC9-A057-4415457104ED}"/>
    <cellStyle name="Normal 20 2 3" xfId="12168" xr:uid="{521130E2-6F67-450B-ADD5-02644B3D3DED}"/>
    <cellStyle name="Normal 20 2 4" xfId="12169" xr:uid="{B55BB029-0FCE-47B6-9CA5-87CEA666975E}"/>
    <cellStyle name="Normal 20 2 5" xfId="12170" xr:uid="{BBD334B8-1CC5-49A5-9F17-CC19561C3596}"/>
    <cellStyle name="Normal 20 2 6" xfId="12171" xr:uid="{E7914ABB-3B86-4809-A92D-5E2A21DA0D70}"/>
    <cellStyle name="Normal 20 2 7" xfId="12172" xr:uid="{F27DC5C5-E830-4463-AABF-35133AB64490}"/>
    <cellStyle name="Normal 20 2 7 2" xfId="12173" xr:uid="{D3060D02-5303-44BF-9F91-A4E44923CEC8}"/>
    <cellStyle name="Normal 20 2 7_CHECK_FX" xfId="12174" xr:uid="{29243733-845B-4B00-8938-6713A65ACFFF}"/>
    <cellStyle name="Normal 20 2 8" xfId="12175" xr:uid="{CF43E39E-3DBB-4C03-9D15-E86144735A6F}"/>
    <cellStyle name="Normal 20 2 8 2" xfId="12176" xr:uid="{37E7E864-1626-4AC0-9C6F-0AF5E086517C}"/>
    <cellStyle name="Normal 20 2 8_CHECK_FX" xfId="12177" xr:uid="{F9DD20D3-4187-4A44-AC82-7272007872EC}"/>
    <cellStyle name="Normal 20 2 9" xfId="12178" xr:uid="{B2649257-40C1-4C33-BCD2-1474D18D3C58}"/>
    <cellStyle name="Normal 20 2_CHECK_FX" xfId="12179" xr:uid="{9C7F1076-43C9-4AF8-9BD2-87991DDD768D}"/>
    <cellStyle name="Normal 20 20" xfId="12180" xr:uid="{76C69F44-245F-4414-ACDA-465A1A0EC630}"/>
    <cellStyle name="Normal 20 21" xfId="12181" xr:uid="{FD18701B-892A-417B-85B1-9EBEAA802453}"/>
    <cellStyle name="Normal 20 22" xfId="12182" xr:uid="{AACBD5FD-DB05-4211-90EF-CBDA5CC64A79}"/>
    <cellStyle name="Normal 20 23" xfId="12183" xr:uid="{6A449783-2F6B-4BDB-B3EF-67CE3A02DFD8}"/>
    <cellStyle name="Normal 20 24" xfId="12184" xr:uid="{E34626A1-F9DE-457E-A135-BEFA5B4515E0}"/>
    <cellStyle name="Normal 20 25" xfId="12185" xr:uid="{80F44693-B470-46F4-AFF0-1FAA695D446B}"/>
    <cellStyle name="Normal 20 26" xfId="12186" xr:uid="{AA2F7D6F-9FBA-4597-A0E6-DE1D66409EAA}"/>
    <cellStyle name="Normal 20 27" xfId="12187" xr:uid="{7B8F57A1-DFF1-4C17-A8C9-14C5BE59BBC1}"/>
    <cellStyle name="Normal 20 28" xfId="12188" xr:uid="{611C58E9-036D-4D7A-8D7E-40253D750954}"/>
    <cellStyle name="Normal 20 29" xfId="12189" xr:uid="{D024B570-717C-41D7-A751-0AA81612A49C}"/>
    <cellStyle name="Normal 20 3" xfId="12190" xr:uid="{6E1E64CC-130F-4219-AD34-0550AF71FED4}"/>
    <cellStyle name="Normal 20 3 2" xfId="12191" xr:uid="{CB2D6752-CAA3-4CB1-A347-728D24FF5614}"/>
    <cellStyle name="Normal 20 3 2 2" xfId="12192" xr:uid="{66A11572-98C0-4490-9294-C6E3E1D0975B}"/>
    <cellStyle name="Normal 20 3 2 2 2" xfId="12193" xr:uid="{1EE908E7-193D-4934-A9F9-4AC5D862BFB2}"/>
    <cellStyle name="Normal 20 3 2 2 3" xfId="12194" xr:uid="{E668928C-E17A-470D-82E4-B55EE1105F96}"/>
    <cellStyle name="Normal 20 3 2 2 4" xfId="12195" xr:uid="{50F6BEC1-ECCA-4BAC-88E0-D7CFA6F83E3E}"/>
    <cellStyle name="Normal 20 3 2 2 5" xfId="12196" xr:uid="{6CB4F8C9-7E21-4191-A18E-CA281D13CB66}"/>
    <cellStyle name="Normal 20 3 2 2 6" xfId="12197" xr:uid="{346CC4A6-B9CC-4C24-9F77-0CB0C986DCBB}"/>
    <cellStyle name="Normal 20 3 2 2 7" xfId="12198" xr:uid="{6C4DBD53-AC95-4672-9269-5181777FEC49}"/>
    <cellStyle name="Normal 20 3 2 2 7 2" xfId="12199" xr:uid="{8146BFFA-BB27-44F0-BDD1-281F12BCFB15}"/>
    <cellStyle name="Normal 20 3 2 2 7_CHECK_FX" xfId="12200" xr:uid="{4E93E384-A311-4472-A785-F3AD0F9E5F84}"/>
    <cellStyle name="Normal 20 3 2 2 8" xfId="12201" xr:uid="{B9C4A32A-7F72-4ED9-834A-0C7AD522D22B}"/>
    <cellStyle name="Normal 20 3 2 2 8 2" xfId="12202" xr:uid="{A41CAFAB-B166-4B05-9839-2221DD27DF53}"/>
    <cellStyle name="Normal 20 3 2 2 8_CHECK_FX" xfId="12203" xr:uid="{8DC9E9E0-D583-4D41-889D-E9E5B5478B51}"/>
    <cellStyle name="Normal 20 3 2 2 9" xfId="12204" xr:uid="{B945F743-16A3-4C83-9932-7B8D5555BB76}"/>
    <cellStyle name="Normal 20 3 2 2 9 2" xfId="12205" xr:uid="{CA97D602-BFDC-4B9B-B751-A6D98C02C8AF}"/>
    <cellStyle name="Normal 20 3 2 2 9_CHECK_FX" xfId="12206" xr:uid="{454333CB-F7AD-4845-B350-B9E86399DC26}"/>
    <cellStyle name="Normal 20 3 2 2_CHECK_FX" xfId="12207" xr:uid="{3F30741F-B661-4A03-B350-09A41D7218CA}"/>
    <cellStyle name="Normal 20 3 2_CHECK_FX" xfId="12208" xr:uid="{49762BB5-34B2-4F1E-8F3D-38392CEF5167}"/>
    <cellStyle name="Normal 20 3 3" xfId="12209" xr:uid="{BDB45C2C-967D-455C-8A49-125061069F6F}"/>
    <cellStyle name="Normal 20 3_CHECK_FX" xfId="12210" xr:uid="{8CE551D8-BACD-4C8B-B422-5096259DF559}"/>
    <cellStyle name="Normal 20 30" xfId="12211" xr:uid="{804D841B-5276-4C0E-84CA-4FB52766DE56}"/>
    <cellStyle name="Normal 20 31" xfId="12212" xr:uid="{F8DD975D-02F4-4C88-ADBD-8A8D172F483F}"/>
    <cellStyle name="Normal 20 32" xfId="12213" xr:uid="{000D71AA-3B74-4F60-9FB0-DD772D39BA41}"/>
    <cellStyle name="Normal 20 33" xfId="12214" xr:uid="{7D7A510D-D514-4A97-8EE6-1B275CB466C5}"/>
    <cellStyle name="Normal 20 34" xfId="12215" xr:uid="{D18DA9CD-DF62-424C-8598-C2045A64C4E8}"/>
    <cellStyle name="Normal 20 35" xfId="12216" xr:uid="{60731FCD-5AE0-48CE-A719-98777DF3CB66}"/>
    <cellStyle name="Normal 20 36" xfId="12217" xr:uid="{365CE7ED-61A8-4E61-A78D-AB4E42208CAB}"/>
    <cellStyle name="Normal 20 37" xfId="12218" xr:uid="{A3A2B1E4-0623-494A-A0B4-E7F71B5B69A3}"/>
    <cellStyle name="Normal 20 38" xfId="12219" xr:uid="{934601E2-4EF7-4B65-8FEC-DD7504B5C4DE}"/>
    <cellStyle name="Normal 20 39" xfId="12220" xr:uid="{9CF167C2-EC6F-4884-A7EF-AF7B6D69F240}"/>
    <cellStyle name="Normal 20 4" xfId="12221" xr:uid="{1A99A69F-CEA5-4088-9BE0-251C19031CBB}"/>
    <cellStyle name="Normal 20 4 2" xfId="12222" xr:uid="{C7357F0C-97F9-4243-AB6F-75B112C5EE2F}"/>
    <cellStyle name="Normal 20 4 3" xfId="12223" xr:uid="{7954BD52-2EE4-469A-ACD0-21E4447339A3}"/>
    <cellStyle name="Normal 20 4_CHECK_FX" xfId="12224" xr:uid="{58C0B67B-6A61-4DD4-BCEB-D6D2F3B09146}"/>
    <cellStyle name="Normal 20 40" xfId="12225" xr:uid="{B4D18813-844C-443D-A553-365575176592}"/>
    <cellStyle name="Normal 20 41" xfId="12226" xr:uid="{F97B315C-4A8B-4883-BDB4-91A574A56834}"/>
    <cellStyle name="Normal 20 42" xfId="12227" xr:uid="{D1B237F2-D047-4176-AC4D-7E769B2ED600}"/>
    <cellStyle name="Normal 20 43" xfId="12228" xr:uid="{7267F6DA-2EDC-4791-8220-3BD4533A9301}"/>
    <cellStyle name="Normal 20 44" xfId="12229" xr:uid="{B30C928F-FA53-4430-A9E2-74F0805A3768}"/>
    <cellStyle name="Normal 20 45" xfId="12230" xr:uid="{FFCB0287-0402-4309-8846-5F160C15BA40}"/>
    <cellStyle name="Normal 20 46" xfId="12231" xr:uid="{400CE1D4-8B1F-42EC-9613-D8420828E4E6}"/>
    <cellStyle name="Normal 20 47" xfId="12232" xr:uid="{2DBEE898-FDFB-4889-83A3-CA25B9110F3F}"/>
    <cellStyle name="Normal 20 48" xfId="12233" xr:uid="{658E13AE-564C-496E-A7E9-BBA37A9A028E}"/>
    <cellStyle name="Normal 20 49" xfId="12234" xr:uid="{1DF9AB6F-E5A8-4053-BC96-989F8118FE1B}"/>
    <cellStyle name="Normal 20 5" xfId="12235" xr:uid="{79BCF031-2C4D-4893-B0A5-10803DC692AA}"/>
    <cellStyle name="Normal 20 5 2" xfId="12236" xr:uid="{87C9584F-4D97-41EB-9223-91670AB35EB7}"/>
    <cellStyle name="Normal 20 5_CHECK_FX" xfId="12237" xr:uid="{169302AF-B502-46C8-B5BE-22E850299318}"/>
    <cellStyle name="Normal 20 50" xfId="12238" xr:uid="{4EF3B9BB-76CC-4B56-A3A6-5DCBB7F17B4C}"/>
    <cellStyle name="Normal 20 51" xfId="12239" xr:uid="{CF6CDED6-F742-4EF6-9F36-D1FF73F8E5A8}"/>
    <cellStyle name="Normal 20 52" xfId="12240" xr:uid="{BDE40AB4-A08F-47D1-BA59-844C5CFBC269}"/>
    <cellStyle name="Normal 20 53" xfId="12241" xr:uid="{1514DC5F-36E9-405F-93D2-59074AFECBD1}"/>
    <cellStyle name="Normal 20 6" xfId="12242" xr:uid="{32FC9D3C-B1FC-4346-99ED-79DC78983CF5}"/>
    <cellStyle name="Normal 20 6 2" xfId="12243" xr:uid="{AD34F052-CFBB-4C7C-BE39-B6985F51ADC2}"/>
    <cellStyle name="Normal 20 6 3" xfId="12244" xr:uid="{161F3280-25DD-4A9E-8022-1564EAB6533F}"/>
    <cellStyle name="Normal 20 6 4" xfId="12245" xr:uid="{AB1B5E62-20F2-4D0A-818D-0506C9730806}"/>
    <cellStyle name="Normal 20 6 5" xfId="12246" xr:uid="{B8418262-A931-48EB-8B27-D8235D4F9A37}"/>
    <cellStyle name="Normal 20 6 6" xfId="12247" xr:uid="{37DA4860-7839-4C4E-A24A-3FB39F0E1DD6}"/>
    <cellStyle name="Normal 20 6 7" xfId="12248" xr:uid="{32D5DD96-B153-464E-B464-0ACFD8F75072}"/>
    <cellStyle name="Normal 20 6 7 2" xfId="12249" xr:uid="{2762BD68-5C04-4BEC-8ACD-5D74F3CF8B22}"/>
    <cellStyle name="Normal 20 6 7_CHECK_FX" xfId="12250" xr:uid="{54BD8F3A-7A8C-4FCF-984C-F008A18FFED2}"/>
    <cellStyle name="Normal 20 6 8" xfId="12251" xr:uid="{DE286BF0-BB1A-4090-8D25-EBC39F357A66}"/>
    <cellStyle name="Normal 20 6 8 2" xfId="12252" xr:uid="{3251C4BD-2450-4A2E-8BD0-332C37CEE35B}"/>
    <cellStyle name="Normal 20 6 8_CHECK_FX" xfId="12253" xr:uid="{0E889122-FD68-4012-B7B4-95EFAB5BA5AD}"/>
    <cellStyle name="Normal 20 6 9" xfId="12254" xr:uid="{FF57B281-7A84-4364-B9FF-BBD3D9A62BAD}"/>
    <cellStyle name="Normal 20 6 9 2" xfId="12255" xr:uid="{CCDE0B71-C8EC-4EA9-BF64-31D0C81DA13A}"/>
    <cellStyle name="Normal 20 6 9_CHECK_FX" xfId="12256" xr:uid="{CA5C2020-7204-4DAA-B93E-2C0D67266C6E}"/>
    <cellStyle name="Normal 20 6_CHECK_FX" xfId="12257" xr:uid="{10422677-048C-4252-99BD-9F8EF601CC39}"/>
    <cellStyle name="Normal 20 7" xfId="12258" xr:uid="{80B69738-466A-4739-89F6-7F57CF5F17FC}"/>
    <cellStyle name="Normal 20 7 2" xfId="12259" xr:uid="{46F83A73-2D34-4A96-874A-A1AC1AC79226}"/>
    <cellStyle name="Normal 20 7 3" xfId="12260" xr:uid="{C1A9A7C0-19F4-42CA-BECA-DEC739D1075C}"/>
    <cellStyle name="Normal 20 7_CHECK_FX" xfId="12261" xr:uid="{E995CBC2-6117-44AC-AE52-86B887ED4FCD}"/>
    <cellStyle name="Normal 20 8" xfId="12262" xr:uid="{6E832AAA-9E32-49B8-AA79-F5315FF846E3}"/>
    <cellStyle name="Normal 20 9" xfId="12263" xr:uid="{339705FC-5753-485F-B767-3DC5E0BD9D73}"/>
    <cellStyle name="Normal 20_AgeSa_NewFormat" xfId="12264" xr:uid="{ABACF10E-1192-4991-BBD6-7781826BA325}"/>
    <cellStyle name="Normal 21" xfId="12265" xr:uid="{780DE6DF-281A-4858-AC7D-5B6DE886FDE6}"/>
    <cellStyle name="Normal 21 2" xfId="12266" xr:uid="{B40C698E-36D9-4584-BED9-AA73952BE638}"/>
    <cellStyle name="Normal 21 3" xfId="12267" xr:uid="{6AB50D71-DA2C-4A78-AAB9-EE01485108A6}"/>
    <cellStyle name="Normal 21 4" xfId="12268" xr:uid="{68B255B2-FA6B-4067-B045-87E6786D64EA}"/>
    <cellStyle name="Normal 21 5" xfId="12269" xr:uid="{CBA8989E-3A32-4C50-A314-CA9911D0038E}"/>
    <cellStyle name="Normal 21 6" xfId="12270" xr:uid="{7219F31D-8A06-4983-BF4F-5FB17C92E665}"/>
    <cellStyle name="Normal 21 7" xfId="12271" xr:uid="{6675E41B-3AF6-4600-9085-F92DF9648769}"/>
    <cellStyle name="Normal 21_AgeSA" xfId="12272" xr:uid="{16F03F42-87AB-40CF-A717-D837103B8599}"/>
    <cellStyle name="Normal 22" xfId="12273" xr:uid="{163F2369-C338-435B-ABA7-AD08918E5F5F}"/>
    <cellStyle name="Normal 22 2" xfId="12274" xr:uid="{04E31BF1-9974-43D4-A3AD-DFAE233F4126}"/>
    <cellStyle name="Normal 22 3" xfId="12275" xr:uid="{CFFD76CC-35DC-46E5-9A22-DA2E26C91DB7}"/>
    <cellStyle name="Normal 22 4" xfId="12276" xr:uid="{E9EE478A-8A2D-4CD0-801D-5E22FEE71ABF}"/>
    <cellStyle name="Normal 22 5" xfId="12277" xr:uid="{DCED8B3E-4ABA-488B-92F1-A31E0F28E0A9}"/>
    <cellStyle name="Normal 22_AgeSa_NewFormat" xfId="12278" xr:uid="{3313AEB3-AC88-4F4C-B852-7993ECAC9D34}"/>
    <cellStyle name="Normal 23" xfId="12279" xr:uid="{65326E10-508C-433F-9EBC-78FC8E85D5D6}"/>
    <cellStyle name="Normal 23 2" xfId="12280" xr:uid="{0C7C2033-75CA-4992-A377-5B5CF1A3921E}"/>
    <cellStyle name="Normal 23 3" xfId="12281" xr:uid="{B02A736A-E070-4A56-B843-A04EDB609534}"/>
    <cellStyle name="Normal 23_AgeSa_NewFormat" xfId="12282" xr:uid="{6202B1B8-116A-4507-B0E5-5F68C5788AAC}"/>
    <cellStyle name="Normal 24" xfId="12283" xr:uid="{B75DDCFB-51EE-40BA-B6DA-51099C8B4D53}"/>
    <cellStyle name="Normal 24 2" xfId="12284" xr:uid="{9B42282E-AF98-4632-B97B-B73B46CA4813}"/>
    <cellStyle name="Normal 24_AgeSa_NewFormat" xfId="12285" xr:uid="{847A7D8C-AE65-41E0-8D65-1DE26B09352E}"/>
    <cellStyle name="Normal 25" xfId="12286" xr:uid="{03FA5E9E-F04F-4064-8ADD-D3D8A363BBAB}"/>
    <cellStyle name="Normal 26" xfId="12287" xr:uid="{25200642-7E06-4913-969C-838D8C7C8C01}"/>
    <cellStyle name="Normal 27" xfId="12288" xr:uid="{1B731397-7EF1-4155-8C71-DDDF30154E70}"/>
    <cellStyle name="Normal 28" xfId="12289" xr:uid="{D9A2A5AE-9C5B-4BD8-B970-61C6114F162B}"/>
    <cellStyle name="Normal 28 2" xfId="12290" xr:uid="{2499DE38-89AB-40AB-8A3D-C74DCC59E0F9}"/>
    <cellStyle name="Normal 28 3" xfId="12291" xr:uid="{8516E8B4-D44F-46D2-A075-F74DDEB4A54D}"/>
    <cellStyle name="Normal 28_Ageas (Total)" xfId="12292" xr:uid="{B6D39077-1D5E-4591-9392-42A46D441504}"/>
    <cellStyle name="Normal 29" xfId="12293" xr:uid="{3412D7BE-191B-47B5-9EED-B302E85C6DC4}"/>
    <cellStyle name="Normal 29 2" xfId="12294" xr:uid="{306184E8-0AF4-4F36-98E0-4ABE002D8EEF}"/>
    <cellStyle name="Normal 29_AFLI" xfId="12295" xr:uid="{56230255-8E29-4E7D-9061-9E5D7BFB651E}"/>
    <cellStyle name="Normal 3" xfId="12296" xr:uid="{E12183BA-6541-4362-BFDC-AE7330099A85}"/>
    <cellStyle name="Normal 3 10" xfId="12297" xr:uid="{E19665BF-A446-447C-9FF8-580711B442BD}"/>
    <cellStyle name="Normal 3 10 2" xfId="12298" xr:uid="{F3A0D712-3FBB-428A-BDFA-B09B9E195C17}"/>
    <cellStyle name="Normal 3 10_CHECK_FX" xfId="12299" xr:uid="{7ED4EDA5-D4B0-4F8E-A8D3-4E55C5457F62}"/>
    <cellStyle name="Normal 3 11" xfId="12300" xr:uid="{F74EC6FC-3591-4978-81BF-FBAC2E6105B0}"/>
    <cellStyle name="Normal 3 12" xfId="12301" xr:uid="{73926E43-C902-4F53-9639-8974F05E03F3}"/>
    <cellStyle name="Normal 3 13" xfId="12302" xr:uid="{DF0386E3-7969-47E5-8256-433E689AA234}"/>
    <cellStyle name="Normal 3 14" xfId="12303" xr:uid="{0B7E2992-A248-4F60-83E9-72AA3A94723F}"/>
    <cellStyle name="Normal 3 15" xfId="12304" xr:uid="{E0098FE7-A82A-4980-802D-78F82C798023}"/>
    <cellStyle name="Normal 3 2" xfId="12305" xr:uid="{FA241833-54D9-4B41-9A03-5F8AC59C4BE7}"/>
    <cellStyle name="Normal 3 2 10" xfId="12306" xr:uid="{21DB3D10-C2F7-45ED-91CB-8BAD7B4BA7BE}"/>
    <cellStyle name="Normal 3 2 10 2" xfId="12307" xr:uid="{448C29E6-B346-4597-AC1C-ECCB373A302E}"/>
    <cellStyle name="Normal 3 2 10 2 2" xfId="12308" xr:uid="{235C80F9-66E8-463A-B967-58A5E85CD3CD}"/>
    <cellStyle name="Normal 3 2 10 2 2 2" xfId="12309" xr:uid="{024202C2-2DFB-43D2-90D2-BBDDA6C122BB}"/>
    <cellStyle name="Normal 3 2 10 2 2_CHECK_FX" xfId="12310" xr:uid="{D9240577-0D90-4718-A811-A52A12F94584}"/>
    <cellStyle name="Normal 3 2 10 2 3" xfId="12311" xr:uid="{FDA1077F-77F1-4D40-BC5B-07D5441DE441}"/>
    <cellStyle name="Normal 3 2 10 2_CHECK_FX" xfId="12312" xr:uid="{AC1793CD-1DCB-4F2C-BD60-28CCC70474E2}"/>
    <cellStyle name="Normal 3 2 10 3" xfId="12313" xr:uid="{98711278-D452-4C95-B0E4-658D4F70B0D6}"/>
    <cellStyle name="Normal 3 2 10 3 2" xfId="12314" xr:uid="{4EAE5A25-6505-4C3C-88D6-E317DC2C19E7}"/>
    <cellStyle name="Normal 3 2 10 3_CHECK_FX" xfId="12315" xr:uid="{BEC48D3D-EE53-41F9-AB31-F06B3CD233F3}"/>
    <cellStyle name="Normal 3 2 10 4" xfId="12316" xr:uid="{7B95FEDD-7489-4E4F-98DE-8C896C478922}"/>
    <cellStyle name="Normal 3 2 10_CHECK_FX" xfId="12317" xr:uid="{B7A94467-A1B0-4F93-8D7C-72B024CC1E98}"/>
    <cellStyle name="Normal 3 2 11" xfId="12318" xr:uid="{9CC31D57-8161-4068-B733-7E59488CCE08}"/>
    <cellStyle name="Normal 3 2 11 2" xfId="12319" xr:uid="{AFBF5E96-6667-46C0-9FB3-CC40501B983F}"/>
    <cellStyle name="Normal 3 2 11 2 2" xfId="12320" xr:uid="{332488DA-3825-45F7-80FB-7B3DC4A6A26C}"/>
    <cellStyle name="Normal 3 2 11 2 2 2" xfId="12321" xr:uid="{80ADCF19-C411-46CF-91C5-E532EB3B9DF7}"/>
    <cellStyle name="Normal 3 2 11 2 2_CHECK_FX" xfId="12322" xr:uid="{499BAF0B-995B-4402-8070-B5F6D7AC35C8}"/>
    <cellStyle name="Normal 3 2 11 2 3" xfId="12323" xr:uid="{3119FEEF-898B-4323-8A56-11C929E92821}"/>
    <cellStyle name="Normal 3 2 11 2_CHECK_FX" xfId="12324" xr:uid="{5AC08C25-707F-47B4-9D0B-A2632A177368}"/>
    <cellStyle name="Normal 3 2 11 3" xfId="12325" xr:uid="{82B0D364-5424-4B14-B975-2CE1DDDB44DE}"/>
    <cellStyle name="Normal 3 2 11 3 2" xfId="12326" xr:uid="{A2A641C9-1FF9-442B-AAD0-81F8ED08112D}"/>
    <cellStyle name="Normal 3 2 11 3_CHECK_FX" xfId="12327" xr:uid="{4F32F488-6806-4ECC-BA1D-67E322C28835}"/>
    <cellStyle name="Normal 3 2 11 4" xfId="12328" xr:uid="{4637F268-028E-4191-83C1-AE7D25F35853}"/>
    <cellStyle name="Normal 3 2 11_CHECK_FX" xfId="12329" xr:uid="{BB94E472-DF8D-4445-9B4A-081221E485E1}"/>
    <cellStyle name="Normal 3 2 12" xfId="12330" xr:uid="{1E0772D0-33A0-4EB8-8806-A91521AE6E49}"/>
    <cellStyle name="Normal 3 2 12 2" xfId="12331" xr:uid="{8615C352-2E78-460D-BA94-D17FC23C4746}"/>
    <cellStyle name="Normal 3 2 12 2 2" xfId="12332" xr:uid="{1DFB09C0-F773-40CA-A919-AE25C06D168B}"/>
    <cellStyle name="Normal 3 2 12 2 2 2" xfId="12333" xr:uid="{7035A9E7-9EFD-4D43-9326-97ECBCEED1CA}"/>
    <cellStyle name="Normal 3 2 12 2 2_CHECK_FX" xfId="12334" xr:uid="{8127170C-BC9F-4984-8671-517517FD17FA}"/>
    <cellStyle name="Normal 3 2 12 2 3" xfId="12335" xr:uid="{A944DF42-8896-4852-9C1A-6B6168C0B8D0}"/>
    <cellStyle name="Normal 3 2 12 2_CHECK_FX" xfId="12336" xr:uid="{39279470-ED48-4E52-B2CE-75A5FB24B8B7}"/>
    <cellStyle name="Normal 3 2 12 3" xfId="12337" xr:uid="{C70C9246-B595-4884-B4BA-DE9B1D854FCE}"/>
    <cellStyle name="Normal 3 2 12 3 2" xfId="12338" xr:uid="{82C3015F-ABEC-4A14-975F-D2AA32FC5C95}"/>
    <cellStyle name="Normal 3 2 12 3_CHECK_FX" xfId="12339" xr:uid="{AE556453-241A-4E3E-996B-093915B75DD6}"/>
    <cellStyle name="Normal 3 2 12 4" xfId="12340" xr:uid="{6E6589F1-129D-4630-94BB-E174A1273237}"/>
    <cellStyle name="Normal 3 2 12_CHECK_FX" xfId="12341" xr:uid="{270A3099-A2D6-406B-809B-7099E98CE59B}"/>
    <cellStyle name="Normal 3 2 13" xfId="12342" xr:uid="{79C9CFEE-3F28-48FA-9F4B-62FB6D98E508}"/>
    <cellStyle name="Normal 3 2 13 2" xfId="12343" xr:uid="{FED42EB4-AE63-452D-8256-4C26970675BB}"/>
    <cellStyle name="Normal 3 2 13 2 2" xfId="12344" xr:uid="{5C2824C4-5E77-4ECB-ACD6-2BC09F6C48BC}"/>
    <cellStyle name="Normal 3 2 13 2 2 2" xfId="12345" xr:uid="{A3B3EA88-53D8-4058-A40E-793E03C58827}"/>
    <cellStyle name="Normal 3 2 13 2 2_CHECK_FX" xfId="12346" xr:uid="{CD46853D-CAA0-40F2-9964-3FB281D77BBD}"/>
    <cellStyle name="Normal 3 2 13 2 3" xfId="12347" xr:uid="{AB334DA1-6C11-4662-B654-68C56C2D7543}"/>
    <cellStyle name="Normal 3 2 13 2_CHECK_FX" xfId="12348" xr:uid="{4E10503F-93D1-4B77-A2AA-D30ABDC23FCA}"/>
    <cellStyle name="Normal 3 2 13 3" xfId="12349" xr:uid="{73165EE2-00C7-4946-9E7A-8132AC2785FE}"/>
    <cellStyle name="Normal 3 2 13 3 2" xfId="12350" xr:uid="{DBD2644E-FB53-4CE7-8681-DB465F3B6556}"/>
    <cellStyle name="Normal 3 2 13 3_CHECK_FX" xfId="12351" xr:uid="{BD2CCFA5-4B18-48AA-84B9-31E20FFF00EA}"/>
    <cellStyle name="Normal 3 2 13 4" xfId="12352" xr:uid="{A690360E-8E73-42DC-8C4D-F6DABFD8DE40}"/>
    <cellStyle name="Normal 3 2 13_CHECK_FX" xfId="12353" xr:uid="{7FD4310B-ED94-4E46-AA68-7CC46DE9AB68}"/>
    <cellStyle name="Normal 3 2 14" xfId="12354" xr:uid="{864C7324-EAAD-48CB-A725-041A415687F6}"/>
    <cellStyle name="Normal 3 2 14 2" xfId="12355" xr:uid="{84008650-1E90-4342-A6B1-2B7D62D76C31}"/>
    <cellStyle name="Normal 3 2 14 2 2" xfId="12356" xr:uid="{FC677873-659F-4102-831D-CB274AA62793}"/>
    <cellStyle name="Normal 3 2 14 2_CHECK_FX" xfId="12357" xr:uid="{1A33DC68-62F8-4B9B-A497-C87BB628503D}"/>
    <cellStyle name="Normal 3 2 14 3" xfId="12358" xr:uid="{6D6621E9-6ED7-4216-A439-88D6F79B1BE6}"/>
    <cellStyle name="Normal 3 2 14_CHECK_FX" xfId="12359" xr:uid="{B2305F3B-6FD3-4DD5-8D90-C3445CC7B164}"/>
    <cellStyle name="Normal 3 2 15" xfId="12360" xr:uid="{44E9EC3E-E398-4A90-9484-8698EE8E460D}"/>
    <cellStyle name="Normal 3 2 15 2" xfId="12361" xr:uid="{C4475DDC-A254-4EAA-AC43-EC265E27B1D3}"/>
    <cellStyle name="Normal 3 2 15 2 2" xfId="12362" xr:uid="{D789935F-35A8-4349-B3F8-014EBBCC6CB6}"/>
    <cellStyle name="Normal 3 2 15 2_CHECK_FX" xfId="12363" xr:uid="{712D13A9-00F1-42B7-BB21-454BEB11BCF9}"/>
    <cellStyle name="Normal 3 2 15 3" xfId="12364" xr:uid="{2C09BB50-23DA-42A9-8FD6-FDA929A49592}"/>
    <cellStyle name="Normal 3 2 15_CHECK_FX" xfId="12365" xr:uid="{A0D24DCF-9D77-4BAF-ABDB-DBFBA1B61952}"/>
    <cellStyle name="Normal 3 2 16" xfId="12366" xr:uid="{04772C19-1C67-4B74-9127-376EF9B859BB}"/>
    <cellStyle name="Normal 3 2 16 2" xfId="12367" xr:uid="{68F3B24D-4961-46F3-B4D1-99D3B0C7A40F}"/>
    <cellStyle name="Normal 3 2 16_CHECK_FX" xfId="12368" xr:uid="{573C0A75-AECA-4144-B623-D3959359C1E8}"/>
    <cellStyle name="Normal 3 2 17" xfId="12369" xr:uid="{6F7472ED-14F4-42DE-B830-E65730820729}"/>
    <cellStyle name="Normal 3 2 18" xfId="12370" xr:uid="{03DBD6C4-472A-4E46-AE96-81F8B7A40E14}"/>
    <cellStyle name="Normal 3 2 19" xfId="12371" xr:uid="{0C16D545-CF4C-4135-A578-3F566B16EA7D}"/>
    <cellStyle name="Normal 3 2 2" xfId="12372" xr:uid="{7D6724CF-4B3B-4BDF-AAB7-9373738C440B}"/>
    <cellStyle name="Normal 3 2 2 2" xfId="12373" xr:uid="{53F1AAA1-15FE-4EF2-A4E9-FAD7FE9E7F3C}"/>
    <cellStyle name="Normal 3 2 2 2 2" xfId="12374" xr:uid="{9679CA2B-EA07-4B0A-B489-9B140567BB74}"/>
    <cellStyle name="Normal 3 2 2 2 2 2" xfId="12375" xr:uid="{635786D9-0BF9-4C0B-8DD0-ADAF3A17965F}"/>
    <cellStyle name="Normal 3 2 2 2 2 2 2" xfId="12376" xr:uid="{E39393C0-5CC3-46B7-9026-F9FD76BC31EF}"/>
    <cellStyle name="Normal 3 2 2 2 2 2 2 2" xfId="12377" xr:uid="{23C648A6-B1E0-411D-BE09-B9B8499F908E}"/>
    <cellStyle name="Normal 3 2 2 2 2 2 2 2 2" xfId="12378" xr:uid="{4E669777-8D20-4034-9C82-EC1CE442FAC0}"/>
    <cellStyle name="Normal 3 2 2 2 2 2 2 2_CHECK_FX" xfId="12379" xr:uid="{45C59C2F-4697-4AFD-B5B5-7F424CAFA7D4}"/>
    <cellStyle name="Normal 3 2 2 2 2 2 2 3" xfId="12380" xr:uid="{35CF3BCD-A3E1-435E-911C-B88500D7DA71}"/>
    <cellStyle name="Normal 3 2 2 2 2 2 2_CHECK_FX" xfId="12381" xr:uid="{FB152EA1-7F4F-4AD9-8FBF-3E50F94C4C8B}"/>
    <cellStyle name="Normal 3 2 2 2 2 2 3" xfId="12382" xr:uid="{7DF510FE-51DE-409E-92EE-665F9CC6E3F6}"/>
    <cellStyle name="Normal 3 2 2 2 2 2 3 2" xfId="12383" xr:uid="{D439ACB5-00AA-482A-BB98-097112DD325F}"/>
    <cellStyle name="Normal 3 2 2 2 2 2 3_CHECK_FX" xfId="12384" xr:uid="{18BE9B41-8FAE-4974-9B25-1B541B0F82FD}"/>
    <cellStyle name="Normal 3 2 2 2 2 2 4" xfId="12385" xr:uid="{D4DEFDD0-A45E-46E9-AE6D-9510BE467DEE}"/>
    <cellStyle name="Normal 3 2 2 2 2 2_CHECK_FX" xfId="12386" xr:uid="{DF111696-16FD-4825-BEB9-EC6C94D10F11}"/>
    <cellStyle name="Normal 3 2 2 2 2 3" xfId="12387" xr:uid="{621A17DC-31BE-4F79-9DE1-93E7104A759D}"/>
    <cellStyle name="Normal 3 2 2 2 2 3 2" xfId="12388" xr:uid="{04B5EC5D-CE26-4DE3-8195-984560F38978}"/>
    <cellStyle name="Normal 3 2 2 2 2 3 2 2" xfId="12389" xr:uid="{7543323C-5230-48A1-BFEA-438119659495}"/>
    <cellStyle name="Normal 3 2 2 2 2 3 2_CHECK_FX" xfId="12390" xr:uid="{0E9C05AC-DFC4-48C5-9B70-0EF7472EF369}"/>
    <cellStyle name="Normal 3 2 2 2 2 3 3" xfId="12391" xr:uid="{DC473173-2988-48BB-8B68-9F5B4A710528}"/>
    <cellStyle name="Normal 3 2 2 2 2 3_CHECK_FX" xfId="12392" xr:uid="{31063A19-8C92-48D3-A65C-B5F49757F978}"/>
    <cellStyle name="Normal 3 2 2 2 2 4" xfId="12393" xr:uid="{E9F13106-8F26-4FD7-88C2-958E1C81C9DE}"/>
    <cellStyle name="Normal 3 2 2 2 2 4 2" xfId="12394" xr:uid="{B4E66991-6DEF-4601-BFB7-78CB68BE2112}"/>
    <cellStyle name="Normal 3 2 2 2 2 4 2 2" xfId="12395" xr:uid="{42139F31-6057-4047-B34B-B18DBBC713F0}"/>
    <cellStyle name="Normal 3 2 2 2 2 4 2 2 2" xfId="12396" xr:uid="{7EBB6FD8-6358-4ECC-874D-F62D1E1B2115}"/>
    <cellStyle name="Normal 3 2 2 2 2 4 2 2 3" xfId="12397" xr:uid="{B22F84F8-FEFF-418A-A76D-6770060DE875}"/>
    <cellStyle name="Normal 3 2 2 2 2 4 2 2 4" xfId="12398" xr:uid="{C46A381C-1A92-420E-8E50-AD794DB347A6}"/>
    <cellStyle name="Normal 3 2 2 2 2 4 2 2 5" xfId="12399" xr:uid="{1EDAAF73-AF1E-40DC-AB00-4210CE0FF01D}"/>
    <cellStyle name="Normal 3 2 2 2 2 4 2 2 6" xfId="12400" xr:uid="{211D890E-E03E-41BD-BC96-F06BEE2345EF}"/>
    <cellStyle name="Normal 3 2 2 2 2 4 2 2 7" xfId="12401" xr:uid="{1D5C3490-A035-4D60-BB84-2D69E6F3D4A8}"/>
    <cellStyle name="Normal 3 2 2 2 2 4 2 2 7 2" xfId="12402" xr:uid="{EEFBEFA4-5A8E-4B68-A579-7FAAD85B206F}"/>
    <cellStyle name="Normal 3 2 2 2 2 4 2 2 7_CHECK_FX" xfId="12403" xr:uid="{ACF31FF2-509F-46F7-B3DC-7911A67F7216}"/>
    <cellStyle name="Normal 3 2 2 2 2 4 2 2 8" xfId="12404" xr:uid="{A2822A60-46BF-4FDE-91D5-B8B529B77BCA}"/>
    <cellStyle name="Normal 3 2 2 2 2 4 2 2 8 2" xfId="12405" xr:uid="{69AAD0E5-60DE-4672-B72E-C2480649AAC4}"/>
    <cellStyle name="Normal 3 2 2 2 2 4 2 2 8_CHECK_FX" xfId="12406" xr:uid="{630E2F9E-7851-4761-B925-512A46C2D857}"/>
    <cellStyle name="Normal 3 2 2 2 2 4 2 2 9" xfId="12407" xr:uid="{6EE9E10F-BF61-43C4-B931-B5058DAB3050}"/>
    <cellStyle name="Normal 3 2 2 2 2 4 2 2 9 2" xfId="12408" xr:uid="{2832D0C2-AABA-4E30-9B33-E11A20740C21}"/>
    <cellStyle name="Normal 3 2 2 2 2 4 2 2 9_CHECK_FX" xfId="12409" xr:uid="{BB14E032-7490-449B-A040-D7E600C730A8}"/>
    <cellStyle name="Normal 3 2 2 2 2 4 2 2_CHECK_FX" xfId="12410" xr:uid="{6B15234D-AF51-4FFA-85F6-EAFD51153767}"/>
    <cellStyle name="Normal 3 2 2 2 2 4 2_CHECK_FX" xfId="12411" xr:uid="{BDFD44F9-4C78-4810-80BB-AC521DDF1DA3}"/>
    <cellStyle name="Normal 3 2 2 2 2 4 3" xfId="12412" xr:uid="{65095D6D-17FB-41AA-ADBC-C74E5752DD18}"/>
    <cellStyle name="Normal 3 2 2 2 2 4_CHECK_FX" xfId="12413" xr:uid="{D3D5C2A3-37D3-4422-A231-C6096CCE8BB9}"/>
    <cellStyle name="Normal 3 2 2 2 2 5" xfId="12414" xr:uid="{1E603C1F-3577-40FC-BE9F-68DB4F976D71}"/>
    <cellStyle name="Normal 3 2 2 2 2_CHECK_FX" xfId="12415" xr:uid="{DCC12828-6D8C-47BC-A084-4CDB5EB250F3}"/>
    <cellStyle name="Normal 3 2 2 2 3" xfId="12416" xr:uid="{858F0FB7-9F14-4660-B7EF-ACFA2791C8AD}"/>
    <cellStyle name="Normal 3 2 2 2 3 2" xfId="12417" xr:uid="{C4106840-5C3D-49A6-98E9-3A1F6FA80478}"/>
    <cellStyle name="Normal 3 2 2 2 3 2 2" xfId="12418" xr:uid="{5BCFEF24-34FD-49EF-AE0D-60EE4A40D63F}"/>
    <cellStyle name="Normal 3 2 2 2 3 2_CHECK_FX" xfId="12419" xr:uid="{8D6CE7A0-566A-4DD3-A7DC-263FB4353AB5}"/>
    <cellStyle name="Normal 3 2 2 2 3 3" xfId="12420" xr:uid="{EE3077B0-8CC6-4DCC-973F-5BEB2E0E0B18}"/>
    <cellStyle name="Normal 3 2 2 2 3_CHECK_FX" xfId="12421" xr:uid="{3CF1ED1F-A55D-4738-BA78-85D0BB22FC82}"/>
    <cellStyle name="Normal 3 2 2 2 4" xfId="12422" xr:uid="{4DE78045-A81E-4F91-9307-F1DBCDBC6562}"/>
    <cellStyle name="Normal 3 2 2 2 4 2" xfId="12423" xr:uid="{4955C370-4494-4F33-BD91-D6400436EE4A}"/>
    <cellStyle name="Normal 3 2 2 2 4_CHECK_FX" xfId="12424" xr:uid="{50508A90-FD9E-4253-91F5-DBCC416C6D54}"/>
    <cellStyle name="Normal 3 2 2 2 5" xfId="12425" xr:uid="{6B4F4BD5-A93C-49F9-8B53-119047DF425C}"/>
    <cellStyle name="Normal 3 2 2 2_CHECK_FX" xfId="12426" xr:uid="{4F483D37-BEFF-4FCE-9796-752879388371}"/>
    <cellStyle name="Normal 3 2 2 3" xfId="12427" xr:uid="{11118C86-450C-4911-A691-6C8357C1F842}"/>
    <cellStyle name="Normal 3 2 2 3 2" xfId="12428" xr:uid="{D4835FC2-8A2E-4D7E-BC7C-56AD13D2950B}"/>
    <cellStyle name="Normal 3 2 2 3 2 2" xfId="12429" xr:uid="{2EF55478-7FC1-4FE7-9776-A6B7CCA8F30C}"/>
    <cellStyle name="Normal 3 2 2 3 2 2 2" xfId="12430" xr:uid="{BF991F21-BF5F-4EE3-8587-A20B1A7327A2}"/>
    <cellStyle name="Normal 3 2 2 3 2 2_CHECK_FX" xfId="12431" xr:uid="{7CCD70D1-9C1A-4993-AB22-EB3B97C6BA5D}"/>
    <cellStyle name="Normal 3 2 2 3 2 3" xfId="12432" xr:uid="{C7F0ADFA-6AE5-4D54-A676-C85087D3DA4E}"/>
    <cellStyle name="Normal 3 2 2 3 2_CHECK_FX" xfId="12433" xr:uid="{373F240E-36F5-4B3C-B6A0-3EA4A9C6FBF4}"/>
    <cellStyle name="Normal 3 2 2 3 3" xfId="12434" xr:uid="{D025B659-D5EA-43A2-9B81-F67DA7E6E8D2}"/>
    <cellStyle name="Normal 3 2 2 3 3 2" xfId="12435" xr:uid="{EDA6372D-017A-44A7-A611-43C4633C396F}"/>
    <cellStyle name="Normal 3 2 2 3 3_CHECK_FX" xfId="12436" xr:uid="{DD4A4225-3071-4420-9FF2-80978DAEB7D0}"/>
    <cellStyle name="Normal 3 2 2 3 4" xfId="12437" xr:uid="{AC2B5725-7B0B-43C2-A2F6-388A3F980D79}"/>
    <cellStyle name="Normal 3 2 2 3_CHECK_FX" xfId="12438" xr:uid="{92E93DD1-466E-4EB6-9E45-1EDD41016435}"/>
    <cellStyle name="Normal 3 2 2 4" xfId="12439" xr:uid="{3BF82529-173A-4DE9-A503-18CFF4655867}"/>
    <cellStyle name="Normal 3 2 2 4 2" xfId="12440" xr:uid="{FC303AA8-AC56-4389-B37D-613AEFEA5217}"/>
    <cellStyle name="Normal 3 2 2 4 2 2" xfId="12441" xr:uid="{99537C74-D9B1-43DA-950C-0199EFC4656F}"/>
    <cellStyle name="Normal 3 2 2 4 2_CHECK_FX" xfId="12442" xr:uid="{521A586F-F9B4-4755-B3E5-1297CD5691D3}"/>
    <cellStyle name="Normal 3 2 2 4 3" xfId="12443" xr:uid="{1B4E0A07-B3FD-4390-A0BC-94D6013F8B30}"/>
    <cellStyle name="Normal 3 2 2 4_CHECK_FX" xfId="12444" xr:uid="{692E8513-2607-4703-B737-751ACFC1F4FB}"/>
    <cellStyle name="Normal 3 2 2 5" xfId="12445" xr:uid="{6C68C6EA-8BD8-462B-8EAA-4499D38C7DF8}"/>
    <cellStyle name="Normal 3 2 2 5 2" xfId="12446" xr:uid="{7BCBF6EB-B50B-46C7-B6BA-278E0E8A29C1}"/>
    <cellStyle name="Normal 3 2 2 5_CHECK_FX" xfId="12447" xr:uid="{36FC01FE-33D2-41C4-BAB3-EB38928CF8E8}"/>
    <cellStyle name="Normal 3 2 2 6" xfId="12448" xr:uid="{252AEE69-3D25-4D7F-8117-0342CD6ACC1D}"/>
    <cellStyle name="Normal 3 2 2_AgeSa_NewFormat" xfId="12449" xr:uid="{F2CBBC93-764A-45BE-9D49-0CE4890F8BD5}"/>
    <cellStyle name="Normal 3 2 3" xfId="12450" xr:uid="{CC16DE25-057A-4AAF-8084-FB3E455A5C12}"/>
    <cellStyle name="Normal 3 2 3 10" xfId="12451" xr:uid="{5E3073EE-CC27-4E30-8BA3-AAD861CE4AC6}"/>
    <cellStyle name="Normal 3 2 3 11" xfId="12452" xr:uid="{3FDE978F-62E7-469E-B571-A0A7E9310FBC}"/>
    <cellStyle name="Normal 3 2 3 12" xfId="12453" xr:uid="{BB8B0467-43EE-47DD-AEAD-CC7D051F895C}"/>
    <cellStyle name="Normal 3 2 3 13" xfId="12454" xr:uid="{CCAE0D8E-4DFC-4F20-962B-A1319B3D706C}"/>
    <cellStyle name="Normal 3 2 3 2" xfId="12455" xr:uid="{CC06DE92-AF0A-4801-8ACC-299DE7D2C4A2}"/>
    <cellStyle name="Normal 3 2 3 2 10" xfId="12456" xr:uid="{9DC37669-958A-4D18-A9EB-30370823A0BE}"/>
    <cellStyle name="Normal 3 2 3 2 11" xfId="12457" xr:uid="{BEC71AF0-CA5B-4525-A6CC-B7C395A56F1F}"/>
    <cellStyle name="Normal 3 2 3 2 12" xfId="12458" xr:uid="{AF8757DC-0C63-43B9-B46B-2DBFD513702E}"/>
    <cellStyle name="Normal 3 2 3 2 13" xfId="12459" xr:uid="{A96AEB75-5BD0-42C8-A44C-CCD0BCDA5238}"/>
    <cellStyle name="Normal 3 2 3 2 2" xfId="12460" xr:uid="{E543B175-FD44-4A08-B8DB-2CDEE530AD51}"/>
    <cellStyle name="Normal 3 2 3 2 2 2" xfId="12461" xr:uid="{6365B0CF-F73B-46CA-86B4-DB3293F984C9}"/>
    <cellStyle name="Normal 3 2 3 2 2_CHECK_FX" xfId="12462" xr:uid="{DCCC4F33-CD61-4552-B149-7E8F95F678C5}"/>
    <cellStyle name="Normal 3 2 3 2 3" xfId="12463" xr:uid="{F4176E7C-B9A3-43C9-8293-71E3E950E029}"/>
    <cellStyle name="Normal 3 2 3 2 4" xfId="12464" xr:uid="{D51B1D0A-3BD5-4F70-AB63-0AA7FB98E722}"/>
    <cellStyle name="Normal 3 2 3 2 5" xfId="12465" xr:uid="{20049376-EA09-48B2-A7C5-D6AE37DD79D4}"/>
    <cellStyle name="Normal 3 2 3 2 6" xfId="12466" xr:uid="{E1DA7EBB-630E-416C-8843-D1615F387224}"/>
    <cellStyle name="Normal 3 2 3 2 7" xfId="12467" xr:uid="{ECB3BDE2-38B6-40E7-9085-9C50C7424D6B}"/>
    <cellStyle name="Normal 3 2 3 2 8" xfId="12468" xr:uid="{C545E007-F43E-41C6-ACA6-C72225072902}"/>
    <cellStyle name="Normal 3 2 3 2 9" xfId="12469" xr:uid="{2430069F-B06B-4666-978B-4C7D4F9CFEA8}"/>
    <cellStyle name="Normal 3 2 3 2_AgeSa_NewFormat" xfId="12470" xr:uid="{8753AA8B-3814-46DA-B617-7DC2F95354D3}"/>
    <cellStyle name="Normal 3 2 3 3" xfId="12471" xr:uid="{7E32754A-9CAD-405D-9D3B-10A1A2E984B2}"/>
    <cellStyle name="Normal 3 2 3 3 2" xfId="12472" xr:uid="{AA706583-D7F7-4B44-BD56-336ECDE2F1BA}"/>
    <cellStyle name="Normal 3 2 3 3_CHECK_FX" xfId="12473" xr:uid="{E49F3860-119D-4AD2-8FC3-55F427DCD8C6}"/>
    <cellStyle name="Normal 3 2 3 4" xfId="12474" xr:uid="{7189090E-D62F-4206-91DF-C504BD1759AF}"/>
    <cellStyle name="Normal 3 2 3 5" xfId="12475" xr:uid="{0A1A1C60-1BC0-41C8-836D-2F986C7053EF}"/>
    <cellStyle name="Normal 3 2 3 6" xfId="12476" xr:uid="{A17CF623-A254-4B1A-86FF-4F960BADA65F}"/>
    <cellStyle name="Normal 3 2 3 7" xfId="12477" xr:uid="{7D0F7DB5-A963-405D-B8DB-D69F5EABFBBC}"/>
    <cellStyle name="Normal 3 2 3 8" xfId="12478" xr:uid="{DB734153-4EC8-443C-AF82-72A211C256D7}"/>
    <cellStyle name="Normal 3 2 3 9" xfId="12479" xr:uid="{4F8BE8F2-7054-4335-97ED-7147299FF075}"/>
    <cellStyle name="Normal 3 2 3_AgeSA" xfId="12480" xr:uid="{830CCDE0-5FF0-4DF6-9EEA-4A80D422D116}"/>
    <cellStyle name="Normal 3 2 4" xfId="12481" xr:uid="{EA3234B0-DC88-4C8F-983C-02AF89E4CD69}"/>
    <cellStyle name="Normal 3 2 4 2" xfId="12482" xr:uid="{577BDF8A-B714-4A2F-BC4A-5844A717ABBE}"/>
    <cellStyle name="Normal 3 2 4 2 2" xfId="12483" xr:uid="{2667D6BF-4DDD-409B-A340-00788FB3FB99}"/>
    <cellStyle name="Normal 3 2 4 2 2 2" xfId="12484" xr:uid="{DA72F60B-02CE-436C-841A-37A046D0B432}"/>
    <cellStyle name="Normal 3 2 4 2 2_CHECK_FX" xfId="12485" xr:uid="{23D3CA3B-1B8C-4F49-B577-E360960E2C48}"/>
    <cellStyle name="Normal 3 2 4 2 3" xfId="12486" xr:uid="{168521E6-4FFF-4B55-9D55-E5F7F29B953C}"/>
    <cellStyle name="Normal 3 2 4 2_CHECK_FX" xfId="12487" xr:uid="{D47D0A73-9FBF-4A03-8980-86D175A1FE16}"/>
    <cellStyle name="Normal 3 2 4 3" xfId="12488" xr:uid="{66EC8020-F696-47B9-94A0-E6D0204AA29C}"/>
    <cellStyle name="Normal 3 2 4 3 2" xfId="12489" xr:uid="{A9B84092-BAB7-4EA1-B0B9-4DC298952392}"/>
    <cellStyle name="Normal 3 2 4 3_CHECK_FX" xfId="12490" xr:uid="{500FDBE2-6AAB-4F0B-B4A8-E8DD4EA6CED3}"/>
    <cellStyle name="Normal 3 2 4 4" xfId="12491" xr:uid="{378DFB54-9F25-4898-B525-C158DD18DAA3}"/>
    <cellStyle name="Normal 3 2 4_CHECK_FX" xfId="12492" xr:uid="{952E69D9-BBA3-41D0-91E5-D91ED87EB2E8}"/>
    <cellStyle name="Normal 3 2 5" xfId="12493" xr:uid="{C91FB8FA-60E6-4AE7-9F06-AC48106410C5}"/>
    <cellStyle name="Normal 3 2 5 2" xfId="12494" xr:uid="{1170C831-B467-461C-BAA6-8B454A8DDC1B}"/>
    <cellStyle name="Normal 3 2 5 2 2" xfId="12495" xr:uid="{F8508C62-C834-4CE8-AB9C-7719EAEF643C}"/>
    <cellStyle name="Normal 3 2 5 2 2 2" xfId="12496" xr:uid="{0CE790D5-E564-4620-B049-3A475B330026}"/>
    <cellStyle name="Normal 3 2 5 2 2_CHECK_FX" xfId="12497" xr:uid="{F6C63B83-852A-4EBC-9FEB-D2011D13E08D}"/>
    <cellStyle name="Normal 3 2 5 2 3" xfId="12498" xr:uid="{760DE3BE-6E8D-4A1F-9047-F542ACA1D61F}"/>
    <cellStyle name="Normal 3 2 5 2_CHECK_FX" xfId="12499" xr:uid="{D95EB795-1A29-4D4C-8882-380DF3DFFD05}"/>
    <cellStyle name="Normal 3 2 5 3" xfId="12500" xr:uid="{1B549197-C295-4D12-B917-9FBD96AC37B3}"/>
    <cellStyle name="Normal 3 2 5 3 2" xfId="12501" xr:uid="{3B2AC6C2-5611-4ED9-9871-669116B7D7D5}"/>
    <cellStyle name="Normal 3 2 5 3_CHECK_FX" xfId="12502" xr:uid="{D329CDFC-0126-4AA3-B3F3-4586C3C067FF}"/>
    <cellStyle name="Normal 3 2 5 4" xfId="12503" xr:uid="{5EEFCAB9-8376-4B83-93CB-D0E0380B5DF7}"/>
    <cellStyle name="Normal 3 2 5_CHECK_FX" xfId="12504" xr:uid="{D8140588-E512-4D09-9E90-E7BB329DA562}"/>
    <cellStyle name="Normal 3 2 6" xfId="12505" xr:uid="{E026BCF0-EA83-42A6-B3FD-85D1072C8FD8}"/>
    <cellStyle name="Normal 3 2 6 2" xfId="12506" xr:uid="{C75FE9AE-924E-4774-9B28-A69BD6F0BC68}"/>
    <cellStyle name="Normal 3 2 6 2 2" xfId="12507" xr:uid="{462CEA4D-5828-4450-B261-35C555D3F497}"/>
    <cellStyle name="Normal 3 2 6 2 2 2" xfId="12508" xr:uid="{1E4A9C11-68AB-4ACB-AE3F-26B71E173325}"/>
    <cellStyle name="Normal 3 2 6 2 2_CHECK_FX" xfId="12509" xr:uid="{8F00A438-C23E-41A1-8068-3E1523CB550B}"/>
    <cellStyle name="Normal 3 2 6 2 3" xfId="12510" xr:uid="{D5EFD9B3-387F-4BB5-855D-83ABA37EE8EF}"/>
    <cellStyle name="Normal 3 2 6 2_CHECK_FX" xfId="12511" xr:uid="{EDCC32DA-D3E8-4E90-AFDC-86832DC7BF12}"/>
    <cellStyle name="Normal 3 2 6 3" xfId="12512" xr:uid="{7CD87A82-4C3B-4B9F-964F-B99F6FD06112}"/>
    <cellStyle name="Normal 3 2 6 3 2" xfId="12513" xr:uid="{8CE07EF4-E3A2-4A41-A042-67AF4495023E}"/>
    <cellStyle name="Normal 3 2 6 3_CHECK_FX" xfId="12514" xr:uid="{EC044C53-9C26-4A7C-A353-10A6E48D57DB}"/>
    <cellStyle name="Normal 3 2 6 4" xfId="12515" xr:uid="{59E43D75-3C4D-4CB8-B629-C86EABA7926E}"/>
    <cellStyle name="Normal 3 2 6_CHECK_FX" xfId="12516" xr:uid="{A1B5DB62-C7B8-4118-A841-8FD50CD00F13}"/>
    <cellStyle name="Normal 3 2 7" xfId="12517" xr:uid="{9933E5F6-4D49-4287-9894-110AB335296B}"/>
    <cellStyle name="Normal 3 2 7 2" xfId="12518" xr:uid="{514C5027-AA73-4DBE-9E71-328E8904D318}"/>
    <cellStyle name="Normal 3 2 7 2 2" xfId="12519" xr:uid="{B55E93E9-3FF7-44CE-9CBE-C4738DA673ED}"/>
    <cellStyle name="Normal 3 2 7 2 2 2" xfId="12520" xr:uid="{92BD7441-5794-4EE7-8BA8-CAA111C9C7F5}"/>
    <cellStyle name="Normal 3 2 7 2 2_CHECK_FX" xfId="12521" xr:uid="{1B1F3AA7-74B3-4557-9283-638287BD40E9}"/>
    <cellStyle name="Normal 3 2 7 2 3" xfId="12522" xr:uid="{FDA1CB6B-C0B1-4090-B755-81FFB9922C2F}"/>
    <cellStyle name="Normal 3 2 7 2_CHECK_FX" xfId="12523" xr:uid="{EBE58540-161C-4C15-9310-920E476D27C7}"/>
    <cellStyle name="Normal 3 2 7 3" xfId="12524" xr:uid="{6AD06C3C-FC68-4C6D-8A4D-018B58DE6C48}"/>
    <cellStyle name="Normal 3 2 7 3 2" xfId="12525" xr:uid="{5604967E-8839-4BA8-9DA8-E2E10667639D}"/>
    <cellStyle name="Normal 3 2 7 3_CHECK_FX" xfId="12526" xr:uid="{325D4896-699A-45C1-907E-42C1D3D788D3}"/>
    <cellStyle name="Normal 3 2 7 4" xfId="12527" xr:uid="{2945AF65-FEF3-4C69-B3FE-87F7EB46D976}"/>
    <cellStyle name="Normal 3 2 7_CHECK_FX" xfId="12528" xr:uid="{19FA3161-5465-4D56-AA37-1D26FF90D746}"/>
    <cellStyle name="Normal 3 2 8" xfId="12529" xr:uid="{20E68826-0550-4A7F-84D3-63601B5F332A}"/>
    <cellStyle name="Normal 3 2 8 2" xfId="12530" xr:uid="{C9E674E2-8E89-4118-A275-E25BCD1219AA}"/>
    <cellStyle name="Normal 3 2 8 2 2" xfId="12531" xr:uid="{5F1695FA-EE25-4072-A202-3F712F0E862B}"/>
    <cellStyle name="Normal 3 2 8 2 2 2" xfId="12532" xr:uid="{A6E6631A-17FD-40D6-8BBD-4CAB9E489FE8}"/>
    <cellStyle name="Normal 3 2 8 2 2_CHECK_FX" xfId="12533" xr:uid="{DBD0D5C5-E5B1-43AD-B78E-570000ABD3F9}"/>
    <cellStyle name="Normal 3 2 8 2 3" xfId="12534" xr:uid="{220DD1A6-7EBF-4074-AEA4-110E3F450987}"/>
    <cellStyle name="Normal 3 2 8 2_CHECK_FX" xfId="12535" xr:uid="{6B2B4308-3BA5-4E47-BA40-BDAAE0BE0A49}"/>
    <cellStyle name="Normal 3 2 8 3" xfId="12536" xr:uid="{F6C992C0-6D28-44FA-BC35-0ED42D01514F}"/>
    <cellStyle name="Normal 3 2 8 3 2" xfId="12537" xr:uid="{E24452F3-C4E3-48E9-A36B-96FB3902D0B6}"/>
    <cellStyle name="Normal 3 2 8 3_CHECK_FX" xfId="12538" xr:uid="{208E22C6-C3EA-4175-8A8C-A9D364FD2F3B}"/>
    <cellStyle name="Normal 3 2 8 4" xfId="12539" xr:uid="{E708E40D-E215-485D-B27F-0BF19118018C}"/>
    <cellStyle name="Normal 3 2 8_CHECK_FX" xfId="12540" xr:uid="{1C211872-CD02-4C7D-9173-8B4A105530C2}"/>
    <cellStyle name="Normal 3 2 9" xfId="12541" xr:uid="{E8A0B6D5-B5C8-4742-8754-BD7DC2430C42}"/>
    <cellStyle name="Normal 3 2 9 2" xfId="12542" xr:uid="{04092FB5-BC14-4C8A-8A5D-71816D8439DC}"/>
    <cellStyle name="Normal 3 2 9 2 2" xfId="12543" xr:uid="{63E95A98-6828-4A6C-9688-5A25DCDEADAE}"/>
    <cellStyle name="Normal 3 2 9 2 2 2" xfId="12544" xr:uid="{20290437-2AC1-46EE-88CC-12EA201D8C83}"/>
    <cellStyle name="Normal 3 2 9 2 2_CHECK_FX" xfId="12545" xr:uid="{0C33338D-C202-47BB-9208-0E5C24922618}"/>
    <cellStyle name="Normal 3 2 9 2 3" xfId="12546" xr:uid="{B7BBFD5A-DEC8-4091-AEA7-E56B1831E6A3}"/>
    <cellStyle name="Normal 3 2 9 2_CHECK_FX" xfId="12547" xr:uid="{0B1F88D7-97A5-4543-934B-0A22CB99E163}"/>
    <cellStyle name="Normal 3 2 9 3" xfId="12548" xr:uid="{B27E161A-96D6-45A4-B503-83CA6A0B48D3}"/>
    <cellStyle name="Normal 3 2 9 3 2" xfId="12549" xr:uid="{313B9539-5A9C-4CC8-8204-ABA5769EDF5C}"/>
    <cellStyle name="Normal 3 2 9 3_CHECK_FX" xfId="12550" xr:uid="{6367B016-78C4-43C9-8696-1C2F50250331}"/>
    <cellStyle name="Normal 3 2 9 4" xfId="12551" xr:uid="{37B87F66-456E-4471-82FB-AB6007FD180B}"/>
    <cellStyle name="Normal 3 2 9_CHECK_FX" xfId="12552" xr:uid="{BB4868B0-8E1E-4F27-B9F9-E4644E6D26AC}"/>
    <cellStyle name="Normal 3 2_AFLI" xfId="12553" xr:uid="{F2B92B13-8857-4BE8-989B-846D5C29592D}"/>
    <cellStyle name="Normal 3 3" xfId="12554" xr:uid="{E261E7D8-6C20-41C0-AE09-27D5AFC1F6BD}"/>
    <cellStyle name="Normal 3 3 2" xfId="12555" xr:uid="{302A02B0-5927-45DA-8C26-D0FD370624FE}"/>
    <cellStyle name="Normal 3 3 3" xfId="12556" xr:uid="{61031405-451A-439D-9EF0-43628CA7C786}"/>
    <cellStyle name="Normal 3 3_AFLI" xfId="12557" xr:uid="{DA5B1339-484A-4B7E-8E74-075886F53F63}"/>
    <cellStyle name="Normal 3 4" xfId="12558" xr:uid="{1F3EBFF8-9674-443B-B7FB-EE7033AD1144}"/>
    <cellStyle name="Normal 3 4 2" xfId="12559" xr:uid="{FC759C64-F524-4DCB-9DD1-9A7ECC056DA6}"/>
    <cellStyle name="Normal 3 4_AgeSA" xfId="12560" xr:uid="{EE314376-672E-4C3A-B0D2-A476BBC2B6C5}"/>
    <cellStyle name="Normal 3 5" xfId="12561" xr:uid="{0170A05D-1F40-447D-8840-5732231A5F27}"/>
    <cellStyle name="Normal 3 5 2" xfId="12562" xr:uid="{F4E87F6C-E57D-45D9-8C07-91E17F583719}"/>
    <cellStyle name="Normal 3 5 3" xfId="12563" xr:uid="{0D6770B7-7D83-44AF-BAA0-9D903BCE2CCF}"/>
    <cellStyle name="Normal 3 5 4" xfId="12564" xr:uid="{F9783D91-FB86-404A-81DA-69272BC7493D}"/>
    <cellStyle name="Normal 3 5 5" xfId="12565" xr:uid="{6EFE1A04-0C87-4887-B4E8-7F1F153CCC89}"/>
    <cellStyle name="Normal 3 5 6" xfId="12566" xr:uid="{084B75D4-0D62-46AA-86F4-ADAF96E632F1}"/>
    <cellStyle name="Normal 3 5_AgeSa_NewFormat" xfId="12567" xr:uid="{B4F3D7A6-7CD0-4895-AE5A-70E8355CB23C}"/>
    <cellStyle name="Normal 3 6" xfId="12568" xr:uid="{1A277887-0306-4293-BCDA-B639BE377C04}"/>
    <cellStyle name="Normal 3 6 2" xfId="12569" xr:uid="{98D3E38D-684D-49E2-8C9D-49C77D26EFED}"/>
    <cellStyle name="Normal 3 6_AgeSa_NewFormat" xfId="12570" xr:uid="{D55E6C63-9BD9-479A-BB41-5FC7DC1CC5DA}"/>
    <cellStyle name="Normal 3 7" xfId="12571" xr:uid="{314679F0-BAF1-40C6-9B54-A80542FBB45E}"/>
    <cellStyle name="Normal 3 7 2" xfId="12572" xr:uid="{AF1DADA4-F748-43D0-80CF-D1B7758BC984}"/>
    <cellStyle name="Normal 3 7_AgeSa_NewFormat" xfId="12573" xr:uid="{E12205C2-347E-4868-83D4-DD430830B22B}"/>
    <cellStyle name="Normal 3 8" xfId="12574" xr:uid="{9E6861C1-638B-4206-8078-0BF0E8A76116}"/>
    <cellStyle name="Normal 3 8 2" xfId="12575" xr:uid="{18604A4F-E186-49E2-BCFA-8F86FB6DE704}"/>
    <cellStyle name="Normal 3 8_CHECK_FX" xfId="12576" xr:uid="{BC20B141-918A-4B8C-9DC9-6BA1ABD644D6}"/>
    <cellStyle name="Normal 3 9" xfId="12577" xr:uid="{2A31D975-1A70-4CCA-ADB5-1F18C9360541}"/>
    <cellStyle name="Normal 3 9 2" xfId="12578" xr:uid="{18D1F9D9-F1AF-4359-BDCC-F354A30E0B89}"/>
    <cellStyle name="Normal 3 9_CHECK_FX" xfId="12579" xr:uid="{66C3E701-D264-4A89-BED1-19BBCA62E55D}"/>
    <cellStyle name="Normal 3_2013.01" xfId="12580" xr:uid="{50F97759-2D52-47A3-B524-B646BD197F8B}"/>
    <cellStyle name="Normal 30" xfId="12581" xr:uid="{81F5B4FD-5608-499E-B53B-5A02EF3EBD4A}"/>
    <cellStyle name="Normal 31" xfId="12582" xr:uid="{784CAFB7-A37B-4468-B691-66D5FE91C30B}"/>
    <cellStyle name="Normal 32" xfId="12583" xr:uid="{02F91C3D-B7E5-4C10-8A87-15F0A1895DA5}"/>
    <cellStyle name="Normal 32 2" xfId="12584" xr:uid="{FD45CBDA-FCA3-4CD1-AFC1-538478D96E4F}"/>
    <cellStyle name="Normal 32 3" xfId="12585" xr:uid="{3B8C88A0-EC30-4A61-A384-DC6F897F1929}"/>
    <cellStyle name="Normal 32 3 2" xfId="12586" xr:uid="{9058D05D-A911-4BAF-AD7B-B2D36D806DBD}"/>
    <cellStyle name="Normal 32 3_CHECK_FX" xfId="12587" xr:uid="{D0900BCA-C3F5-401B-95D8-3D8B9006E8BA}"/>
    <cellStyle name="Normal 32 4" xfId="12588" xr:uid="{1F5323FB-2B18-49A4-B90D-C18F94BACA61}"/>
    <cellStyle name="Normal 32 5" xfId="12589" xr:uid="{4305D117-0AAC-4D66-98A4-D3D335FFD6C3}"/>
    <cellStyle name="Normal 32 6" xfId="12590" xr:uid="{47F4C0ED-8A5C-4BB1-AE29-10C49C7CCEA9}"/>
    <cellStyle name="Normal 32_AgeSa_NewFormat" xfId="12591" xr:uid="{B45D061F-6DB3-46BB-89B0-F4FB42B6535F}"/>
    <cellStyle name="Normal 33" xfId="12592" xr:uid="{2B88431B-02AC-46B6-B218-9FAAFDEF002D}"/>
    <cellStyle name="Normal 33 2" xfId="12593" xr:uid="{93CA99C0-2E1B-49BE-8AB3-4DF3FDA16FD5}"/>
    <cellStyle name="Normal 33_AgeSa_NewFormat" xfId="12594" xr:uid="{45D8E9C1-133B-4359-B83E-BF873856DCE9}"/>
    <cellStyle name="Normal 34" xfId="12595" xr:uid="{E4B6C53E-D113-4D8F-918D-78E8AB488A05}"/>
    <cellStyle name="Normal 35" xfId="12596" xr:uid="{6BE4B5B4-F629-482E-BFA4-DEFBFB53AFC6}"/>
    <cellStyle name="Normal 36" xfId="12597" xr:uid="{715A57BE-2443-45DB-A5F1-4979A04F6646}"/>
    <cellStyle name="Normal 37" xfId="12598" xr:uid="{7414D0EA-2DF2-4C58-AD13-C104AAC6C8B0}"/>
    <cellStyle name="Normal 38" xfId="12599" xr:uid="{AB705ECB-B0CA-4345-A855-1B364E0DB3E2}"/>
    <cellStyle name="Normal 39" xfId="12600" xr:uid="{09CFB4F4-E824-491B-8E4F-B79A510C9A74}"/>
    <cellStyle name="Normal 4" xfId="12601" xr:uid="{974E8CF0-05AE-4B25-B113-5C670BBA3428}"/>
    <cellStyle name="Normal 4 10" xfId="12602" xr:uid="{5FFE6E8E-481B-4084-9CC0-7500F56B70DF}"/>
    <cellStyle name="Normal 4 2" xfId="12603" xr:uid="{BCFD54D9-94DF-49E1-839B-CBDCC65E5850}"/>
    <cellStyle name="Normal 4 2 2" xfId="12604" xr:uid="{655139EA-1493-49EA-AB9D-776F4B93A012}"/>
    <cellStyle name="Normal 4 2_AFLI" xfId="12605" xr:uid="{2DDFE262-1984-4000-8F50-5AC5F9AB9746}"/>
    <cellStyle name="Normal 4 3" xfId="12606" xr:uid="{D6EEE129-F20D-4F61-9D87-76BCEB96AA4C}"/>
    <cellStyle name="Normal 4 3 2" xfId="12607" xr:uid="{17463347-B2D9-45CD-B64F-0B9444A76CA5}"/>
    <cellStyle name="Normal 4 3 2 2" xfId="12608" xr:uid="{4B075BFB-2E70-4845-89C9-D578E07C35AD}"/>
    <cellStyle name="Normal 4 3 2_AFLI" xfId="12609" xr:uid="{7F22A9FE-21BB-4BA5-81B2-DF0612DCF5A7}"/>
    <cellStyle name="Normal 4 3 3" xfId="12610" xr:uid="{A65CE54B-CC1A-4352-9648-14B4D4E17B42}"/>
    <cellStyle name="Normal 4 3 3 2" xfId="12611" xr:uid="{C80AD91C-6988-4310-A142-9F4C1A9F9244}"/>
    <cellStyle name="Normal 4 3 3_AgeSa_NewFormat" xfId="12612" xr:uid="{F628A4B8-0959-4E47-BDB8-E28567A5560E}"/>
    <cellStyle name="Normal 4 3 4" xfId="12613" xr:uid="{8B097369-890F-4A3F-8F76-4ACA595964E7}"/>
    <cellStyle name="Normal 4 3 5" xfId="12614" xr:uid="{16F62157-CC14-4C69-AECD-19472F364632}"/>
    <cellStyle name="Normal 4 3_2. Exec Summary" xfId="12615" xr:uid="{0B93D909-4FFC-499F-A051-951C53D85510}"/>
    <cellStyle name="Normal 4 4" xfId="12616" xr:uid="{7468BB1D-A910-4E3A-88B4-B165A095BA8D}"/>
    <cellStyle name="Normal 4 4 2" xfId="12617" xr:uid="{9593A254-5E21-49A3-9220-EEA4AF3D4BB3}"/>
    <cellStyle name="Normal 4 4_AFLI" xfId="12618" xr:uid="{C7AAE896-F9A6-4FC9-82D2-C5A3AB7B13CF}"/>
    <cellStyle name="Normal 4 5" xfId="12619" xr:uid="{2743BEB2-6416-4AFD-9926-91373922D709}"/>
    <cellStyle name="Normal 4 5 2" xfId="12620" xr:uid="{32D18963-43CB-4E25-8B93-C1B5CFBD364D}"/>
    <cellStyle name="Normal 4 5 2 2" xfId="12621" xr:uid="{B33AF640-103E-4C66-B17A-C9BAD3FF0922}"/>
    <cellStyle name="Normal 4 5 2 3" xfId="12622" xr:uid="{25E581F7-3331-42BD-9918-F906E839540D}"/>
    <cellStyle name="Normal 4 5 2 4" xfId="12623" xr:uid="{E4F7F2E5-AB1A-4ED2-9BBC-AB5E823F2786}"/>
    <cellStyle name="Normal 4 5 2 5" xfId="12624" xr:uid="{2F6E5D86-035B-4489-81F0-9AC619F023C6}"/>
    <cellStyle name="Normal 4 5 2_AgeSa_NewFormat" xfId="12625" xr:uid="{1C6C1BA3-8177-44DA-BD97-BDB03D1DBA1B}"/>
    <cellStyle name="Normal 4 5 3" xfId="12626" xr:uid="{B0FBAC60-66F6-47A2-BF46-A630BFF92A41}"/>
    <cellStyle name="Normal 4 5_AgeSA" xfId="12627" xr:uid="{B2D94FD3-B7F3-4BF8-9F75-F2D2DD849E25}"/>
    <cellStyle name="Normal 4 6" xfId="12628" xr:uid="{C42CDBDA-A277-4294-B708-4D58C23032ED}"/>
    <cellStyle name="Normal 4 7" xfId="12629" xr:uid="{EA28D42B-09A5-42B7-9B2D-C1E0974944E5}"/>
    <cellStyle name="Normal 4 8" xfId="12630" xr:uid="{D3C51346-54E4-450A-BC61-89ABCAF69C1D}"/>
    <cellStyle name="Normal 4 9" xfId="12631" xr:uid="{B1CB7C9B-9AE2-4542-A0CF-A5A4A08FD0E9}"/>
    <cellStyle name="Normal 4_2. Exec Summary" xfId="12632" xr:uid="{61939111-D1B9-4232-A2E3-DCF7AD73F634}"/>
    <cellStyle name="Normal 40" xfId="12633" xr:uid="{F92C894C-50B4-4BE2-8547-9E82F29E9688}"/>
    <cellStyle name="Normal 40 2" xfId="12634" xr:uid="{28D72874-E5BB-438D-B74E-BE77F154E7BB}"/>
    <cellStyle name="Normal 40 2 2" xfId="12635" xr:uid="{6A0EE2F2-23BD-44A3-9C6B-989A0315FB67}"/>
    <cellStyle name="Normal 40 2_CHECK_FX" xfId="12636" xr:uid="{21A0BD05-EA75-4CD7-B291-F7CB6ACE02D1}"/>
    <cellStyle name="Normal 40 3" xfId="12637" xr:uid="{BD5A04D2-55A3-4C67-9D34-A40FDD2D2A60}"/>
    <cellStyle name="Normal 40 4" xfId="12638" xr:uid="{846C27FA-9DA6-4E41-9F61-E30C6A5F6197}"/>
    <cellStyle name="Normal 40 5" xfId="12639" xr:uid="{D903FC9B-3344-4073-8917-716528EAD080}"/>
    <cellStyle name="Normal 40 5 2" xfId="12640" xr:uid="{92D794A1-2757-49DC-B4B8-B196E779FED0}"/>
    <cellStyle name="Normal 40 5_CHECK_FX" xfId="12641" xr:uid="{13B85BE5-B110-458B-8AD3-1E3D48A1A512}"/>
    <cellStyle name="Normal 40 6" xfId="12642" xr:uid="{0F6EF7AA-A2E2-492B-91E4-83FC4BA8F6DA}"/>
    <cellStyle name="Normal 40_AgeSa_NewFormat" xfId="12643" xr:uid="{193C8FCB-6609-4944-BDD0-1563593A01CC}"/>
    <cellStyle name="Normal 41" xfId="12644" xr:uid="{8D62E168-1992-4185-8E19-9F9A55BC7B08}"/>
    <cellStyle name="Normal 41 2" xfId="12645" xr:uid="{8956083C-FA0C-42FD-91ED-AC121D8C4F07}"/>
    <cellStyle name="Normal 41 3" xfId="12646" xr:uid="{31098664-C6CC-453D-BC23-EB26D080D7EE}"/>
    <cellStyle name="Normal 41 3 2" xfId="12647" xr:uid="{B6CB7AA7-C3E4-45BB-B3B7-0AAFD1BA5EA5}"/>
    <cellStyle name="Normal 41 3_CHECK_FX" xfId="12648" xr:uid="{99CF716E-7728-486C-BC5D-0766D7F93BB4}"/>
    <cellStyle name="Normal 41_AgeSa_NewFormat" xfId="12649" xr:uid="{3FEFF105-B831-4737-8264-D0CB6712432D}"/>
    <cellStyle name="Normal 42" xfId="12650" xr:uid="{58668E61-D08F-4C06-A8B6-0F192612E6CB}"/>
    <cellStyle name="Normal 43" xfId="12651" xr:uid="{D254081D-1D68-49F1-B999-09C8082A8F20}"/>
    <cellStyle name="Normal 43 2" xfId="12652" xr:uid="{78101FC3-A45B-422D-A0E0-D813EFFD8392}"/>
    <cellStyle name="Normal 43_AgeSa_NewFormat" xfId="12653" xr:uid="{EA643AC9-C6C2-4D22-8B06-DE09BABF5F51}"/>
    <cellStyle name="Normal 44" xfId="12654" xr:uid="{4BFB35C6-E0D3-4165-9524-26CFBBBAA2AF}"/>
    <cellStyle name="Normal 44 2" xfId="12655" xr:uid="{517C3E18-F3CC-49D4-BF4A-77F18D98C7ED}"/>
    <cellStyle name="Normal 44_AgeSa_NewFormat" xfId="12656" xr:uid="{E4BA106F-9415-4F53-9A6D-E6C9CC4F1072}"/>
    <cellStyle name="Normal 45" xfId="12657" xr:uid="{94475B10-B138-4B7E-9218-29E0CF812F11}"/>
    <cellStyle name="Normal 46" xfId="12658" xr:uid="{1169887B-950B-4258-A343-523B41977101}"/>
    <cellStyle name="Normal 47" xfId="12659" xr:uid="{1E3250C7-2F48-4007-8576-6AF78974830F}"/>
    <cellStyle name="Normal 48" xfId="12660" xr:uid="{F8F2AB0F-E56C-4589-A931-567FF7A8CE9D}"/>
    <cellStyle name="Normal 48 2" xfId="12661" xr:uid="{7B222F6C-A7A9-4CFD-B78C-37CB24D634C4}"/>
    <cellStyle name="Normal 48_AgeSa_NewFormat" xfId="12662" xr:uid="{91682452-E408-4578-991A-14B7B2FCA68A}"/>
    <cellStyle name="Normal 49" xfId="12663" xr:uid="{68A259BC-92E1-4E40-8B75-37CAB4F03F28}"/>
    <cellStyle name="Normal 5" xfId="12664" xr:uid="{2B304AAB-B826-4789-919F-50169FE4AB75}"/>
    <cellStyle name="Normal 5 10" xfId="12665" xr:uid="{4995828E-942F-4887-9DB3-0C2B95F8C05E}"/>
    <cellStyle name="Normal 5 2" xfId="12666" xr:uid="{26A5A7F8-DC19-442E-B410-B61F834A5F28}"/>
    <cellStyle name="Normal 5 2 2" xfId="12667" xr:uid="{253FC77F-8254-4D7B-9CD9-D0E061636026}"/>
    <cellStyle name="Normal 5 2 2 2" xfId="12668" xr:uid="{18032F80-E954-41DE-AD94-A2BC3D5CD409}"/>
    <cellStyle name="Normal 5 2 2_AgeSA" xfId="12669" xr:uid="{D02F2FBA-375D-4B4D-8315-20BEE243EED9}"/>
    <cellStyle name="Normal 5 2 3" xfId="12670" xr:uid="{0CDC1B57-D5DA-410B-A1C6-4ED8B61FFF2B}"/>
    <cellStyle name="Normal 5 2_2. Exec Summary" xfId="12671" xr:uid="{7D8B1149-1F69-4D42-8647-DDBC2AC0E8F4}"/>
    <cellStyle name="Normal 5 3" xfId="12672" xr:uid="{6A8B9519-9AF6-4752-B5D2-7C4B1F0AC4D3}"/>
    <cellStyle name="Normal 5 3 2" xfId="12673" xr:uid="{B1DBE1CF-A447-40D7-A82C-4DF9A0B14D67}"/>
    <cellStyle name="Normal 5 3 3" xfId="12674" xr:uid="{6F0D8014-CC1C-4BCC-A1B6-3801EF794E23}"/>
    <cellStyle name="Normal 5 3 4" xfId="12675" xr:uid="{8BE989BD-8A21-4DE5-B3D6-AEB311A88498}"/>
    <cellStyle name="Normal 5 3_2. Exec Summary" xfId="12676" xr:uid="{85599580-FB5C-4924-9854-741792F7A430}"/>
    <cellStyle name="Normal 5 4" xfId="12677" xr:uid="{52C76B5F-233B-492B-A0A1-765546280DA2}"/>
    <cellStyle name="Normal 5 4 2" xfId="12678" xr:uid="{3CC2B6DB-A7A9-4D20-BD23-638BB264991C}"/>
    <cellStyle name="Normal 5 4 3" xfId="12679" xr:uid="{71C174ED-01FA-4CF5-ACFE-19169DBF0A0B}"/>
    <cellStyle name="Normal 5 4_AgeSA" xfId="12680" xr:uid="{4D9CD09D-FD18-4D7C-B0FA-874B399788B8}"/>
    <cellStyle name="Normal 5 5" xfId="12681" xr:uid="{9BEEBAB0-676E-45F4-99B6-9517291CCC93}"/>
    <cellStyle name="Normal 5 6" xfId="12682" xr:uid="{657D1318-66E8-486C-AF06-97CB316A4B91}"/>
    <cellStyle name="Normal 5 6 2" xfId="12683" xr:uid="{89717610-76D2-4DC2-AD8F-E07D56D2CB03}"/>
    <cellStyle name="Normal 5 6 2 2" xfId="12684" xr:uid="{205C92DF-D985-48FF-967B-768ED14D754D}"/>
    <cellStyle name="Normal 5 6 2 3" xfId="12685" xr:uid="{8EFC01BF-AFFB-4D4A-A104-3C9AAF9D169A}"/>
    <cellStyle name="Normal 5 6 2 4" xfId="12686" xr:uid="{8C01F8D0-40AC-44B2-BA3A-B71FC1FAD807}"/>
    <cellStyle name="Normal 5 6 2 5" xfId="12687" xr:uid="{D4902AA8-3C89-4D07-BF2A-A97CE92F5148}"/>
    <cellStyle name="Normal 5 6 2_AgeSa_NewFormat" xfId="12688" xr:uid="{72E5472E-7493-47C4-A748-5B2C681BF114}"/>
    <cellStyle name="Normal 5 6 3" xfId="12689" xr:uid="{6F352F2B-55DA-4E46-B63B-AF469EAF424C}"/>
    <cellStyle name="Normal 5 6 4" xfId="12690" xr:uid="{B0919DC2-38FA-4248-A6DC-B0F1A4A0BC92}"/>
    <cellStyle name="Normal 5 6 5" xfId="12691" xr:uid="{3F935101-D086-443C-9808-ADE180D537D4}"/>
    <cellStyle name="Normal 5 6 6" xfId="12692" xr:uid="{BF0B724B-FD09-4A62-9417-8D798F8CD582}"/>
    <cellStyle name="Normal 5 6_AgeSA" xfId="12693" xr:uid="{150F4F77-BF11-4A2C-A121-8B7D6A4E5FD4}"/>
    <cellStyle name="Normal 5 7" xfId="12694" xr:uid="{29EB8E90-E04D-4863-A283-A794B5C60146}"/>
    <cellStyle name="Normal 5 8" xfId="12695" xr:uid="{2A0E7A06-4326-4E21-9255-1608082C6821}"/>
    <cellStyle name="Normal 5 9" xfId="12696" xr:uid="{89219D7E-CA46-4564-84C8-4E533FA82A97}"/>
    <cellStyle name="Normal 5_2. Exec Summary" xfId="12697" xr:uid="{3BF9FEA6-E50E-4C00-B702-336D0C182164}"/>
    <cellStyle name="Normal 50" xfId="12698" xr:uid="{A9DD92F2-BF40-4652-9558-A1CB23F11274}"/>
    <cellStyle name="Normal 50 2" xfId="12699" xr:uid="{03FB6940-817E-49CC-B9B1-6F064D382050}"/>
    <cellStyle name="Normal 50_AgeSa_NewFormat" xfId="12700" xr:uid="{EA3BA725-3F62-43C4-B29E-AF36C7179A7A}"/>
    <cellStyle name="Normal 51" xfId="12701" xr:uid="{66ECDA7B-8428-4591-A498-76A3A0DB4500}"/>
    <cellStyle name="Normal 51 2" xfId="12702" xr:uid="{4F1BE381-46FC-49F7-AF13-7A39238D4F51}"/>
    <cellStyle name="Normal 51 3" xfId="12703" xr:uid="{AAAE2488-02D4-439D-9554-90F169302053}"/>
    <cellStyle name="Normal 51_AgeSa_NewFormat" xfId="12704" xr:uid="{283D4E4D-FB03-43AF-BB0F-4869DC0EABE1}"/>
    <cellStyle name="Normal 52" xfId="12705" xr:uid="{41B4CBF9-6997-4ABC-B978-27DABAD0108D}"/>
    <cellStyle name="Normal 52 2" xfId="12706" xr:uid="{FBEFF7FC-8F5B-480F-8819-F88D64C738CD}"/>
    <cellStyle name="Normal 52_AgeSa_NewFormat" xfId="12707" xr:uid="{1DC04A72-E88B-4C68-B528-4DCFD8ED710B}"/>
    <cellStyle name="Normal 53" xfId="12708" xr:uid="{9F581F44-2356-4FCD-A300-DE88226D82EE}"/>
    <cellStyle name="Normal 54" xfId="12709" xr:uid="{41AD57BA-8658-4FC2-BE6A-BAE99E12FE2E}"/>
    <cellStyle name="Normal 55" xfId="12710" xr:uid="{AEE4844D-5BD2-40D3-ACC6-E2078787DDC6}"/>
    <cellStyle name="Normal 56" xfId="12711" xr:uid="{D3D87429-4E92-4155-9EA0-5BCAD2041538}"/>
    <cellStyle name="Normal 57" xfId="12712" xr:uid="{F64DE001-9368-460C-9BD5-3D0609C5A10C}"/>
    <cellStyle name="Normal 58" xfId="12713" xr:uid="{A81EFB59-59D0-40F3-881F-CA5B2A4B82F2}"/>
    <cellStyle name="Normal 59" xfId="12714" xr:uid="{AA2A5393-D9E9-4A04-9F53-D4071C617E45}"/>
    <cellStyle name="Normal 6" xfId="12715" xr:uid="{15C03A63-93E7-48A8-8994-C8401EA4465B}"/>
    <cellStyle name="Normal 6 10" xfId="12716" xr:uid="{C8A0877B-88D9-455B-9F81-60C912AC81BF}"/>
    <cellStyle name="Normal 6 10 2" xfId="12717" xr:uid="{D3D9538C-CF7F-404D-BF40-DCA5DE7B7E87}"/>
    <cellStyle name="Normal 6 10 2 2" xfId="12718" xr:uid="{8A94E2BE-A264-426F-9351-BA6E17FC11A0}"/>
    <cellStyle name="Normal 6 10 2_CHECK_FX" xfId="12719" xr:uid="{02C91A25-B4CE-4F8E-B835-55412F8CE672}"/>
    <cellStyle name="Normal 6 10 3" xfId="12720" xr:uid="{AC7C6A72-CA58-4634-B96B-4828AEEE9A3C}"/>
    <cellStyle name="Normal 6 10 3 2" xfId="12721" xr:uid="{8729A3D5-8F75-4F9B-9936-9A7C4FA6FC3F}"/>
    <cellStyle name="Normal 6 10 3 3" xfId="12722" xr:uid="{82B0BF1A-E861-4B4E-BC60-43CA56372635}"/>
    <cellStyle name="Normal 6 10 3 4" xfId="12723" xr:uid="{B99A1C8A-2977-415C-821D-4EE76E21CEB4}"/>
    <cellStyle name="Normal 6 10 3 4 2" xfId="12724" xr:uid="{0782A3B3-31BA-4679-9DDF-4F0C54AE87F2}"/>
    <cellStyle name="Normal 6 10 3 4 3" xfId="12725" xr:uid="{61A9488A-146E-4BC4-B682-76483955B0A0}"/>
    <cellStyle name="Normal 6 10 3 4_CHECK_FX" xfId="12726" xr:uid="{A9500C7F-F065-4716-B531-D1439DB7FBC3}"/>
    <cellStyle name="Normal 6 10 3 5" xfId="12727" xr:uid="{5E55AC82-A4CB-43C4-824E-A7048576EE86}"/>
    <cellStyle name="Normal 6 10 3 6" xfId="12728" xr:uid="{D749C184-FBD1-4C92-BAA5-0FCE28870E4A}"/>
    <cellStyle name="Normal 6 10 3 7" xfId="12729" xr:uid="{9F97D489-5330-4BEF-B875-3EED7AF08C8E}"/>
    <cellStyle name="Normal 6 10 3 8" xfId="12730" xr:uid="{A8A721F6-E2EB-4D38-8D69-F609FCF7BCC6}"/>
    <cellStyle name="Normal 6 10 3 9" xfId="12731" xr:uid="{CF9B4FFC-4271-4F34-B48B-5A63B644AC18}"/>
    <cellStyle name="Normal 6 10 3_CHECK_FX" xfId="12732" xr:uid="{0E3C9256-038F-4583-A0B3-359C6091D345}"/>
    <cellStyle name="Normal 6 10 4" xfId="12733" xr:uid="{EF4685FE-C765-4FCB-A5D1-B6C6EF1B9E8F}"/>
    <cellStyle name="Normal 6 10 5" xfId="12734" xr:uid="{6B51E8C6-2384-4E4A-921F-82B99920E3B4}"/>
    <cellStyle name="Normal 6 10_AgeSa_NewFormat" xfId="12735" xr:uid="{C70B0885-BCB3-4696-BCF4-3000C20460E7}"/>
    <cellStyle name="Normal 6 11" xfId="12736" xr:uid="{CCF2AF56-0395-4A76-ADDB-94F549F85D23}"/>
    <cellStyle name="Normal 6 12" xfId="12737" xr:uid="{77940207-E07A-4A6C-8B09-BF1024D338AC}"/>
    <cellStyle name="Normal 6 13" xfId="12738" xr:uid="{0A696809-1BCB-4C47-8ED4-2A51102F6878}"/>
    <cellStyle name="Normal 6 14" xfId="12739" xr:uid="{63F1B85D-7F63-4733-9ACB-9FBBCEC92E6A}"/>
    <cellStyle name="Normal 6 15" xfId="12740" xr:uid="{943D6853-17D6-4B43-A91A-21550A6F331C}"/>
    <cellStyle name="Normal 6 16" xfId="12741" xr:uid="{5FD9159E-5700-4D5A-8B65-0439290FF79B}"/>
    <cellStyle name="Normal 6 17" xfId="12742" xr:uid="{61F8B706-6EBE-4E89-94B4-6A320987E324}"/>
    <cellStyle name="Normal 6 18" xfId="12743" xr:uid="{8C459C22-56B7-4866-BFF4-7D3BCB3E26EF}"/>
    <cellStyle name="Normal 6 19" xfId="12744" xr:uid="{BE6E2E51-57DD-4E3E-B77B-183BD6CACEDC}"/>
    <cellStyle name="Normal 6 2" xfId="12745" xr:uid="{D5DE99E3-AD88-41FE-84EA-8351AD36F5EA}"/>
    <cellStyle name="Normal 6 2 2" xfId="12746" xr:uid="{654DEA9C-0B03-45AB-AEAF-C5896EE288C2}"/>
    <cellStyle name="Normal 6 2 2 2" xfId="12747" xr:uid="{8ED96B04-D405-4815-89AC-B07F370E17EB}"/>
    <cellStyle name="Normal 6 2 2 2 2" xfId="12748" xr:uid="{E8EA2EAF-5F66-4C86-ACD3-87E9FCA58022}"/>
    <cellStyle name="Normal 6 2 2 2_CHECK_FX" xfId="12749" xr:uid="{249730AF-9DDB-4975-9E38-0200049ECBD3}"/>
    <cellStyle name="Normal 6 2 2 3" xfId="12750" xr:uid="{BC83EDFE-EA82-4048-B268-99BF4A5A102D}"/>
    <cellStyle name="Normal 6 2 2_AgeSa_NewFormat" xfId="12751" xr:uid="{D4E201B9-FD15-4B4C-88F2-0695526914B8}"/>
    <cellStyle name="Normal 6 2 3" xfId="12752" xr:uid="{E77C1359-82F3-4100-BF3A-A8CD433B989A}"/>
    <cellStyle name="Normal 6 2 3 2" xfId="12753" xr:uid="{1F5E2B18-044D-4EA1-8003-ABCD436182DB}"/>
    <cellStyle name="Normal 6 2 3_CHECK_FX" xfId="12754" xr:uid="{92797FF0-890B-4508-9D5A-1602D973A23B}"/>
    <cellStyle name="Normal 6 2 4" xfId="12755" xr:uid="{FF8BB1F4-1DB2-4906-B55B-FF4E26066EB7}"/>
    <cellStyle name="Normal 6 2_AFLI" xfId="12756" xr:uid="{DCD74B6B-559A-44DE-A3F6-678912996DBD}"/>
    <cellStyle name="Normal 6 20" xfId="12757" xr:uid="{622B8D75-5EF7-49C6-8BFC-31A348D5555E}"/>
    <cellStyle name="Normal 6 21" xfId="12758" xr:uid="{6EEAC2FA-4917-4EFA-938D-A97254F189AB}"/>
    <cellStyle name="Normal 6 22" xfId="12759" xr:uid="{850C53FD-3D24-4047-9C6C-07F3D71098BD}"/>
    <cellStyle name="Normal 6 23" xfId="12760" xr:uid="{B4854922-AE2C-4162-B4BE-B367E4F972DC}"/>
    <cellStyle name="Normal 6 24" xfId="12761" xr:uid="{173C9B51-731F-4A46-919E-6BF6D03AAC55}"/>
    <cellStyle name="Normal 6 25" xfId="12762" xr:uid="{FD4B7703-6825-41EB-9B75-936A79F04C52}"/>
    <cellStyle name="Normal 6 26" xfId="12763" xr:uid="{14B5A09B-C64F-4AC6-B9C9-FD5C612CF019}"/>
    <cellStyle name="Normal 6 27" xfId="12764" xr:uid="{16034D70-9B2F-4847-83F1-AD0CA22BA053}"/>
    <cellStyle name="Normal 6 28" xfId="12765" xr:uid="{12AB5D13-59AC-4220-BCE4-3987122FC4D9}"/>
    <cellStyle name="Normal 6 29" xfId="12766" xr:uid="{287FCFC4-2ED9-4107-95DE-BDC193BC3787}"/>
    <cellStyle name="Normal 6 3" xfId="12767" xr:uid="{018FE528-7503-4BAA-8560-2052187CCD0B}"/>
    <cellStyle name="Normal 6 3 10" xfId="12768" xr:uid="{B20D40AD-55E1-4E70-9D79-A7809FB93679}"/>
    <cellStyle name="Normal 6 3 2" xfId="12769" xr:uid="{EE1B9FA3-39B8-41FA-8C00-9F4A0951695F}"/>
    <cellStyle name="Normal 6 3 2 10" xfId="12770" xr:uid="{AD821024-4BE8-4D9E-8C7D-EF0E26E7191D}"/>
    <cellStyle name="Normal 6 3 2 11" xfId="12771" xr:uid="{FD964BBA-FDF2-4770-983A-DCA3BFA1267F}"/>
    <cellStyle name="Normal 6 3 2 12" xfId="12772" xr:uid="{059BBE5C-D89E-42B5-95C8-9E768BE879F7}"/>
    <cellStyle name="Normal 6 3 2 13" xfId="12773" xr:uid="{82565FF8-48DD-4891-8D64-9B0EF41106FC}"/>
    <cellStyle name="Normal 6 3 2 2" xfId="12774" xr:uid="{CA894704-145A-4714-AF4B-E52400128923}"/>
    <cellStyle name="Normal 6 3 2 2 2" xfId="12775" xr:uid="{A727A62B-C1D2-4579-B916-D30043EF0767}"/>
    <cellStyle name="Normal 6 3 2 2_CHECK_FX" xfId="12776" xr:uid="{650ECED8-5FAB-43B6-BECD-833F319B8D32}"/>
    <cellStyle name="Normal 6 3 2 3" xfId="12777" xr:uid="{76962CA0-3ECE-4BF1-9313-F84B7F660098}"/>
    <cellStyle name="Normal 6 3 2 4" xfId="12778" xr:uid="{8F38473B-EB18-467A-8FE6-342EE0BEFBD4}"/>
    <cellStyle name="Normal 6 3 2 5" xfId="12779" xr:uid="{FD3DB813-235D-46E8-BF18-30470CCDA81F}"/>
    <cellStyle name="Normal 6 3 2 6" xfId="12780" xr:uid="{147FBD95-463C-42FF-AF5E-BCE47DF49E62}"/>
    <cellStyle name="Normal 6 3 2 7" xfId="12781" xr:uid="{367ED198-7C00-416A-BDCC-CAAEFF6A5549}"/>
    <cellStyle name="Normal 6 3 2 8" xfId="12782" xr:uid="{EF4FEAFE-A253-480A-8DB3-1B8048263FD2}"/>
    <cellStyle name="Normal 6 3 2 9" xfId="12783" xr:uid="{42E588ED-E5CD-4996-BB10-4A3061126460}"/>
    <cellStyle name="Normal 6 3 2_AgeSa_NewFormat" xfId="12784" xr:uid="{AEBE5635-20F1-4FED-8D60-F6193844A67D}"/>
    <cellStyle name="Normal 6 3 3" xfId="12785" xr:uid="{64F9511C-93BA-42F1-9089-56B665FE7B41}"/>
    <cellStyle name="Normal 6 3 3 2" xfId="12786" xr:uid="{D0502CD1-EF74-42FC-A6BA-670778F0127E}"/>
    <cellStyle name="Normal 6 3 3_AgeSa_NewFormat" xfId="12787" xr:uid="{C3A32306-0B0F-4E55-912E-6ACA20C24DF0}"/>
    <cellStyle name="Normal 6 3 4" xfId="12788" xr:uid="{8A94304E-8C6D-495E-9D13-C589C1D159DC}"/>
    <cellStyle name="Normal 6 3 5" xfId="12789" xr:uid="{107CCFE3-60AC-4ADB-923A-FBA93E393254}"/>
    <cellStyle name="Normal 6 3 6" xfId="12790" xr:uid="{27ACD57F-9573-42ED-A7A9-B70669221E9A}"/>
    <cellStyle name="Normal 6 3 7" xfId="12791" xr:uid="{9AE0AEF3-3AC2-4D4D-B427-2CE0C62058E8}"/>
    <cellStyle name="Normal 6 3 8" xfId="12792" xr:uid="{76BC8AB1-BA88-4FD0-A017-531B80555183}"/>
    <cellStyle name="Normal 6 3 9" xfId="12793" xr:uid="{0F88A1BA-2270-46CB-8628-AA750CEE276C}"/>
    <cellStyle name="Normal 6 3_2. Exec Summary" xfId="12794" xr:uid="{6D017D70-BB3C-413D-BD24-281A9466550A}"/>
    <cellStyle name="Normal 6 30" xfId="12795" xr:uid="{7DD81DA7-9C61-4882-9479-50D1F399E58D}"/>
    <cellStyle name="Normal 6 31" xfId="12796" xr:uid="{6686B0BE-4FA5-4FC4-B729-CB9437F0671D}"/>
    <cellStyle name="Normal 6 32" xfId="12797" xr:uid="{538B31D7-8EC7-4C96-BE4F-52498379E7DB}"/>
    <cellStyle name="Normal 6 33" xfId="12798" xr:uid="{DEEBDE6E-8DD4-4920-9C30-0F93AA8D7D29}"/>
    <cellStyle name="Normal 6 34" xfId="12799" xr:uid="{01834F2B-3390-44C8-8C8C-3847ABC8DD84}"/>
    <cellStyle name="Normal 6 35" xfId="12800" xr:uid="{C82C9215-CE90-4AF1-A070-2527D03B5636}"/>
    <cellStyle name="Normal 6 36" xfId="12801" xr:uid="{C9DC4FF8-94DD-422F-B7CC-17BBE42A9243}"/>
    <cellStyle name="Normal 6 37" xfId="12802" xr:uid="{A43C7A21-7149-426E-BEDC-83D2C025C4CC}"/>
    <cellStyle name="Normal 6 38" xfId="12803" xr:uid="{914E8EC6-5C77-4D6C-89F6-A9EC87855634}"/>
    <cellStyle name="Normal 6 39" xfId="12804" xr:uid="{76061461-3E40-406A-A7ED-48FB2DB31BA7}"/>
    <cellStyle name="Normal 6 4" xfId="12805" xr:uid="{158FFF22-FFF3-4F2E-BE62-FEB3612A5DA9}"/>
    <cellStyle name="Normal 6 4 10" xfId="12806" xr:uid="{499996A1-A580-4B20-95B2-C7A87CF1D1DC}"/>
    <cellStyle name="Normal 6 4 2" xfId="12807" xr:uid="{24C89CFA-CC69-44AA-8659-7FD148AE8F31}"/>
    <cellStyle name="Normal 6 4 2 2" xfId="12808" xr:uid="{334B207F-6123-4ACE-85E4-53C404471933}"/>
    <cellStyle name="Normal 6 4 2 2 2" xfId="12809" xr:uid="{F9D4AEC6-8D9C-48AF-9BA4-A3CA83AB8362}"/>
    <cellStyle name="Normal 6 4 2 2_CHECK_FX" xfId="12810" xr:uid="{3D43F6D7-7DCA-4E80-B075-C4E88652CF6A}"/>
    <cellStyle name="Normal 6 4 2 3" xfId="12811" xr:uid="{84420D4E-B4EB-40E4-90B3-EC860390AA6D}"/>
    <cellStyle name="Normal 6 4 2_CHECK_FX" xfId="12812" xr:uid="{9992468A-51B4-4EF9-854B-2E58EEC99B20}"/>
    <cellStyle name="Normal 6 4 3" xfId="12813" xr:uid="{200CEBB4-6797-41AD-BFD5-F6A8C09B55EE}"/>
    <cellStyle name="Normal 6 4 3 2" xfId="12814" xr:uid="{4A5E0891-AA5E-487A-9472-4FE4FDD34708}"/>
    <cellStyle name="Normal 6 4 3_CHECK_FX" xfId="12815" xr:uid="{AAE0DA16-BF62-491C-B81B-83D595ADEE91}"/>
    <cellStyle name="Normal 6 4 4" xfId="12816" xr:uid="{6DFDD546-BFB1-43A6-838C-05E52B16F700}"/>
    <cellStyle name="Normal 6 4 5" xfId="12817" xr:uid="{C66E3162-32F9-4047-9D0F-1583ADA3165B}"/>
    <cellStyle name="Normal 6 4 6" xfId="12818" xr:uid="{B8C934D9-F82B-4A85-88C2-08A3F47CE282}"/>
    <cellStyle name="Normal 6 4 7" xfId="12819" xr:uid="{A5EBE222-6891-44B2-B855-2C43CE15B41B}"/>
    <cellStyle name="Normal 6 4 8" xfId="12820" xr:uid="{1DF84300-703C-47F6-8C4C-32F2561AE7AD}"/>
    <cellStyle name="Normal 6 4 9" xfId="12821" xr:uid="{B4F50173-4E16-4C0A-972D-279CC3264A02}"/>
    <cellStyle name="Normal 6 4_AgeSa_NewFormat" xfId="12822" xr:uid="{6659ACED-5C79-4544-8C91-D70EBAA7C486}"/>
    <cellStyle name="Normal 6 40" xfId="12823" xr:uid="{ED7907BF-33EF-468A-8F50-19068D30BD50}"/>
    <cellStyle name="Normal 6 41" xfId="12824" xr:uid="{B06F01A7-90DA-4AFC-89EF-9F64128E060D}"/>
    <cellStyle name="Normal 6 42" xfId="12825" xr:uid="{FD988733-2413-4E1C-BFD4-2D45B1EBFAA6}"/>
    <cellStyle name="Normal 6 43" xfId="12826" xr:uid="{6A949AD4-FB5B-4476-84B3-8A6DD6C4F382}"/>
    <cellStyle name="Normal 6 44" xfId="12827" xr:uid="{BBD520F1-057B-4C0B-AAA0-8D703E35CA25}"/>
    <cellStyle name="Normal 6 45" xfId="12828" xr:uid="{938F82CD-3535-4BD9-9894-3AB459CF2022}"/>
    <cellStyle name="Normal 6 46" xfId="12829" xr:uid="{16C2B37F-BB14-40D2-9E50-08D0D518F624}"/>
    <cellStyle name="Normal 6 47" xfId="12830" xr:uid="{606F876D-4673-4DFB-8A02-B5DEF2E360E9}"/>
    <cellStyle name="Normal 6 48" xfId="12831" xr:uid="{9CB42995-5EE5-47E4-B246-15741644825E}"/>
    <cellStyle name="Normal 6 49" xfId="12832" xr:uid="{C6FD6469-69C4-4DB0-8690-DB5BBF759CEA}"/>
    <cellStyle name="Normal 6 5" xfId="12833" xr:uid="{02D9B620-6A8D-49FC-B692-73131574A8B4}"/>
    <cellStyle name="Normal 6 5 10" xfId="12834" xr:uid="{BECCBF16-2E50-498A-BE14-3AAEEF197F86}"/>
    <cellStyle name="Normal 6 5 2" xfId="12835" xr:uid="{D536E48F-90C1-45FE-A216-406198284381}"/>
    <cellStyle name="Normal 6 5 2 2" xfId="12836" xr:uid="{F7871BAB-7AC9-4FA9-84D3-33AC624CBD99}"/>
    <cellStyle name="Normal 6 5 2 2 2" xfId="12837" xr:uid="{6D1F3DD7-5A4D-40B8-A098-DD5DC6A047D2}"/>
    <cellStyle name="Normal 6 5 2 2_CHECK_FX" xfId="12838" xr:uid="{FE9A3AA2-2925-4C41-AF15-0172FF094A89}"/>
    <cellStyle name="Normal 6 5 2 3" xfId="12839" xr:uid="{DE4FABB3-B550-4A7E-9B51-CC53E4041BBF}"/>
    <cellStyle name="Normal 6 5 2_CHECK_FX" xfId="12840" xr:uid="{0EB2267C-6106-4EDB-9594-2700FB424AF7}"/>
    <cellStyle name="Normal 6 5 3" xfId="12841" xr:uid="{3B19DF91-5F03-4566-8B35-86715518AF65}"/>
    <cellStyle name="Normal 6 5 3 2" xfId="12842" xr:uid="{FFBD8F3B-80B4-4FCE-8A6D-8C217F4C6131}"/>
    <cellStyle name="Normal 6 5 3_CHECK_FX" xfId="12843" xr:uid="{67D7D03C-7F1A-44FC-9535-63DFBB98A7AA}"/>
    <cellStyle name="Normal 6 5 4" xfId="12844" xr:uid="{4D0574F2-B312-479D-BF34-167C9EC07E05}"/>
    <cellStyle name="Normal 6 5 5" xfId="12845" xr:uid="{E15A206C-384A-47C2-959E-532468B5D767}"/>
    <cellStyle name="Normal 6 5 6" xfId="12846" xr:uid="{597BDF8A-765B-4CF4-9470-19E11B0BECAE}"/>
    <cellStyle name="Normal 6 5 7" xfId="12847" xr:uid="{440D9657-0BA6-4D53-9CFC-06FEE65892DB}"/>
    <cellStyle name="Normal 6 5 8" xfId="12848" xr:uid="{99FC61CE-F52A-470F-84B6-AF7D59622436}"/>
    <cellStyle name="Normal 6 5 9" xfId="12849" xr:uid="{349B0303-9D89-4D7D-B2DD-B5E7C4858392}"/>
    <cellStyle name="Normal 6 5_AgeSa_NewFormat" xfId="12850" xr:uid="{70BDC753-D752-4B24-8CD4-05A04DAA2894}"/>
    <cellStyle name="Normal 6 50" xfId="12851" xr:uid="{0514B8BF-A751-41C0-AA1C-B3C18B90DCB1}"/>
    <cellStyle name="Normal 6 51" xfId="12852" xr:uid="{FD10764B-5053-4178-A262-753996967F22}"/>
    <cellStyle name="Normal 6 52" xfId="12853" xr:uid="{13963FA5-0D0B-42E6-9A71-C07B9CF21848}"/>
    <cellStyle name="Normal 6 53" xfId="12854" xr:uid="{4AEA87B6-BED6-4F09-AAEC-6871B44646FB}"/>
    <cellStyle name="Normal 6 54" xfId="12855" xr:uid="{195F1FB6-4DDB-4306-AB4B-71A44CC68FA9}"/>
    <cellStyle name="Normal 6 55" xfId="12856" xr:uid="{66EB3877-F20B-4F9E-836A-5C45550532F7}"/>
    <cellStyle name="Normal 6 56" xfId="12857" xr:uid="{01FF0311-E074-4C0E-BF79-C5823BAE8780}"/>
    <cellStyle name="Normal 6 57" xfId="12858" xr:uid="{60D83E8A-2327-4FFF-9E8C-03EB3A76BBBF}"/>
    <cellStyle name="Normal 6 58" xfId="12859" xr:uid="{369E33D2-651D-48A4-B1B3-922D4E5A7503}"/>
    <cellStyle name="Normal 6 59" xfId="12860" xr:uid="{0F30C166-DB92-4026-B405-A5EC997179DB}"/>
    <cellStyle name="Normal 6 6" xfId="12861" xr:uid="{5C813CEF-9882-4789-9175-D84E1E74B824}"/>
    <cellStyle name="Normal 6 6 10" xfId="12862" xr:uid="{DDD73AAE-91D1-4847-80EA-84D040B4EE0F}"/>
    <cellStyle name="Normal 6 6 11" xfId="12863" xr:uid="{9492EEDD-DBB2-4E81-B845-CCEE27DCA5A5}"/>
    <cellStyle name="Normal 6 6 12" xfId="12864" xr:uid="{44A20238-6E4B-479D-92CE-818C15B0C63C}"/>
    <cellStyle name="Normal 6 6 13" xfId="12865" xr:uid="{9E99C9F5-1560-4AA5-9980-682FEB2B763C}"/>
    <cellStyle name="Normal 6 6 2" xfId="12866" xr:uid="{FE80D7C9-8972-490D-8996-A0DC2C8B9784}"/>
    <cellStyle name="Normal 6 6 2 10" xfId="12867" xr:uid="{2CC1E821-6214-4623-B1EB-F03B5BF7DD78}"/>
    <cellStyle name="Normal 6 6 2 11" xfId="12868" xr:uid="{C7CF6E97-06A2-4DA0-89A4-CEB5CFF4DE63}"/>
    <cellStyle name="Normal 6 6 2 12" xfId="12869" xr:uid="{2F70E806-54B7-4BDF-9D3E-193042C8CE51}"/>
    <cellStyle name="Normal 6 6 2 13" xfId="12870" xr:uid="{FB736C17-1FBC-4183-B863-1AA71F8B9EBC}"/>
    <cellStyle name="Normal 6 6 2 2" xfId="12871" xr:uid="{77831D95-F6F4-4027-B170-E1CDDD8D76F4}"/>
    <cellStyle name="Normal 6 6 2 2 2" xfId="12872" xr:uid="{712D0B79-B77D-47ED-BBF5-B5838021E66A}"/>
    <cellStyle name="Normal 6 6 2 2_CHECK_FX" xfId="12873" xr:uid="{1541B694-222E-458F-A8E1-0C417603DD14}"/>
    <cellStyle name="Normal 6 6 2 3" xfId="12874" xr:uid="{5D88A270-9806-4865-90D4-DD424F073AC3}"/>
    <cellStyle name="Normal 6 6 2 4" xfId="12875" xr:uid="{E4EDEF3C-6F5A-49A9-83A9-497D4F4184EE}"/>
    <cellStyle name="Normal 6 6 2 5" xfId="12876" xr:uid="{94B8E367-C5B1-4827-BE62-C67B4764DD19}"/>
    <cellStyle name="Normal 6 6 2 6" xfId="12877" xr:uid="{FCC974F8-52B4-4F1B-8CC5-B51DC804F103}"/>
    <cellStyle name="Normal 6 6 2 7" xfId="12878" xr:uid="{1703BB76-B064-4615-8F85-24B18D5E768A}"/>
    <cellStyle name="Normal 6 6 2 8" xfId="12879" xr:uid="{6B7CCD02-F53A-4187-9F6C-F494817BCF86}"/>
    <cellStyle name="Normal 6 6 2 9" xfId="12880" xr:uid="{1D643AC6-C0FA-4A34-A80B-D9EA335D0DDB}"/>
    <cellStyle name="Normal 6 6 2_AgeSa_NewFormat" xfId="12881" xr:uid="{54DC6A4C-9F95-4E99-BC3F-BAAEA33459B5}"/>
    <cellStyle name="Normal 6 6 3" xfId="12882" xr:uid="{0268BC95-8104-4FDB-9221-25B2A48E3D33}"/>
    <cellStyle name="Normal 6 6 3 2" xfId="12883" xr:uid="{20F50F31-A82B-4787-AC60-3E55DE9FE597}"/>
    <cellStyle name="Normal 6 6 3_CHECK_FX" xfId="12884" xr:uid="{AAEE713A-5C84-4DDD-9BCF-AA581ECB2872}"/>
    <cellStyle name="Normal 6 6 4" xfId="12885" xr:uid="{863768D0-B313-44BC-857F-F89887469E21}"/>
    <cellStyle name="Normal 6 6 5" xfId="12886" xr:uid="{D25AC3DF-E427-4B41-A10E-3278C7FDF2BC}"/>
    <cellStyle name="Normal 6 6 6" xfId="12887" xr:uid="{AE288101-E265-420B-83EF-245EDD1CE597}"/>
    <cellStyle name="Normal 6 6 7" xfId="12888" xr:uid="{28D99550-361A-4E8A-8876-20C341D88D94}"/>
    <cellStyle name="Normal 6 6 8" xfId="12889" xr:uid="{59CA8F2D-1F9F-46BB-B021-7F2931E497FC}"/>
    <cellStyle name="Normal 6 6 9" xfId="12890" xr:uid="{DF456239-2F6E-4BEE-B048-A7BF3252C1DA}"/>
    <cellStyle name="Normal 6 6_AgeSA" xfId="12891" xr:uid="{84DEBB1D-2753-426F-A11E-D9C9DAAC2B10}"/>
    <cellStyle name="Normal 6 60" xfId="12892" xr:uid="{DE8552D3-F979-4B0F-BB20-9193DA8647A4}"/>
    <cellStyle name="Normal 6 61" xfId="12893" xr:uid="{3F8E03E1-9E3B-48AD-B8F8-641798CE904C}"/>
    <cellStyle name="Normal 6 62" xfId="12894" xr:uid="{4FD41492-E782-430D-872A-ED4A0EC4F129}"/>
    <cellStyle name="Normal 6 63" xfId="12895" xr:uid="{34DC89E2-9B03-4CE8-9C46-09C59F387494}"/>
    <cellStyle name="Normal 6 64" xfId="12896" xr:uid="{1A9F1BAB-1929-4276-9F33-6B1211E71E2D}"/>
    <cellStyle name="Normal 6 65" xfId="12897" xr:uid="{BA89F8EF-6AE3-480E-9637-A7C5A32F4F4F}"/>
    <cellStyle name="Normal 6 66" xfId="12898" xr:uid="{BADCA990-2A6C-4FB8-AB2E-50CF85764E87}"/>
    <cellStyle name="Normal 6 67" xfId="12899" xr:uid="{30AD4AF4-5770-466C-83DB-40E1BDF182BB}"/>
    <cellStyle name="Normal 6 68" xfId="12900" xr:uid="{8FACF60F-35B4-47F0-A24C-97741274B101}"/>
    <cellStyle name="Normal 6 69" xfId="12901" xr:uid="{629AD56C-C701-482B-BF82-26744592B8BD}"/>
    <cellStyle name="Normal 6 7" xfId="12902" xr:uid="{9AA92E02-01D6-4EC0-A0E9-11F21D283D87}"/>
    <cellStyle name="Normal 6 7 2" xfId="12903" xr:uid="{24899A70-99AA-4929-B41D-7D913C07398B}"/>
    <cellStyle name="Normal 6 7 2 2" xfId="12904" xr:uid="{428C6951-8B5E-4DC0-AE2C-64D9C67B9CC6}"/>
    <cellStyle name="Normal 6 7 2 2 2" xfId="12905" xr:uid="{EB1595AD-2593-4A2D-AC9B-4D658566EDE9}"/>
    <cellStyle name="Normal 6 7 2 2_CHECK_FX" xfId="12906" xr:uid="{6F003CFC-ED1F-4738-962B-447A9B01ADDE}"/>
    <cellStyle name="Normal 6 7 2 3" xfId="12907" xr:uid="{0261D806-33D2-4033-B887-96F49BCE2399}"/>
    <cellStyle name="Normal 6 7 2_CHECK_FX" xfId="12908" xr:uid="{3E23E8C6-7194-440C-A3F9-5022BE33EB07}"/>
    <cellStyle name="Normal 6 7 3" xfId="12909" xr:uid="{CF142CC2-9C82-4CB3-87BD-DDA717C3B5FE}"/>
    <cellStyle name="Normal 6 7 3 2" xfId="12910" xr:uid="{229D9B28-1917-47D8-8F87-08BAF940B1B5}"/>
    <cellStyle name="Normal 6 7 3_CHECK_FX" xfId="12911" xr:uid="{3464920C-A7B7-41E6-B447-C39FB3438EAA}"/>
    <cellStyle name="Normal 6 7 4" xfId="12912" xr:uid="{70E79295-B7DC-48E2-AF3C-7D915ACAF231}"/>
    <cellStyle name="Normal 6 7_AgeSa_NewFormat" xfId="12913" xr:uid="{BA2BDD63-EFE3-4EA9-85EC-88080ADC49DD}"/>
    <cellStyle name="Normal 6 70" xfId="12914" xr:uid="{6451889D-8019-4F24-A7F7-5D0DEF2A971F}"/>
    <cellStyle name="Normal 6 71" xfId="12915" xr:uid="{6E681446-7AE0-4373-B72E-96C91A728384}"/>
    <cellStyle name="Normal 6 72" xfId="12916" xr:uid="{C6CAD736-2994-4DFD-8999-C8B50DFC8832}"/>
    <cellStyle name="Normal 6 73" xfId="12917" xr:uid="{04B1F9FE-BC86-4515-A287-ABDD09D9039F}"/>
    <cellStyle name="Normal 6 74" xfId="12918" xr:uid="{5F6CB756-FA02-4C02-AB96-33538746FDCE}"/>
    <cellStyle name="Normal 6 75" xfId="12919" xr:uid="{34238828-2E32-4CF3-89F1-84831DF51A4E}"/>
    <cellStyle name="Normal 6 76" xfId="12920" xr:uid="{89131690-01EA-4BB1-9546-99701BB24B45}"/>
    <cellStyle name="Normal 6 77" xfId="12921" xr:uid="{B14ED80F-48AB-40F5-8E31-57D567BA0B88}"/>
    <cellStyle name="Normal 6 8" xfId="12922" xr:uid="{AFD708CF-B823-4854-9806-0CB4A489AC42}"/>
    <cellStyle name="Normal 6 8 2" xfId="12923" xr:uid="{C4DB4DA2-C0E2-4D10-9889-5CFC9EE4FD90}"/>
    <cellStyle name="Normal 6 8 2 2" xfId="12924" xr:uid="{C1BF2A0D-CDF1-4D29-A0F3-1DFE04D44072}"/>
    <cellStyle name="Normal 6 8 2 2 2" xfId="12925" xr:uid="{8679FC16-2B4D-47E7-85A6-F6C56342C7FF}"/>
    <cellStyle name="Normal 6 8 2 2_CHECK_FX" xfId="12926" xr:uid="{D489BA4E-3C2E-4053-927D-4AECD0B1CA52}"/>
    <cellStyle name="Normal 6 8 2 3" xfId="12927" xr:uid="{BD4CC2D9-B57F-4132-8325-E73EFE1614A5}"/>
    <cellStyle name="Normal 6 8 2_CHECK_FX" xfId="12928" xr:uid="{3C4900F1-CD7A-4E33-8D90-0D3DB68EF43C}"/>
    <cellStyle name="Normal 6 8 3" xfId="12929" xr:uid="{5F8ED378-A99D-45F3-B96D-77BDE74A5323}"/>
    <cellStyle name="Normal 6 8 3 2" xfId="12930" xr:uid="{BCDAD4CA-858D-4110-A0F7-59B7BBDBBC42}"/>
    <cellStyle name="Normal 6 8 3_CHECK_FX" xfId="12931" xr:uid="{97143A69-B5B7-4CED-A963-78CB740AD8D4}"/>
    <cellStyle name="Normal 6 8 4" xfId="12932" xr:uid="{7CE96859-C13D-482E-9C3B-4C9D2A65DC38}"/>
    <cellStyle name="Normal 6 8_AgeSa_NewFormat" xfId="12933" xr:uid="{1A361AD3-288C-49E0-BEBD-9A39E05AD8D9}"/>
    <cellStyle name="Normal 6 9" xfId="12934" xr:uid="{52573E19-4ED1-4D95-AF83-1587928B0999}"/>
    <cellStyle name="Normal 6 9 2" xfId="12935" xr:uid="{F03E97C1-8EB7-4D23-92BE-31430A99C76B}"/>
    <cellStyle name="Normal 6 9 2 2" xfId="12936" xr:uid="{39DAB1F0-95D9-4188-82A1-55B676E49D99}"/>
    <cellStyle name="Normal 6 9 2_CHECK_FX" xfId="12937" xr:uid="{671AF83C-812B-44DB-92F9-ACF4D149F114}"/>
    <cellStyle name="Normal 6 9 3" xfId="12938" xr:uid="{66AD0D49-B96F-47B1-9444-8836A0BDCE74}"/>
    <cellStyle name="Normal 6 9_AgeSa_NewFormat" xfId="12939" xr:uid="{AB39DABD-BE21-4A59-8BA1-E3606A57981B}"/>
    <cellStyle name="Normal 6_2. Exec Summary" xfId="12940" xr:uid="{DCB08D96-75F6-4D69-BA92-167593BED4D5}"/>
    <cellStyle name="Normal 60" xfId="12941" xr:uid="{3ED6A704-E3E1-41BD-8AF5-A2F66D4F8B1A}"/>
    <cellStyle name="Normal 61" xfId="12942" xr:uid="{A6560565-8783-4001-8EED-44CC46BCA0A1}"/>
    <cellStyle name="Normal 61 2" xfId="12943" xr:uid="{544517F4-6980-4F6E-A51C-97C234D16C01}"/>
    <cellStyle name="Normal 61 3" xfId="12944" xr:uid="{5924A969-884E-45DF-9DA0-924521345AE4}"/>
    <cellStyle name="Normal 61_AgeSa_NewFormat" xfId="12945" xr:uid="{86082785-1485-4080-8852-E8D530091555}"/>
    <cellStyle name="Normal 62" xfId="12946" xr:uid="{B1F29ABA-6780-4595-8424-117F8D1875E3}"/>
    <cellStyle name="Normal 63" xfId="12947" xr:uid="{66B1008C-685D-4539-A3DA-87FB737AF3A6}"/>
    <cellStyle name="Normal 64" xfId="12948" xr:uid="{2E8CFC87-7E74-43C6-935E-E6D3807D31F0}"/>
    <cellStyle name="Normal 65" xfId="12949" xr:uid="{6E79617E-A92C-4959-B041-AA06B3C4A285}"/>
    <cellStyle name="Normal 66" xfId="12950" xr:uid="{9FDA2D1D-987C-47E0-8AB8-F8A3889F85D6}"/>
    <cellStyle name="Normal 67" xfId="12951" xr:uid="{8FD62E4D-E719-4FF8-B0F1-AD50F2091400}"/>
    <cellStyle name="Normal 68" xfId="12952" xr:uid="{C9D61942-947A-453E-A2F2-6858E44F119E}"/>
    <cellStyle name="Normal 69" xfId="12953" xr:uid="{C4B884BC-F951-45B8-8417-DABB55281D12}"/>
    <cellStyle name="Normal 7" xfId="12954" xr:uid="{30B4EAD9-D657-4501-A6AC-C233A8A21E4D}"/>
    <cellStyle name="Normal 7 10" xfId="12955" xr:uid="{A01461B2-FFE6-4396-B528-92E34BFD739E}"/>
    <cellStyle name="Normal 7 11" xfId="12956" xr:uid="{3CD72873-BE51-42E5-B412-1CBDD2C4305B}"/>
    <cellStyle name="Normal 7 2" xfId="12957" xr:uid="{8778A72D-8B7A-45F5-9219-5F54D3245350}"/>
    <cellStyle name="Normal 7 2 10" xfId="12958" xr:uid="{F305326C-C79B-414E-A5D4-58E4EF583431}"/>
    <cellStyle name="Normal 7 2 2" xfId="12959" xr:uid="{D6820FC1-5EAE-4DC6-B5FE-DDFB31F42EAE}"/>
    <cellStyle name="Normal 7 2 2 10" xfId="12960" xr:uid="{657C9A08-BDA4-4B29-A6C9-45C36230D14E}"/>
    <cellStyle name="Normal 7 2 2 11" xfId="12961" xr:uid="{F4EB8BD7-B245-4649-B1EE-F1FEEEF9DBF9}"/>
    <cellStyle name="Normal 7 2 2 12" xfId="12962" xr:uid="{2D8878EC-BDC1-4B23-A740-8FC6DDE7099E}"/>
    <cellStyle name="Normal 7 2 2 13" xfId="12963" xr:uid="{B1248CA3-71EF-483C-AFAC-9DC281C3B159}"/>
    <cellStyle name="Normal 7 2 2 2" xfId="12964" xr:uid="{A4B1E8A1-908D-43F6-92A5-FEC0E0A6B74C}"/>
    <cellStyle name="Normal 7 2 2 2 2" xfId="12965" xr:uid="{AE112B5B-2E95-4B70-9D92-EFA014C7AAB3}"/>
    <cellStyle name="Normal 7 2 2 2_CHECK_FX" xfId="12966" xr:uid="{E6F7C5BD-D818-4199-84CF-C57A584F48AE}"/>
    <cellStyle name="Normal 7 2 2 3" xfId="12967" xr:uid="{438837B5-A824-4E2C-A273-BDE6D1566D67}"/>
    <cellStyle name="Normal 7 2 2 4" xfId="12968" xr:uid="{B22A078A-E488-4635-A209-DDE430B9861C}"/>
    <cellStyle name="Normal 7 2 2 5" xfId="12969" xr:uid="{5FAE7DE1-4296-4965-BBC3-9BB28BBCE218}"/>
    <cellStyle name="Normal 7 2 2 6" xfId="12970" xr:uid="{E75005A7-F6BA-4CA3-B93B-34A07A595F57}"/>
    <cellStyle name="Normal 7 2 2 7" xfId="12971" xr:uid="{C1B391AB-FA3E-40C7-A880-C920D51F268D}"/>
    <cellStyle name="Normal 7 2 2 8" xfId="12972" xr:uid="{4971CCBA-60A3-4468-8286-191B445A17E1}"/>
    <cellStyle name="Normal 7 2 2 9" xfId="12973" xr:uid="{E2691EA6-9E7A-4386-B903-1BE2EAFD2B54}"/>
    <cellStyle name="Normal 7 2 2_AgeSa_NewFormat" xfId="12974" xr:uid="{CD82D8BB-1166-470D-BFA9-34C9FE2AAF78}"/>
    <cellStyle name="Normal 7 2 3" xfId="12975" xr:uid="{593B8D70-C17B-46B4-B02D-E83E261A238B}"/>
    <cellStyle name="Normal 7 2 3 2" xfId="12976" xr:uid="{E2EE02E9-47B4-4104-A5BC-6CA2632CA712}"/>
    <cellStyle name="Normal 7 2 3_AgeSa_NewFormat" xfId="12977" xr:uid="{391673D9-1CFF-4553-AE4D-7FAF5773C18F}"/>
    <cellStyle name="Normal 7 2 4" xfId="12978" xr:uid="{F88EA2E2-4294-4DC5-B31E-F797B8A71C2F}"/>
    <cellStyle name="Normal 7 2 5" xfId="12979" xr:uid="{F0FE2D1D-BD90-47F1-9C66-7736DEEE2FD0}"/>
    <cellStyle name="Normal 7 2 6" xfId="12980" xr:uid="{3E323594-B7F5-407E-854A-D07417A01667}"/>
    <cellStyle name="Normal 7 2 7" xfId="12981" xr:uid="{97F2247B-E131-4B26-8F5C-2AE731AFADA2}"/>
    <cellStyle name="Normal 7 2 8" xfId="12982" xr:uid="{C3E4FE9B-D4EB-48D6-985C-8449B8CC5CF0}"/>
    <cellStyle name="Normal 7 2 9" xfId="12983" xr:uid="{B74F3E84-E1DF-4E91-981E-C244927384BF}"/>
    <cellStyle name="Normal 7 2_2. Exec Summary" xfId="12984" xr:uid="{7A8FC646-33DF-411A-93F7-E8940CD427E6}"/>
    <cellStyle name="Normal 7 3" xfId="12985" xr:uid="{E7BECB9B-B4CA-4338-B2FC-82023A7F84F7}"/>
    <cellStyle name="Normal 7 3 10" xfId="12986" xr:uid="{45D92240-2620-4F43-9F75-108D0A4A9569}"/>
    <cellStyle name="Normal 7 3 2" xfId="12987" xr:uid="{98392772-8AEA-4400-A7C6-3A36200EBD18}"/>
    <cellStyle name="Normal 7 3 2 2" xfId="12988" xr:uid="{DC506015-5F11-4158-8794-AB21FED650BF}"/>
    <cellStyle name="Normal 7 3 2_CHECK_FX" xfId="12989" xr:uid="{F8CF9320-DA30-466C-849F-4469159310D6}"/>
    <cellStyle name="Normal 7 3 3" xfId="12990" xr:uid="{AB2AD85E-1324-4889-B1AB-4A4F605B61DF}"/>
    <cellStyle name="Normal 7 3 4" xfId="12991" xr:uid="{5547E944-EC30-4502-81C6-4A61AD110FEC}"/>
    <cellStyle name="Normal 7 3 5" xfId="12992" xr:uid="{70818AEC-A3ED-4DA0-BB60-3A315BAA2A43}"/>
    <cellStyle name="Normal 7 3 6" xfId="12993" xr:uid="{0733E6B3-B8CF-40B4-A6E4-E53232A18F64}"/>
    <cellStyle name="Normal 7 3 7" xfId="12994" xr:uid="{EBCF4C6E-0E80-409A-A577-13725BB0F7CB}"/>
    <cellStyle name="Normal 7 3 8" xfId="12995" xr:uid="{18701525-1546-477C-A1DA-0803F853D973}"/>
    <cellStyle name="Normal 7 3 9" xfId="12996" xr:uid="{7FA25C8E-5DD2-4B5C-8152-370E794D06DA}"/>
    <cellStyle name="Normal 7 3_AgeSa_NewFormat" xfId="12997" xr:uid="{ECE459DB-D1F5-4C24-ADFD-E1C0531DEB2E}"/>
    <cellStyle name="Normal 7 4" xfId="12998" xr:uid="{F21926DE-3305-41BD-AC8F-B92B7D64F669}"/>
    <cellStyle name="Normal 7 4 2" xfId="12999" xr:uid="{E2A8237B-6E09-4FD1-BFCF-0BCEC374B3E4}"/>
    <cellStyle name="Normal 7 4 2 2" xfId="13000" xr:uid="{06C7088A-4622-4CC0-9501-1E00B448C68F}"/>
    <cellStyle name="Normal 7 4 2 3" xfId="13001" xr:uid="{103C8AA5-3FD5-4ED1-8DEA-274BB5ED9229}"/>
    <cellStyle name="Normal 7 4 2 4" xfId="13002" xr:uid="{A41B6B4C-68E1-4214-8457-ECD88D83922A}"/>
    <cellStyle name="Normal 7 4 2 5" xfId="13003" xr:uid="{9DBEB7C6-2AEC-4FB2-A98C-1C97786F8B6A}"/>
    <cellStyle name="Normal 7 4 2_AgeSa_NewFormat" xfId="13004" xr:uid="{83607BB1-8342-424C-966B-19A37D7DB159}"/>
    <cellStyle name="Normal 7 4 3" xfId="13005" xr:uid="{2284BE59-EBA8-4B54-BDE0-2B8383D7D8B1}"/>
    <cellStyle name="Normal 7 4 4" xfId="13006" xr:uid="{550EAE46-7C88-4E9C-88FB-86B869C2890A}"/>
    <cellStyle name="Normal 7 4 5" xfId="13007" xr:uid="{8E05F481-307A-4B75-A72E-755F27133FC5}"/>
    <cellStyle name="Normal 7 4 6" xfId="13008" xr:uid="{3770DA0D-888E-46D4-A54D-E2725061AA70}"/>
    <cellStyle name="Normal 7 4_AgeSA" xfId="13009" xr:uid="{01753955-E8C2-4BCA-B25E-9101C344D8E6}"/>
    <cellStyle name="Normal 7 5" xfId="13010" xr:uid="{35B05057-216A-42B1-9136-FCDF776ABD16}"/>
    <cellStyle name="Normal 7 5 2" xfId="13011" xr:uid="{1121D60D-1BBE-462E-9DA8-0B49101F7DA1}"/>
    <cellStyle name="Normal 7 5 3" xfId="13012" xr:uid="{3199DDC6-7FD0-4159-A65C-B882CAF2630B}"/>
    <cellStyle name="Normal 7 5 4" xfId="13013" xr:uid="{4FD0079C-9D8A-498C-984F-71F1764A1C3F}"/>
    <cellStyle name="Normal 7 5 5" xfId="13014" xr:uid="{308610AF-066C-4B30-8445-96960D061C46}"/>
    <cellStyle name="Normal 7 5_AgeSa_NewFormat" xfId="13015" xr:uid="{6B065717-EFA9-41C6-9C5F-2D91F34ED278}"/>
    <cellStyle name="Normal 7 6" xfId="13016" xr:uid="{4966B821-A048-456E-A4FD-54518FF25222}"/>
    <cellStyle name="Normal 7 6 2" xfId="13017" xr:uid="{561ECAF4-5B6F-4A9B-9528-DDCD14748B4F}"/>
    <cellStyle name="Normal 7 6_AgeSa_NewFormat" xfId="13018" xr:uid="{B6214F39-0937-4A8C-AE88-A226BD0ACD56}"/>
    <cellStyle name="Normal 7 7" xfId="13019" xr:uid="{07F082EF-2432-486A-8FEC-E1A1BF5FA173}"/>
    <cellStyle name="Normal 7 8" xfId="13020" xr:uid="{868C223A-9DD9-4BCE-B4A0-34A47F09D2E4}"/>
    <cellStyle name="Normal 7 9" xfId="13021" xr:uid="{F2C7C76A-B906-46C3-9CCA-ECF42F576142}"/>
    <cellStyle name="Normal 7_2. Exec Summary" xfId="13022" xr:uid="{5099563E-D44D-4EC4-A208-DFC12BF0C599}"/>
    <cellStyle name="Normal 70" xfId="13023" xr:uid="{A4FB83E4-6D7B-4278-BA27-F12BD0FD9CE9}"/>
    <cellStyle name="Normal 71" xfId="13024" xr:uid="{B4D254AB-2ED5-4A12-821B-338870E54479}"/>
    <cellStyle name="Normal 72" xfId="13025" xr:uid="{CC88F747-8065-43DD-8706-31D2415E1074}"/>
    <cellStyle name="Normal 73" xfId="13026" xr:uid="{BAA6B3E1-4E7A-45BC-ACD1-7D6D8C2CBC10}"/>
    <cellStyle name="Normal 74" xfId="13027" xr:uid="{4C1009FC-592D-4803-8013-EBFBFF1E0F92}"/>
    <cellStyle name="Normal 75" xfId="13028" xr:uid="{A10F6945-B0A6-4B45-85D2-D66FA6A1F60C}"/>
    <cellStyle name="Normal 76" xfId="13029" xr:uid="{8697DCF3-3607-4531-AF94-F61B2D9BA9F9}"/>
    <cellStyle name="Normal 77" xfId="13030" xr:uid="{5F0DE76E-5B64-4244-B04F-2E9757B54690}"/>
    <cellStyle name="Normal 78" xfId="13031" xr:uid="{8E17BBEB-05BD-4C0D-8ACF-B64E4FAA28D4}"/>
    <cellStyle name="Normal 79" xfId="13032" xr:uid="{87ED42ED-6BA1-4ACC-AD9C-DC305449E55B}"/>
    <cellStyle name="Normal 8" xfId="13033" xr:uid="{D2ECCF89-049D-45BB-933F-0CE458D04C9D}"/>
    <cellStyle name="Normal 8 2" xfId="13034" xr:uid="{A1970B65-9CBD-4AC1-B5BD-DCC474251650}"/>
    <cellStyle name="Normal 8 2 2" xfId="13035" xr:uid="{BA11E7A0-851C-42C5-879B-4F94F353F1E4}"/>
    <cellStyle name="Normal 8 2 2 2" xfId="13036" xr:uid="{67BA2850-0AB4-4B76-822B-6F040A8F48C7}"/>
    <cellStyle name="Normal 8 2 2 3" xfId="13037" xr:uid="{C49A6E13-8986-41AB-A064-B966688A6707}"/>
    <cellStyle name="Normal 8 2 2 4" xfId="13038" xr:uid="{5797DA8F-8EF5-4CC7-9E81-9335AB92C148}"/>
    <cellStyle name="Normal 8 2 2 5" xfId="13039" xr:uid="{87314BC4-6813-481A-AAD0-C0C854782C35}"/>
    <cellStyle name="Normal 8 2 2_AgeSa_NewFormat" xfId="13040" xr:uid="{122294CF-BB88-4221-A892-046EF37F5E0C}"/>
    <cellStyle name="Normal 8 2 3" xfId="13041" xr:uid="{2BC005FB-E0ED-43EF-9A99-94B9A9573E27}"/>
    <cellStyle name="Normal 8 2 4" xfId="13042" xr:uid="{18E49E5E-A220-4156-B55F-C61CD30CF743}"/>
    <cellStyle name="Normal 8 2 5" xfId="13043" xr:uid="{8BF415E2-4A80-4BF5-91C1-96B90F328E9D}"/>
    <cellStyle name="Normal 8 2 6" xfId="13044" xr:uid="{42EB638F-A046-4055-AC33-6DD6FAF65C46}"/>
    <cellStyle name="Normal 8 2_AgeSA" xfId="13045" xr:uid="{03BDA386-F37D-48F1-8024-186D678B8B02}"/>
    <cellStyle name="Normal 8 3" xfId="13046" xr:uid="{02414A44-9378-4DE9-B0B8-8E4789CEDBFC}"/>
    <cellStyle name="Normal 8 3 2" xfId="13047" xr:uid="{09BAE191-0666-4571-941E-EA92DE8F477A}"/>
    <cellStyle name="Normal 8 3 3" xfId="13048" xr:uid="{EC7EF012-957B-4E99-B2B1-9B95D492B889}"/>
    <cellStyle name="Normal 8 3 4" xfId="13049" xr:uid="{B8D84BB7-43E9-47DA-9D63-7B9894E1C18B}"/>
    <cellStyle name="Normal 8 3 5" xfId="13050" xr:uid="{86FEDEB0-6B4D-481F-A084-63A67231496D}"/>
    <cellStyle name="Normal 8 3_AgeSa_NewFormat" xfId="13051" xr:uid="{57F215C2-8B5D-466C-B66D-A308CBE10A04}"/>
    <cellStyle name="Normal 8_2. Exec Summary" xfId="13052" xr:uid="{B29F1ADD-A3A1-40B4-A5F0-F619EC819E34}"/>
    <cellStyle name="Normal 80" xfId="13053" xr:uid="{ACFF9D39-D551-4C4F-9DF7-3C8FE976B43E}"/>
    <cellStyle name="Normal 81" xfId="13054" xr:uid="{B8423CC1-5992-4062-9799-79E1B63A8E31}"/>
    <cellStyle name="Normal 82" xfId="13055" xr:uid="{EFF56304-44B7-4CE4-BBD9-4E1610B2C877}"/>
    <cellStyle name="Normal 83" xfId="13056" xr:uid="{B32073A2-CB4C-437D-AF4B-5828F65BC3FC}"/>
    <cellStyle name="Normal 84" xfId="13057" xr:uid="{0FF3D107-34DA-40B2-AD1A-7310D25BE89A}"/>
    <cellStyle name="Normal 85" xfId="13058" xr:uid="{3CFE6EF8-112A-4118-BABC-4B3FE6ED80E1}"/>
    <cellStyle name="Normal 86" xfId="13059" xr:uid="{08ACF08A-76FE-4DEC-AEB9-BC7A29CDF7B6}"/>
    <cellStyle name="Normal 87" xfId="13060" xr:uid="{90F2F465-6443-42EB-8B6B-121BCB7B7FD6}"/>
    <cellStyle name="Normal 88" xfId="13061" xr:uid="{2B7E15B0-6A75-48EB-A463-2B3E6E4A8E6C}"/>
    <cellStyle name="Normal 89" xfId="13062" xr:uid="{83A4A83E-F325-4D69-B560-422A47315AEA}"/>
    <cellStyle name="Normal 9" xfId="13063" xr:uid="{2C3D49B0-36D1-4566-9EFF-EC0E5602796C}"/>
    <cellStyle name="Normal 9 10" xfId="13064" xr:uid="{BF5B349B-B0A0-41BD-AA09-DC8245F94482}"/>
    <cellStyle name="Normal 9 11" xfId="13065" xr:uid="{B9900F71-D602-46FC-9B65-43266ADB2FCB}"/>
    <cellStyle name="Normal 9 12" xfId="13066" xr:uid="{E5174AAD-004C-46C9-BAB9-9F77C281732C}"/>
    <cellStyle name="Normal 9 13" xfId="13067" xr:uid="{2C110C8E-17BD-47FD-B5A6-044D63FEA115}"/>
    <cellStyle name="Normal 9 14" xfId="13068" xr:uid="{BBC3E434-9C8A-467E-9EF6-6E40F5F1756F}"/>
    <cellStyle name="Normal 9 15" xfId="13069" xr:uid="{A97320B2-408A-473B-87A3-675B1D831E14}"/>
    <cellStyle name="Normal 9 16" xfId="13070" xr:uid="{B3B13D9F-E917-4DDE-8605-8083EDFFEF6A}"/>
    <cellStyle name="Normal 9 17" xfId="13071" xr:uid="{D37055B9-FCDB-4444-87D1-25F3484AB14C}"/>
    <cellStyle name="Normal 9 18" xfId="13072" xr:uid="{3CCC42DE-4DEB-4903-B43C-37A9B9310780}"/>
    <cellStyle name="Normal 9 19" xfId="13073" xr:uid="{7193F33F-81EA-4165-9670-BCFD83ECD767}"/>
    <cellStyle name="Normal 9 2" xfId="13074" xr:uid="{C0E5B88A-1910-46B4-AD7D-4CB4B9C9C6B0}"/>
    <cellStyle name="Normal 9 2 10" xfId="13075" xr:uid="{45169CA0-02AD-4FFC-BB32-EBBD09CA73AB}"/>
    <cellStyle name="Normal 9 2 11" xfId="13076" xr:uid="{AC3E70E6-C854-416B-9B73-402EBDD26EF2}"/>
    <cellStyle name="Normal 9 2 12" xfId="13077" xr:uid="{1143BB57-1B06-45A0-80B4-14E118FC0268}"/>
    <cellStyle name="Normal 9 2 13" xfId="13078" xr:uid="{4637A2F4-4237-4503-BE17-7098C9FD0298}"/>
    <cellStyle name="Normal 9 2 14" xfId="13079" xr:uid="{EC4F500B-D339-423E-9A08-BBBFC42AB5C0}"/>
    <cellStyle name="Normal 9 2 15" xfId="13080" xr:uid="{130ACF7E-9677-41F9-B899-9CE025B073A4}"/>
    <cellStyle name="Normal 9 2 16" xfId="13081" xr:uid="{5959931D-F342-4954-BFCC-2EF03681A52B}"/>
    <cellStyle name="Normal 9 2 17" xfId="13082" xr:uid="{E00DA627-F76D-481B-9466-CDA28BE5988A}"/>
    <cellStyle name="Normal 9 2 18" xfId="13083" xr:uid="{6F16DBA0-141C-4059-AE10-2F724A2B26C3}"/>
    <cellStyle name="Normal 9 2 19" xfId="13084" xr:uid="{C9B74D26-5584-4D56-93F1-2A219364E675}"/>
    <cellStyle name="Normal 9 2 2" xfId="13085" xr:uid="{98E38B27-2D46-42F0-AEFC-8A02D97326B8}"/>
    <cellStyle name="Normal 9 2 2 10" xfId="13086" xr:uid="{E342D0CE-3678-4D66-A21D-99C5D05F39ED}"/>
    <cellStyle name="Normal 9 2 2 11" xfId="13087" xr:uid="{D56FAE8F-24EF-4EE8-95E5-2E8FF76BB0C5}"/>
    <cellStyle name="Normal 9 2 2 12" xfId="13088" xr:uid="{FF977B48-B6DE-4000-9AB5-B7C360A24ED3}"/>
    <cellStyle name="Normal 9 2 2 13" xfId="13089" xr:uid="{15BFA804-5711-486B-A940-B45673EA4B34}"/>
    <cellStyle name="Normal 9 2 2 2" xfId="13090" xr:uid="{B0F2D010-83F3-42A9-8DDD-6DCF7988F55B}"/>
    <cellStyle name="Normal 9 2 2 2 2" xfId="13091" xr:uid="{470D2B83-C934-4F22-87F3-5A870E93E338}"/>
    <cellStyle name="Normal 9 2 2 2_CHECK_FX" xfId="13092" xr:uid="{DA879E3F-C96E-4805-8F2B-D2F48616B1A8}"/>
    <cellStyle name="Normal 9 2 2 3" xfId="13093" xr:uid="{F7D1495A-969F-4259-8AFF-926D6043421C}"/>
    <cellStyle name="Normal 9 2 2 4" xfId="13094" xr:uid="{1A438736-4887-44B4-A5E1-4ED062FF014F}"/>
    <cellStyle name="Normal 9 2 2 5" xfId="13095" xr:uid="{FA21B299-89A5-4929-A04E-46CD89338ADA}"/>
    <cellStyle name="Normal 9 2 2 6" xfId="13096" xr:uid="{74FBD54D-4BDA-4141-B175-32594EF57110}"/>
    <cellStyle name="Normal 9 2 2 7" xfId="13097" xr:uid="{FD7BB5AC-73EB-4EF0-97ED-DD6BFA5E7F40}"/>
    <cellStyle name="Normal 9 2 2 8" xfId="13098" xr:uid="{97B12904-EF08-40AC-ABC2-6EE3FE60AD04}"/>
    <cellStyle name="Normal 9 2 2 9" xfId="13099" xr:uid="{902DB5F5-2E32-4A1E-ADAC-0B1FF1AF747F}"/>
    <cellStyle name="Normal 9 2 2_AgeSa_NewFormat" xfId="13100" xr:uid="{0E284014-7FE2-478E-9B1B-F5FD34E7B3C5}"/>
    <cellStyle name="Normal 9 2 3" xfId="13101" xr:uid="{0BB1D051-EEBD-4F7F-AD1C-F871814EF8BC}"/>
    <cellStyle name="Normal 9 2 4" xfId="13102" xr:uid="{04657E78-A990-49DF-9E2F-5B335AC4822C}"/>
    <cellStyle name="Normal 9 2 5" xfId="13103" xr:uid="{4E47D72E-AE17-4F1B-9943-DB535F8C8725}"/>
    <cellStyle name="Normal 9 2 6" xfId="13104" xr:uid="{C6D54764-DC33-4241-B384-97EF73286D47}"/>
    <cellStyle name="Normal 9 2 7" xfId="13105" xr:uid="{F53AB24F-9C09-4220-A720-1A54FAA72FAA}"/>
    <cellStyle name="Normal 9 2 8" xfId="13106" xr:uid="{5A63FB4F-AD24-4C97-8468-8E705F5C9E3E}"/>
    <cellStyle name="Normal 9 2 9" xfId="13107" xr:uid="{57C277FB-854D-4454-B4A7-779404887A56}"/>
    <cellStyle name="Normal 9 2_2. Exec Summary" xfId="13108" xr:uid="{7F29D60D-1272-481B-9E71-668861B6E750}"/>
    <cellStyle name="Normal 9 20" xfId="13109" xr:uid="{D8C99B8C-0642-432C-A7BE-82A60D080EE0}"/>
    <cellStyle name="Normal 9 3" xfId="13110" xr:uid="{C88D4549-3902-4994-A5AE-2324747EBE3C}"/>
    <cellStyle name="Normal 9 3 2" xfId="13111" xr:uid="{A4321AA4-DD8C-41F9-8C03-1BBEB87A9F59}"/>
    <cellStyle name="Normal 9 3 3" xfId="13112" xr:uid="{3FBAC042-3532-40AD-9BB6-F65A1A2846B9}"/>
    <cellStyle name="Normal 9 3 4" xfId="13113" xr:uid="{B9BA8E5C-0901-48C3-8AF3-81D4BC89AF06}"/>
    <cellStyle name="Normal 9 3 5" xfId="13114" xr:uid="{1DAACF32-A127-4CEA-B019-DEA551773236}"/>
    <cellStyle name="Normal 9 3 6" xfId="13115" xr:uid="{4B13D8C4-2314-4308-8BEF-3E61E722A085}"/>
    <cellStyle name="Normal 9 3 7" xfId="13116" xr:uid="{04E3E841-C55E-4804-89F7-BA1617981FD4}"/>
    <cellStyle name="Normal 9 3 8" xfId="13117" xr:uid="{E6CA2EC9-1D48-452C-AD53-D386F16B23E3}"/>
    <cellStyle name="Normal 9 3_AgeSa_NewFormat" xfId="13118" xr:uid="{0052F760-9939-4D45-90B0-CFC6E73758B4}"/>
    <cellStyle name="Normal 9 4" xfId="13119" xr:uid="{C78DD558-39D1-45D1-8B09-AB8250277053}"/>
    <cellStyle name="Normal 9 5" xfId="13120" xr:uid="{A94A3BD4-D6A2-4D4B-8622-0EEC115FF2FD}"/>
    <cellStyle name="Normal 9 6" xfId="13121" xr:uid="{B4949C3D-BDBC-48B1-9CD8-23DC68561AA1}"/>
    <cellStyle name="Normal 9 7" xfId="13122" xr:uid="{0C4208B2-F397-4BEB-8DB6-92C37C66C515}"/>
    <cellStyle name="Normal 9 8" xfId="13123" xr:uid="{B7AEE204-C51C-43DC-991A-A6A17CF1884A}"/>
    <cellStyle name="Normal 9 9" xfId="13124" xr:uid="{CDA12DF0-C9F8-48DC-9C15-F0C4A50A82F9}"/>
    <cellStyle name="Normal 9_2. Exec Summary" xfId="13125" xr:uid="{D149F9D4-2748-47EA-98AF-59B360BFA2A0}"/>
    <cellStyle name="Normal 90" xfId="13126" xr:uid="{CE12017C-3E96-4090-82F4-664303CF3B5B}"/>
    <cellStyle name="Normal 91" xfId="13127" xr:uid="{2E8B44FF-F655-475E-81F2-B67107649584}"/>
    <cellStyle name="Normal 92" xfId="13128" xr:uid="{8CBC36D3-F58A-40AF-B830-B7A12A223A39}"/>
    <cellStyle name="Normal 93" xfId="13129" xr:uid="{A24560AE-0DBB-4DA0-9C93-23DB173509E3}"/>
    <cellStyle name="Normal 94" xfId="13130" xr:uid="{730FC9C9-0B09-40CB-9A2A-A914A9058A26}"/>
    <cellStyle name="Normal 95" xfId="13131" xr:uid="{7EB19E68-6FF1-479C-A12D-EE407B4712C9}"/>
    <cellStyle name="Normal 96" xfId="13132" xr:uid="{1C7B8F65-D8EA-45FE-841B-4F97747836D8}"/>
    <cellStyle name="Normal 97" xfId="13133" xr:uid="{CC8A2AD4-A017-48A8-8669-D030ABF3822B}"/>
    <cellStyle name="Normal 98" xfId="13134" xr:uid="{71E9367E-8F97-4DBE-AC88-E8BC6BD4A2AB}"/>
    <cellStyle name="Normal 99" xfId="13135" xr:uid="{D066C717-4D10-423A-AD7D-1360137A4D21}"/>
    <cellStyle name="Normal_Ageas" xfId="4" xr:uid="{8E09CECD-01C4-40DA-99A2-20C56107E559}"/>
    <cellStyle name="Normal_Ageas g" xfId="6" xr:uid="{75071337-3FEA-4C42-AB2D-89B62C387624}"/>
    <cellStyle name="Normal_Ageas KPIs" xfId="16" xr:uid="{1FC0FD1C-EE0A-407C-9188-80E716A33E5C}"/>
    <cellStyle name="Normal_Asia" xfId="22" xr:uid="{BB061291-A597-4F3B-BB06-5C07F689A4ED}"/>
    <cellStyle name="Normal_Asia KPI" xfId="23" xr:uid="{214EE236-60EF-4E84-9DD3-2F20FDCDBE24}"/>
    <cellStyle name="Normal_Belgium" xfId="17" xr:uid="{7D5B7D85-7200-4A1E-AD41-DC43C44A3A14}"/>
    <cellStyle name="Normal_Belgium KPI" xfId="18" xr:uid="{1666E647-AE8E-4E59-A685-12D60DA47E84}"/>
    <cellStyle name="Normal_Europe" xfId="20" xr:uid="{335B757F-F88F-4156-95A5-B86722ADBF1C}"/>
    <cellStyle name="Normal_Europe KPI" xfId="21" xr:uid="{4BFBED44-B4DE-4D07-BF59-B9FFBE31DA2C}"/>
    <cellStyle name="Normal_Inflows @ ageas Share" xfId="13" xr:uid="{8CF34E6D-6C79-4B19-BA07-097D90A374E2}"/>
    <cellStyle name="Normal_Key figures Ageas" xfId="5" xr:uid="{F8EE94E5-518F-41D6-84D1-510C45B026E8}"/>
    <cellStyle name="Normal_Reinsurance" xfId="24" xr:uid="{2FCA43A7-ACB5-4C85-8D76-E81F442D3BD9}"/>
    <cellStyle name="Normal_Sheet 2 Key Capital Indicator" xfId="7" xr:uid="{30645BAD-D11B-4EC7-B789-42DB1663F11A}"/>
    <cellStyle name="Normal_Sheet 2 Key Capital Indicator_1" xfId="8" xr:uid="{DD882BC5-3C45-4F50-AB70-B31258FDA832}"/>
    <cellStyle name="Normal_Sheet1" xfId="14" xr:uid="{012BF8BE-649E-4124-AD88-73FE4E89DDCC}"/>
    <cellStyle name="Normal_Sheet2" xfId="15" xr:uid="{A5CFDE3F-241E-4720-B827-6D419CC4C0BC}"/>
    <cellStyle name="Normal_Sheet20" xfId="25" xr:uid="{367A72F9-D254-438C-B0F9-62D736B39369}"/>
    <cellStyle name="Normal_Sheet3" xfId="11" xr:uid="{032D2594-8B2D-4E27-B403-7DD970080CCD}"/>
    <cellStyle name="Normal_Sheet5" xfId="12" xr:uid="{6718F90A-A606-4C2B-89D9-10A80E599175}"/>
    <cellStyle name="Normal2" xfId="13136" xr:uid="{DAE87A43-320D-4486-9342-02C6971967A5}"/>
    <cellStyle name="Normaldate" xfId="13137" xr:uid="{E9FBFFF0-9474-48FC-A142-6BC87A385725}"/>
    <cellStyle name="Normaldate 2" xfId="13138" xr:uid="{7595844C-864B-4375-BA26-324FF4CC6491}"/>
    <cellStyle name="Normaldate 3" xfId="13139" xr:uid="{D049F8BB-8251-440E-A8EF-AE909F65CD95}"/>
    <cellStyle name="Normaldate_CHECK_FX" xfId="13140" xr:uid="{E1C4DD95-DCF2-41D8-B6B2-F3A8E97FAE1A}"/>
    <cellStyle name="Normale 17" xfId="13141" xr:uid="{23100E7C-13FD-4291-ADF0-2820DAD583B0}"/>
    <cellStyle name="Normale 2" xfId="13142" xr:uid="{959DFD1A-C017-4AEC-99A5-66C6AF537679}"/>
    <cellStyle name="Normale 2 2" xfId="13143" xr:uid="{3BDDF43D-469D-4D08-A7C1-C928BDDBAD85}"/>
    <cellStyle name="Normale 2_AgeSa_NewFormat" xfId="13144" xr:uid="{ACED19EA-2D5B-4E5A-8252-94E03B5750D6}"/>
    <cellStyle name="Normale 21" xfId="13145" xr:uid="{4898808C-5E88-46E3-B777-74A5D72703BB}"/>
    <cellStyle name="Normale 23" xfId="13146" xr:uid="{4BD81146-6792-4E0D-934A-AD7FB8F424FE}"/>
    <cellStyle name="Normale 3" xfId="13147" xr:uid="{E87D1B3F-1C60-4803-A95B-C22161E88B74}"/>
    <cellStyle name="Normale_allegati al promemoria_v2" xfId="13148" xr:uid="{FFF2B87A-B24B-4B52-94D3-9032626F33E8}"/>
    <cellStyle name="normální_CPFIS97F" xfId="13149" xr:uid="{218F2FC7-9B11-4B37-82CB-AA391C90E6BC}"/>
    <cellStyle name="Normalny_Annuity IBNR analysis Apr_04" xfId="13150" xr:uid="{62B32B2B-A5F6-4EBD-8D62-6BABCD8127EC}"/>
    <cellStyle name="Normalpattern" xfId="13151" xr:uid="{05FFCBFB-FD1A-4559-B080-4067CF00EEE0}"/>
    <cellStyle name="Normalshade" xfId="13152" xr:uid="{4AC8ECDD-05B6-4A5A-B9C4-78311B127B13}"/>
    <cellStyle name="Normalshade 2" xfId="13153" xr:uid="{14510C0E-51F8-48F0-8BA4-9AE1619F701B}"/>
    <cellStyle name="Normalshade_CHECK_FX" xfId="13154" xr:uid="{FBC7FE9B-D0E1-406D-AE43-C3954EF6F9D9}"/>
    <cellStyle name="Normalsq" xfId="13155" xr:uid="{81AC2B7D-E474-4DD7-A64C-03146EC770BA}"/>
    <cellStyle name="Normalyr" xfId="13156" xr:uid="{24B6FF24-719A-4FBF-BCE8-F1BC3A2E46C5}"/>
    <cellStyle name="Not 2" xfId="13157" xr:uid="{93F5BE3F-185B-42E3-8DE7-00701F5870A2}"/>
    <cellStyle name="Not 2 2" xfId="13158" xr:uid="{B52083DB-C2BF-4C3E-A065-327831FB8ED4}"/>
    <cellStyle name="Not 2 2 2" xfId="13159" xr:uid="{FFCF0B3D-E881-453B-8DC7-3B9B9092C2D1}"/>
    <cellStyle name="Not 2 2 2 2" xfId="13160" xr:uid="{CF73FD44-13EF-43E0-BC45-DFDF42BBD161}"/>
    <cellStyle name="Not 2 2 2 2 2" xfId="13161" xr:uid="{E9A0327A-7C19-4171-BEE8-0588ACA36486}"/>
    <cellStyle name="Not 2 2 2 2_CHECK_FX" xfId="13162" xr:uid="{0B928500-CDF4-456B-B526-439343099B97}"/>
    <cellStyle name="Not 2 2 2 3" xfId="13163" xr:uid="{EB3B426C-D24E-4764-B8DC-78FA2598DF80}"/>
    <cellStyle name="Not 2 2 2 4" xfId="13164" xr:uid="{46539888-14F1-48A3-912A-27708FA7CB2B}"/>
    <cellStyle name="Not 2 2 2_CHECK_FX" xfId="13165" xr:uid="{526CA80B-01B4-4495-BC84-EDFED7F84270}"/>
    <cellStyle name="Not 2 2 3" xfId="13166" xr:uid="{F29D8075-54DB-4C17-9BB2-8938B2D4967B}"/>
    <cellStyle name="Not 2 2 3 2" xfId="13167" xr:uid="{83ABF2D5-03B1-4B7C-95F5-8552C1F979E8}"/>
    <cellStyle name="Not 2 2 3 2 2" xfId="13168" xr:uid="{9669C316-0D80-40EC-9647-21893E7E51C1}"/>
    <cellStyle name="Not 2 2 3 2_CHECK_FX" xfId="13169" xr:uid="{6CC395C8-5EF0-4FED-B75A-D008A4ACA533}"/>
    <cellStyle name="Not 2 2 3 3" xfId="13170" xr:uid="{6A6ED09C-B43B-44A4-9DCB-F3AB35B592AE}"/>
    <cellStyle name="Not 2 2 3 4" xfId="13171" xr:uid="{AFD3CF47-3D62-41F8-B6E6-44682947C66E}"/>
    <cellStyle name="Not 2 2 3_CHECK_FX" xfId="13172" xr:uid="{E48E149E-23B5-444A-A069-BC1B37268A6C}"/>
    <cellStyle name="Not 2 2 4" xfId="13173" xr:uid="{72B00F79-AC57-48B5-B303-F1E3D851D12B}"/>
    <cellStyle name="Not 2 2 4 2" xfId="13174" xr:uid="{168E5E94-4628-444E-B1A6-7050B2DF3330}"/>
    <cellStyle name="Not 2 2 4_CHECK_FX" xfId="13175" xr:uid="{0E409D15-9B2F-439C-A734-923F5410AEAA}"/>
    <cellStyle name="Not 2 2 5" xfId="13176" xr:uid="{45FDEA9F-2CBC-4DC8-AFB5-D8E92AE0025F}"/>
    <cellStyle name="Not 2 2 6" xfId="13177" xr:uid="{840B5F3B-9511-4283-86F8-EC049D3939BB}"/>
    <cellStyle name="Not 2 2_CHECK_FX" xfId="13178" xr:uid="{D0487B2F-7267-45DE-9D81-03B5E7F0ED58}"/>
    <cellStyle name="Not 2 3" xfId="13179" xr:uid="{9381D4B2-98D5-4E77-8516-3A54806C05C8}"/>
    <cellStyle name="Not 2 3 2" xfId="13180" xr:uid="{006C5F6D-5A5A-40F2-8B3A-8B4A3457BD7F}"/>
    <cellStyle name="Not 2 3 2 2" xfId="13181" xr:uid="{71A5A7FD-0A3B-4C94-8D0F-CCD2DE48CC0A}"/>
    <cellStyle name="Not 2 3 2_CHECK_FX" xfId="13182" xr:uid="{3829AC27-73D6-4CA9-BAA7-0A02A91BC5FB}"/>
    <cellStyle name="Not 2 3 3" xfId="13183" xr:uid="{58A430F4-38C1-4B0B-8949-DD4C013313DA}"/>
    <cellStyle name="Not 2 3 4" xfId="13184" xr:uid="{3FF00606-17AE-401E-A502-DD64A7E3B03C}"/>
    <cellStyle name="Not 2 3_CHECK_FX" xfId="13185" xr:uid="{8C6E4228-3211-4005-944F-F397C1739673}"/>
    <cellStyle name="Not 2 4" xfId="13186" xr:uid="{605508D1-BD38-41B6-816C-8D300D204A3C}"/>
    <cellStyle name="Not 2 4 2" xfId="13187" xr:uid="{9FA622DD-ACFF-41D2-A386-B582ABFCCCD0}"/>
    <cellStyle name="Not 2 4 2 2" xfId="13188" xr:uid="{E5FB0F9A-720D-4887-A31D-CDADC7A6D5A4}"/>
    <cellStyle name="Not 2 4 2_CHECK_FX" xfId="13189" xr:uid="{928D516B-1A70-4B45-9196-54E1FF622636}"/>
    <cellStyle name="Not 2 4 3" xfId="13190" xr:uid="{F76C6C7A-E9ED-4273-8A0C-8D7002EB1563}"/>
    <cellStyle name="Not 2 4 4" xfId="13191" xr:uid="{86FF1A76-2C2E-4357-ADD3-0BB93DD7605D}"/>
    <cellStyle name="Not 2 4_CHECK_FX" xfId="13192" xr:uid="{B1AD2F29-B111-48F2-A3BD-9455DA718C18}"/>
    <cellStyle name="Not 2 5" xfId="13193" xr:uid="{9C164682-B0CF-40BE-A9E7-C43BDC451558}"/>
    <cellStyle name="Not 2 5 2" xfId="13194" xr:uid="{49D9E9CF-94A0-4FDD-BBD0-9AC3EF9E1AC1}"/>
    <cellStyle name="Not 2 5_CHECK_FX" xfId="13195" xr:uid="{81485C4B-83DE-4613-8728-63783E2BB625}"/>
    <cellStyle name="Not 2 6" xfId="13196" xr:uid="{FC72CDDE-AD89-47C3-9A72-4B2D95B22901}"/>
    <cellStyle name="Not 2 7" xfId="13197" xr:uid="{021B8A47-4AFF-405A-83B2-171AC501C615}"/>
    <cellStyle name="Not 2_CHECK_FX" xfId="13198" xr:uid="{31F8BF6F-9CDC-483C-86A7-890903B58E4E}"/>
    <cellStyle name="Nota" xfId="13199" xr:uid="{6EE41A1B-6CBB-458B-95D9-9D77B700D6E8}"/>
    <cellStyle name="Nota 2" xfId="13200" xr:uid="{0D6BCC47-6DA9-4434-B4C1-8AD4399DC6A3}"/>
    <cellStyle name="Nota 2 2" xfId="13201" xr:uid="{57B45541-8B47-45E6-90BB-F2F03D1B001D}"/>
    <cellStyle name="Nota 2 3" xfId="13202" xr:uid="{13352AE1-4F4C-4AF6-804D-74D3C4DE9237}"/>
    <cellStyle name="Nota 2 4" xfId="13203" xr:uid="{19274A35-8948-4888-B431-8EB22E58C0A2}"/>
    <cellStyle name="Nota 2 5" xfId="13204" xr:uid="{AA651F28-8C92-419F-A02B-50CD328D8DA4}"/>
    <cellStyle name="Nota 2_AgeSa_NewFormat" xfId="13205" xr:uid="{F0BA73F9-30AC-491C-A039-CF48035216E1}"/>
    <cellStyle name="Nota 3" xfId="13206" xr:uid="{79ABF676-9B33-4487-A3F7-6C96494A8DD6}"/>
    <cellStyle name="Nota 4" xfId="13207" xr:uid="{D32E0F5E-9E49-4103-9320-229E11A4B0F4}"/>
    <cellStyle name="Nota 5" xfId="13208" xr:uid="{C031C7FA-A15C-498F-B1AD-68C719245C1B}"/>
    <cellStyle name="Nota 6" xfId="13209" xr:uid="{968210FB-70B7-4545-802C-3A43F57A7DB4}"/>
    <cellStyle name="Nota_AgeSa_NewFormat" xfId="13210" xr:uid="{34237261-35BC-4E91-97C1-DAD661F1B73A}"/>
    <cellStyle name="Notas" xfId="13211" xr:uid="{010AD776-C228-4A9D-A937-194AF302639E}"/>
    <cellStyle name="Notas 2" xfId="13212" xr:uid="{C06A2C1E-F1CA-4415-A636-D1FE11008AE4}"/>
    <cellStyle name="Notas 2 2" xfId="13213" xr:uid="{3593D9D2-272E-46CA-8B1E-18CA211DA3FA}"/>
    <cellStyle name="Notas 2 3" xfId="13214" xr:uid="{0EFF9107-5BEC-4465-8C11-E01883CDA0C8}"/>
    <cellStyle name="Notas 2 4" xfId="13215" xr:uid="{9147C351-6583-46E9-A47A-F6A01592F097}"/>
    <cellStyle name="Notas 2 5" xfId="13216" xr:uid="{94226273-F42B-409F-9000-1ABD3FEFF3A0}"/>
    <cellStyle name="Notas 2_AgeSa_NewFormat" xfId="13217" xr:uid="{98B1C1E2-245F-45F5-94DC-70E94231CA12}"/>
    <cellStyle name="Notas 3" xfId="13218" xr:uid="{8D67B8E5-F30A-42DD-925D-19E58494476C}"/>
    <cellStyle name="Notas 4" xfId="13219" xr:uid="{65971250-5E9A-4D65-853C-C47FC12EBFE2}"/>
    <cellStyle name="Notas 5" xfId="13220" xr:uid="{0EC9C70E-45C9-47D0-AE7F-FF904D68518B}"/>
    <cellStyle name="Notas 6" xfId="13221" xr:uid="{B85A7479-C545-4B77-8EF4-30DD7EDBEC6D}"/>
    <cellStyle name="Notas_AgeSa_NewFormat" xfId="13222" xr:uid="{56901B41-AAF1-4736-87FF-03927BFDA7A8}"/>
    <cellStyle name="Note 10" xfId="13223" xr:uid="{08D5869B-5A64-45C4-A24D-E6DC2BC21985}"/>
    <cellStyle name="Note 10 2" xfId="13224" xr:uid="{4589B064-636D-46B2-AA22-CAC489139B94}"/>
    <cellStyle name="Note 10 2 2" xfId="13225" xr:uid="{B59244AD-7004-49A1-A6B9-D07F8B5E45A4}"/>
    <cellStyle name="Note 10 2_CHECK_FX" xfId="13226" xr:uid="{FF4D9ABB-3C09-4327-9C9E-98CBAB6729BA}"/>
    <cellStyle name="Note 10 3" xfId="13227" xr:uid="{92A18E95-96EC-4195-B5C3-2E019F122347}"/>
    <cellStyle name="Note 10 4" xfId="13228" xr:uid="{622CFFD7-29D5-462F-B493-6CAC550DE906}"/>
    <cellStyle name="Note 10_CHECK_FX" xfId="13229" xr:uid="{361133DF-5ED2-43CD-9C85-5066BE8B86DE}"/>
    <cellStyle name="Note 11" xfId="13230" xr:uid="{9A1BCEFF-64F7-4B52-958B-A7ABF98AE78E}"/>
    <cellStyle name="Note 11 2" xfId="13231" xr:uid="{71DBC027-D428-47B5-9460-FCF864CFD05A}"/>
    <cellStyle name="Note 11_CHECK_FX" xfId="13232" xr:uid="{B0288AEF-BDE2-4023-BAEC-3106D2BD0080}"/>
    <cellStyle name="Note 12" xfId="13233" xr:uid="{92D3D102-5103-46E1-8363-A82157BB54EB}"/>
    <cellStyle name="Note 13" xfId="13234" xr:uid="{3A0F2A8A-221D-4555-A21E-DA021CD57C39}"/>
    <cellStyle name="Note 2" xfId="13235" xr:uid="{332580B5-5130-4819-B8F2-82C29E96D5A7}"/>
    <cellStyle name="Note 2 10" xfId="13236" xr:uid="{EF2B8B72-0361-4D66-9E67-BF5EC2E82067}"/>
    <cellStyle name="Note 2 11" xfId="13237" xr:uid="{FD001706-2F48-46B4-9D71-71E0AF3FE630}"/>
    <cellStyle name="Note 2 12" xfId="13238" xr:uid="{A2775AD4-B993-492C-9542-03B697A7EB41}"/>
    <cellStyle name="Note 2 13" xfId="13239" xr:uid="{148FDE32-173D-4C1A-8BCC-0B0E4EAFA124}"/>
    <cellStyle name="Note 2 2" xfId="13240" xr:uid="{0F3DE931-FE92-4544-8A7F-193831A0A1A4}"/>
    <cellStyle name="Note 2 2 2" xfId="13241" xr:uid="{24A6A6E3-92DA-40F8-AF90-3546BD14827B}"/>
    <cellStyle name="Note 2 2 2 2" xfId="13242" xr:uid="{8EE2B8F4-A1A4-4D96-B506-27837B48BE4E}"/>
    <cellStyle name="Note 2 2 2 2 2" xfId="13243" xr:uid="{22513BDB-4DF2-4C8F-A8AB-0381E91784D3}"/>
    <cellStyle name="Note 2 2 2 2_CHECK_FX" xfId="13244" xr:uid="{D9673E43-0F4C-4BA5-8C39-E5FBD3011547}"/>
    <cellStyle name="Note 2 2 2 3" xfId="13245" xr:uid="{F130A2FD-07A1-4C82-8D7A-4A111E50638C}"/>
    <cellStyle name="Note 2 2 2 4" xfId="13246" xr:uid="{0368C251-1A70-49E6-A176-D86A4577F9A1}"/>
    <cellStyle name="Note 2 2 2_CHECK_FX" xfId="13247" xr:uid="{F043AA49-2297-4E5D-A029-005CFDE7FF39}"/>
    <cellStyle name="Note 2 2 3" xfId="13248" xr:uid="{3CC55627-1B37-4335-BFFA-A61A99B8CB4A}"/>
    <cellStyle name="Note 2 2 3 2" xfId="13249" xr:uid="{6F93B175-0E40-4C71-BF73-68F22687478C}"/>
    <cellStyle name="Note 2 2 3 2 2" xfId="13250" xr:uid="{0EFCA53D-BA51-4FA0-B27E-67FED4190788}"/>
    <cellStyle name="Note 2 2 3 2_CHECK_FX" xfId="13251" xr:uid="{7C859230-EC04-4F03-A865-455DEC0AF23B}"/>
    <cellStyle name="Note 2 2 3 3" xfId="13252" xr:uid="{CAC59AEA-F486-4ABC-9537-4D962278151E}"/>
    <cellStyle name="Note 2 2 3 4" xfId="13253" xr:uid="{1DC0D7EC-1B80-4F8F-9972-F753DBC07F33}"/>
    <cellStyle name="Note 2 2 3_CHECK_FX" xfId="13254" xr:uid="{98027D81-C5A9-4A28-9EA0-A7B47F72B2BB}"/>
    <cellStyle name="Note 2 2 4" xfId="13255" xr:uid="{37FC2F2A-64ED-4B45-85C0-D0A9307A8647}"/>
    <cellStyle name="Note 2 2 4 2" xfId="13256" xr:uid="{34491380-D83A-49AE-AF57-B4EC24D8FB36}"/>
    <cellStyle name="Note 2 2 4_CHECK_FX" xfId="13257" xr:uid="{35C36F30-B901-409B-B27C-71FC00B35038}"/>
    <cellStyle name="Note 2 2 5" xfId="13258" xr:uid="{EE59EAD4-D09D-40CC-9E8E-3D67A15AF012}"/>
    <cellStyle name="Note 2 2 6" xfId="13259" xr:uid="{E618647E-B9AE-4DF4-954C-A6B7F8C236C0}"/>
    <cellStyle name="Note 2 2_AgeSa_NewFormat" xfId="13260" xr:uid="{049238CD-E0B3-4B4C-80DF-E3008679C1C7}"/>
    <cellStyle name="Note 2 3" xfId="13261" xr:uid="{FB99E60F-9E5A-467B-8829-4B1CBF90C58D}"/>
    <cellStyle name="Note 2 3 2" xfId="13262" xr:uid="{94351FA6-3E1C-4A6D-BE42-ABC7C6749755}"/>
    <cellStyle name="Note 2 3 2 2" xfId="13263" xr:uid="{C32C6DAC-8B72-4225-9D15-AEB4F5BB91E4}"/>
    <cellStyle name="Note 2 3 2_CHECK_FX" xfId="13264" xr:uid="{9AD42652-A8C6-4A40-9F7F-5E8B95C7A735}"/>
    <cellStyle name="Note 2 3 3" xfId="13265" xr:uid="{D85A345D-36FA-4296-A258-2C51A26C3ED8}"/>
    <cellStyle name="Note 2 3 4" xfId="13266" xr:uid="{724BBECC-13C0-42D6-973B-945BD7DEFD14}"/>
    <cellStyle name="Note 2 3_CHECK_FX" xfId="13267" xr:uid="{F9CF0F86-BBB0-4183-8382-E95AA6FFE9FD}"/>
    <cellStyle name="Note 2 4" xfId="13268" xr:uid="{FD7CB6DB-3F20-4F8D-95CA-1325A2AF538B}"/>
    <cellStyle name="Note 2 4 2" xfId="13269" xr:uid="{D592D698-A260-4A90-9E17-31C8D42EAC28}"/>
    <cellStyle name="Note 2 4 2 2" xfId="13270" xr:uid="{06722921-845E-46D8-9D4B-8DE3F0CEB61C}"/>
    <cellStyle name="Note 2 4 2_CHECK_FX" xfId="13271" xr:uid="{944C3FEB-C84F-44F9-9B63-4A209636C77C}"/>
    <cellStyle name="Note 2 4 3" xfId="13272" xr:uid="{721F04D8-BEA2-415F-B15A-D023CDE57918}"/>
    <cellStyle name="Note 2 4 4" xfId="13273" xr:uid="{D1EF65AF-5BC7-4DD3-974B-65138010D264}"/>
    <cellStyle name="Note 2 4_CHECK_FX" xfId="13274" xr:uid="{891FC5D6-CD01-43A9-A4C5-49DDFE4C5721}"/>
    <cellStyle name="Note 2 5" xfId="13275" xr:uid="{45C05E3A-587C-43FC-AF12-26B667F6A523}"/>
    <cellStyle name="Note 2 5 2" xfId="13276" xr:uid="{7FEF5183-4587-4302-A8AA-234CC7E91C34}"/>
    <cellStyle name="Note 2 5_CHECK_FX" xfId="13277" xr:uid="{84CEA8EA-C69A-4A73-9F15-B3735F25DB88}"/>
    <cellStyle name="Note 2 6" xfId="13278" xr:uid="{3AFA78A2-3561-4FEA-B14F-3DB855C6E28F}"/>
    <cellStyle name="Note 2 7" xfId="13279" xr:uid="{FC9E1130-545C-410A-9F3C-0433FF4D7BA9}"/>
    <cellStyle name="Note 2 8" xfId="13280" xr:uid="{9E5C9957-75A3-41D6-AA40-AE927E1FEC12}"/>
    <cellStyle name="Note 2 9" xfId="13281" xr:uid="{6D38E576-2892-42CE-8911-42ED633B42C9}"/>
    <cellStyle name="Note 2_AgeSa_NewFormat" xfId="13282" xr:uid="{84533027-9E16-47E5-8F73-B23ED53B98CF}"/>
    <cellStyle name="Note 3" xfId="13283" xr:uid="{0A7B5288-D3D8-42A5-8065-3C0C892C7292}"/>
    <cellStyle name="Note 3 2" xfId="13284" xr:uid="{67C591D4-B133-4FF2-BA6D-8E1127959113}"/>
    <cellStyle name="Note 3 2 2" xfId="13285" xr:uid="{02C3E1C2-C833-4CDD-B8BD-63764BE52939}"/>
    <cellStyle name="Note 3 2 2 2" xfId="13286" xr:uid="{1BD8223E-0A53-4E6E-89E9-58CF3A3D2B30}"/>
    <cellStyle name="Note 3 2 2 2 2" xfId="13287" xr:uid="{D1A28FD4-2766-4DC6-92B3-12D167493058}"/>
    <cellStyle name="Note 3 2 2 2_CHECK_FX" xfId="13288" xr:uid="{B58E3CD1-F606-45EA-9683-316EC741741D}"/>
    <cellStyle name="Note 3 2 2 3" xfId="13289" xr:uid="{76494A85-1334-4B4A-AB19-4EB95AAF6ECE}"/>
    <cellStyle name="Note 3 2 2 4" xfId="13290" xr:uid="{3195B982-990B-4762-877D-D47FEC459BEE}"/>
    <cellStyle name="Note 3 2 2_CHECK_FX" xfId="13291" xr:uid="{4DDF23DC-174A-4D3C-A2F6-C8A42F9C0823}"/>
    <cellStyle name="Note 3 2 3" xfId="13292" xr:uid="{ADEBBC8E-0C70-4DBC-9881-77B354171641}"/>
    <cellStyle name="Note 3 2 3 2" xfId="13293" xr:uid="{2CA9A9A0-5E35-4AB9-9C94-6517F5B9C9A7}"/>
    <cellStyle name="Note 3 2 3 2 2" xfId="13294" xr:uid="{C5CC30A7-32E0-4E5E-B659-6A1124CFFDA9}"/>
    <cellStyle name="Note 3 2 3 2_CHECK_FX" xfId="13295" xr:uid="{F4BE76F2-9DB0-479D-B431-C4129B82E55B}"/>
    <cellStyle name="Note 3 2 3 3" xfId="13296" xr:uid="{14F9F407-6CC6-4F72-9927-9188C076F21E}"/>
    <cellStyle name="Note 3 2 3 4" xfId="13297" xr:uid="{388AE8F0-485E-4094-85EA-804368FEC718}"/>
    <cellStyle name="Note 3 2 3_CHECK_FX" xfId="13298" xr:uid="{B0114C21-F3D6-4BE0-B1C4-4BAB9BD086D1}"/>
    <cellStyle name="Note 3 2 4" xfId="13299" xr:uid="{C2D32C4A-46DA-45D6-9AA1-49DB681C7620}"/>
    <cellStyle name="Note 3 2 4 2" xfId="13300" xr:uid="{EF65CBC9-8A63-4264-A755-7F5416E001F2}"/>
    <cellStyle name="Note 3 2 4_CHECK_FX" xfId="13301" xr:uid="{5F3ADFEA-C31C-4979-8F0A-7BB259BF6F09}"/>
    <cellStyle name="Note 3 2 5" xfId="13302" xr:uid="{CF2D77DE-73B2-42B3-A77F-561F7BFA25F4}"/>
    <cellStyle name="Note 3 2 6" xfId="13303" xr:uid="{11F5FDFD-E7F8-4368-9D51-E872531DC038}"/>
    <cellStyle name="Note 3 2_CHECK_FX" xfId="13304" xr:uid="{3CDA7CE4-3C11-4FFB-A57E-572CBE86D7C9}"/>
    <cellStyle name="Note 3 3" xfId="13305" xr:uid="{78813B9C-C3EB-46C2-B10D-F6F2F0983ACA}"/>
    <cellStyle name="Note 3 3 2" xfId="13306" xr:uid="{90A5AB33-A09A-4514-9AE1-00764ACEF621}"/>
    <cellStyle name="Note 3 3 2 2" xfId="13307" xr:uid="{1EF560E2-40BD-4A45-8917-39D10554E5BB}"/>
    <cellStyle name="Note 3 3 2_CHECK_FX" xfId="13308" xr:uid="{8A8D5567-2333-4856-8233-AD8DDA874AD0}"/>
    <cellStyle name="Note 3 3 3" xfId="13309" xr:uid="{5349FCB3-0FB7-4437-95D3-6244A48136A4}"/>
    <cellStyle name="Note 3 3 4" xfId="13310" xr:uid="{7F370E3C-2F50-401A-AABE-CE8DE07E89CF}"/>
    <cellStyle name="Note 3 3_CHECK_FX" xfId="13311" xr:uid="{DCCF503C-83E0-45E6-9C17-F1E891920774}"/>
    <cellStyle name="Note 3 4" xfId="13312" xr:uid="{E63D1D8B-FB59-49E2-8C77-E5F6CDB728AC}"/>
    <cellStyle name="Note 3 4 2" xfId="13313" xr:uid="{2E0B6C4A-5CF1-47BF-A7AF-D1F27D1B827F}"/>
    <cellStyle name="Note 3 4 2 2" xfId="13314" xr:uid="{6B136903-58AB-486E-8214-2B79BC93E4B5}"/>
    <cellStyle name="Note 3 4 2_CHECK_FX" xfId="13315" xr:uid="{9DA8DF29-3046-4B14-AD3F-F0FCF045E654}"/>
    <cellStyle name="Note 3 4 3" xfId="13316" xr:uid="{376BCB15-01CC-4A7D-B2FE-62B287E8D9D1}"/>
    <cellStyle name="Note 3 4 4" xfId="13317" xr:uid="{BC2B72F5-BF7D-46D6-BA81-803D56B8C657}"/>
    <cellStyle name="Note 3 4_CHECK_FX" xfId="13318" xr:uid="{ECF6871D-BD9C-4191-8364-FEF5EB8515DB}"/>
    <cellStyle name="Note 3 5" xfId="13319" xr:uid="{3215FD40-E952-460A-A164-608B481CE914}"/>
    <cellStyle name="Note 3 5 2" xfId="13320" xr:uid="{BDB7501C-A54F-47BB-A187-D2E6EF99C2E2}"/>
    <cellStyle name="Note 3 5_CHECK_FX" xfId="13321" xr:uid="{2CBEFDF5-BA28-4895-B981-E120ED054333}"/>
    <cellStyle name="Note 3 6" xfId="13322" xr:uid="{D1371840-BBB5-49B0-B462-570F5B0B9B08}"/>
    <cellStyle name="Note 3 7" xfId="13323" xr:uid="{5AE3D72C-9586-455A-B1FB-DB830A6D2C65}"/>
    <cellStyle name="Note 3_CHECK_FX" xfId="13324" xr:uid="{FBC06BC5-1042-4F5F-B9BE-B9BAFE34D6B1}"/>
    <cellStyle name="Note 4" xfId="13325" xr:uid="{06A1B6BF-1F8B-4FD5-B14B-C9CCD5621568}"/>
    <cellStyle name="Note 4 2" xfId="13326" xr:uid="{9A1B0554-7D6B-406D-BDF8-E4A13F2B40F8}"/>
    <cellStyle name="Note 4 2 2" xfId="13327" xr:uid="{ECA13430-D059-4FE3-9691-6772CD09EC27}"/>
    <cellStyle name="Note 4 2 2 2" xfId="13328" xr:uid="{5B71290D-F93F-4DB2-AF28-803AC9555B02}"/>
    <cellStyle name="Note 4 2 2 2 2" xfId="13329" xr:uid="{05724BA6-9D64-40CE-8209-D3AE75ED5BAE}"/>
    <cellStyle name="Note 4 2 2 2_CHECK_FX" xfId="13330" xr:uid="{55853276-06C2-4ABA-B76E-2109A7C4BC78}"/>
    <cellStyle name="Note 4 2 2 3" xfId="13331" xr:uid="{4517B537-890A-420B-9CEC-1102CB42A5E3}"/>
    <cellStyle name="Note 4 2 2 4" xfId="13332" xr:uid="{B4E74065-A3C0-4B9F-8B20-49370284EEF2}"/>
    <cellStyle name="Note 4 2 2_CHECK_FX" xfId="13333" xr:uid="{2F16CD96-48C8-46DE-BEE8-53D3828C9421}"/>
    <cellStyle name="Note 4 2 3" xfId="13334" xr:uid="{F31D2A30-AEBF-49DA-A3A4-4B02B547A871}"/>
    <cellStyle name="Note 4 2 3 2" xfId="13335" xr:uid="{5E9C4B24-6579-4602-928E-F91F53134A79}"/>
    <cellStyle name="Note 4 2 3 2 2" xfId="13336" xr:uid="{F6D64395-3529-45EF-BB7C-86EF4E55982E}"/>
    <cellStyle name="Note 4 2 3 2_CHECK_FX" xfId="13337" xr:uid="{33BC6425-6034-4FD3-82CA-A714B493C501}"/>
    <cellStyle name="Note 4 2 3 3" xfId="13338" xr:uid="{8312304F-4310-40E8-86F4-F8381172E719}"/>
    <cellStyle name="Note 4 2 3 4" xfId="13339" xr:uid="{F1172C51-931F-4462-8277-D872DDAB25A7}"/>
    <cellStyle name="Note 4 2 3_CHECK_FX" xfId="13340" xr:uid="{965BA0BA-0850-48A3-BC3E-DACDB8027CB7}"/>
    <cellStyle name="Note 4 2 4" xfId="13341" xr:uid="{C067745A-21A1-40DC-82FD-ADA36D5BA7DB}"/>
    <cellStyle name="Note 4 2 4 2" xfId="13342" xr:uid="{D7E69AD4-208E-47E9-B138-BEFD2EABD309}"/>
    <cellStyle name="Note 4 2 4_CHECK_FX" xfId="13343" xr:uid="{E2F456B4-6BD9-4A0C-9DB8-231B9E0CBCEF}"/>
    <cellStyle name="Note 4 2 5" xfId="13344" xr:uid="{33A21F67-388F-4F69-A559-C853A757E220}"/>
    <cellStyle name="Note 4 2 6" xfId="13345" xr:uid="{791AAE03-53B2-45C5-82B2-98E0D0472103}"/>
    <cellStyle name="Note 4 2_CHECK_FX" xfId="13346" xr:uid="{A5C9E8A9-9E14-4A48-B767-5FE08B4C22D5}"/>
    <cellStyle name="Note 4 3" xfId="13347" xr:uid="{37B60A33-E374-4DC4-BC65-F6CA64AB8B5D}"/>
    <cellStyle name="Note 4 3 2" xfId="13348" xr:uid="{EF7D6E44-0FEE-4360-AA80-485E41216DF2}"/>
    <cellStyle name="Note 4 3 2 2" xfId="13349" xr:uid="{AABE39FC-A0ED-459D-89BC-5E3F4C87A895}"/>
    <cellStyle name="Note 4 3 2_CHECK_FX" xfId="13350" xr:uid="{C244E2C2-E9BB-49B4-8C4F-143182AAAB16}"/>
    <cellStyle name="Note 4 3 3" xfId="13351" xr:uid="{CE0539B3-FA18-452B-86BC-E296E471A699}"/>
    <cellStyle name="Note 4 3 4" xfId="13352" xr:uid="{D34B0FC8-CE29-4107-AF78-E13ED5BDEC6A}"/>
    <cellStyle name="Note 4 3_CHECK_FX" xfId="13353" xr:uid="{927AB159-BB23-4E68-937F-87E66A6F2E04}"/>
    <cellStyle name="Note 4 4" xfId="13354" xr:uid="{2440ADD4-5367-4687-9304-EEC1B8082307}"/>
    <cellStyle name="Note 4 4 2" xfId="13355" xr:uid="{E3F7BE10-F903-4DA3-9D51-2DF1989B3430}"/>
    <cellStyle name="Note 4 4 2 2" xfId="13356" xr:uid="{DDE80841-DC38-45B3-8561-5E07C551F1A3}"/>
    <cellStyle name="Note 4 4 2_CHECK_FX" xfId="13357" xr:uid="{C4C48D41-4A6B-4F9A-88B7-304C000AA32F}"/>
    <cellStyle name="Note 4 4 3" xfId="13358" xr:uid="{06D6167C-42B8-4C93-AFC6-3F2B1C2F21FB}"/>
    <cellStyle name="Note 4 4 4" xfId="13359" xr:uid="{3B7E63CC-78B5-4D0B-B0C8-59A866D267D1}"/>
    <cellStyle name="Note 4 4_CHECK_FX" xfId="13360" xr:uid="{DAB29037-A550-4969-AF16-537856272930}"/>
    <cellStyle name="Note 4 5" xfId="13361" xr:uid="{3E59683C-810B-4FD2-BD60-29FE0CB5A92B}"/>
    <cellStyle name="Note 4 5 2" xfId="13362" xr:uid="{290964D1-0DD1-43BC-814D-DE48F87A9B71}"/>
    <cellStyle name="Note 4 5_CHECK_FX" xfId="13363" xr:uid="{519C9CCF-B764-44DD-98FE-5E75FC8F6705}"/>
    <cellStyle name="Note 4 6" xfId="13364" xr:uid="{AEDC20F8-CDC7-4695-A686-7AA9BD8B2E2E}"/>
    <cellStyle name="Note 4 7" xfId="13365" xr:uid="{06E796E5-6480-468C-A2BA-EB0EDD4DFE16}"/>
    <cellStyle name="Note 4_CHECK_FX" xfId="13366" xr:uid="{A6E79F7A-B7B2-4C7D-BB6E-B6A604FD5505}"/>
    <cellStyle name="Note 5" xfId="13367" xr:uid="{84C9DB1F-44AE-44C5-9682-EE625CD23BE8}"/>
    <cellStyle name="Note 5 2" xfId="13368" xr:uid="{E50D52BA-4EB2-41AF-8004-D2B72F14A636}"/>
    <cellStyle name="Note 5 2 2" xfId="13369" xr:uid="{5FC900C5-69B4-4DCA-AC6D-5756D31A3586}"/>
    <cellStyle name="Note 5 2 2 2" xfId="13370" xr:uid="{D603A9CA-B180-433B-B56B-0A11E844E60F}"/>
    <cellStyle name="Note 5 2 2 2 2" xfId="13371" xr:uid="{2BF2B36B-774F-434F-82ED-287C98F394E2}"/>
    <cellStyle name="Note 5 2 2 2_CHECK_FX" xfId="13372" xr:uid="{87A938FA-DF3E-4651-90C7-B0ACCCB7C326}"/>
    <cellStyle name="Note 5 2 2 3" xfId="13373" xr:uid="{BA2A3C2E-645C-4DC0-B5C7-EB760C93A450}"/>
    <cellStyle name="Note 5 2 2 4" xfId="13374" xr:uid="{C39A5471-CC12-4E2A-891F-F4A2450AF644}"/>
    <cellStyle name="Note 5 2 2_CHECK_FX" xfId="13375" xr:uid="{23D17DE4-648E-4E5A-94AC-B4970E9E5EBA}"/>
    <cellStyle name="Note 5 2 3" xfId="13376" xr:uid="{D9EC2589-F43B-42B8-8808-DC60E40F453A}"/>
    <cellStyle name="Note 5 2 3 2" xfId="13377" xr:uid="{1A0B65FE-941E-4E23-BA63-6C598B198FF7}"/>
    <cellStyle name="Note 5 2 3 2 2" xfId="13378" xr:uid="{FF30921F-7C7F-4BB9-9E46-F6AC6C91B280}"/>
    <cellStyle name="Note 5 2 3 2_CHECK_FX" xfId="13379" xr:uid="{6A60F0F3-7DD0-4014-8BC2-087EB54BB5C4}"/>
    <cellStyle name="Note 5 2 3 3" xfId="13380" xr:uid="{F62EBB85-C533-46BC-A4B3-3903CFD0F5BC}"/>
    <cellStyle name="Note 5 2 3 4" xfId="13381" xr:uid="{0DE50784-BFB7-4E1E-878A-55098E5DDC02}"/>
    <cellStyle name="Note 5 2 3_CHECK_FX" xfId="13382" xr:uid="{6DEB7353-DD44-472B-A7D6-268DE985D00D}"/>
    <cellStyle name="Note 5 2 4" xfId="13383" xr:uid="{22CE20CE-931E-411D-AC24-79FEE4B90FB3}"/>
    <cellStyle name="Note 5 2 4 2" xfId="13384" xr:uid="{5337088D-C862-4F9D-AAF6-5728631C02B2}"/>
    <cellStyle name="Note 5 2 4_CHECK_FX" xfId="13385" xr:uid="{78BCE3BA-E763-4A9F-B9CD-5FB5DB957007}"/>
    <cellStyle name="Note 5 2 5" xfId="13386" xr:uid="{CA6AD2FD-58A3-4684-A36C-027B0E107083}"/>
    <cellStyle name="Note 5 2 6" xfId="13387" xr:uid="{A9850072-E8D9-4C5A-AA15-2C3DB0703EEF}"/>
    <cellStyle name="Note 5 2_CHECK_FX" xfId="13388" xr:uid="{8FE8C6E0-B70B-4E7F-9E4B-A591716F44A6}"/>
    <cellStyle name="Note 5 3" xfId="13389" xr:uid="{B2E293B6-B1F1-4D13-BDF3-36FA1B63FE74}"/>
    <cellStyle name="Note 5 3 2" xfId="13390" xr:uid="{22B236DE-B348-4DA2-B3BA-1EBF89256DE5}"/>
    <cellStyle name="Note 5 3 2 2" xfId="13391" xr:uid="{209C1F14-944B-4C7F-BEA3-4707056D445B}"/>
    <cellStyle name="Note 5 3 2_CHECK_FX" xfId="13392" xr:uid="{FB2007E6-9955-464F-BBAD-78233123C04A}"/>
    <cellStyle name="Note 5 3 3" xfId="13393" xr:uid="{25944EBD-CC37-4CE1-96E0-BD2F7722347C}"/>
    <cellStyle name="Note 5 3 4" xfId="13394" xr:uid="{66F7B105-CF8E-409C-BDA2-507A38430B6F}"/>
    <cellStyle name="Note 5 3_CHECK_FX" xfId="13395" xr:uid="{A2C3DF10-8B17-4B64-9F97-D51063700A52}"/>
    <cellStyle name="Note 5 4" xfId="13396" xr:uid="{6A83BE2C-FCA6-420F-9B8C-94FE8F99B563}"/>
    <cellStyle name="Note 5 4 2" xfId="13397" xr:uid="{32C2F1E5-2081-443D-8E1C-799B7EC30AB7}"/>
    <cellStyle name="Note 5 4 2 2" xfId="13398" xr:uid="{F3CD587A-7D5B-46F7-BE4B-AF97A6C458D5}"/>
    <cellStyle name="Note 5 4 2_CHECK_FX" xfId="13399" xr:uid="{40056B90-C920-445F-B49D-37DC0F9F3AFD}"/>
    <cellStyle name="Note 5 4 3" xfId="13400" xr:uid="{4F98BF73-AADF-4FCE-8A79-E3489D9CEA27}"/>
    <cellStyle name="Note 5 4 4" xfId="13401" xr:uid="{4061D11F-AB63-4392-8EF7-60657AB75193}"/>
    <cellStyle name="Note 5 4_CHECK_FX" xfId="13402" xr:uid="{8821282A-2D05-4125-A177-C25BE3E262DE}"/>
    <cellStyle name="Note 5 5" xfId="13403" xr:uid="{F138F11E-2F6A-4739-8673-A3E2747D5F13}"/>
    <cellStyle name="Note 5 5 2" xfId="13404" xr:uid="{44F6BA8C-DB8A-415B-AA38-D746E887BFCC}"/>
    <cellStyle name="Note 5 5_CHECK_FX" xfId="13405" xr:uid="{96F0EAA4-5CAD-4AE6-9C1D-8A4651B68D97}"/>
    <cellStyle name="Note 5 6" xfId="13406" xr:uid="{D9C3B7D8-98B6-46E3-BE61-803E51952BF8}"/>
    <cellStyle name="Note 5 7" xfId="13407" xr:uid="{A976554D-51E2-4BAC-8B54-1451995E9950}"/>
    <cellStyle name="Note 5_CHECK_FX" xfId="13408" xr:uid="{1F18C7A4-90FA-4E6B-B6DC-B2DBE1431BA1}"/>
    <cellStyle name="Note 6" xfId="13409" xr:uid="{39F595D0-2C0E-4495-A0D4-AA80519F1586}"/>
    <cellStyle name="Note 6 2" xfId="13410" xr:uid="{C87E6D2B-B1AE-412F-9707-7B83B8D3FCDB}"/>
    <cellStyle name="Note 6 2 2" xfId="13411" xr:uid="{6070BDB5-EB97-4E52-8312-0C0F8D0D29A6}"/>
    <cellStyle name="Note 6 2 2 2" xfId="13412" xr:uid="{91B9FEF1-2DB7-48B8-B9D6-2875BE4804BD}"/>
    <cellStyle name="Note 6 2 2 2 2" xfId="13413" xr:uid="{9DDC602E-9CCC-47D0-BCBE-9968DDC16790}"/>
    <cellStyle name="Note 6 2 2 2_CHECK_FX" xfId="13414" xr:uid="{28982B54-3F4C-4F06-ADB2-C89F04B6E536}"/>
    <cellStyle name="Note 6 2 2 3" xfId="13415" xr:uid="{32218078-5EBE-4CD0-AC86-CB941CC4DF3A}"/>
    <cellStyle name="Note 6 2 2 4" xfId="13416" xr:uid="{F80BD3AC-09ED-4277-8DCA-5FE2072AE1B1}"/>
    <cellStyle name="Note 6 2 2_CHECK_FX" xfId="13417" xr:uid="{C55514F2-4055-4375-BE13-F6F8C86562B5}"/>
    <cellStyle name="Note 6 2 3" xfId="13418" xr:uid="{DB44E678-C500-4E7A-AFB4-942A68ABF3A7}"/>
    <cellStyle name="Note 6 2 3 2" xfId="13419" xr:uid="{0B71D8AB-FABB-43E8-9455-481A8BD9088D}"/>
    <cellStyle name="Note 6 2 3 2 2" xfId="13420" xr:uid="{4E00EC59-BB1A-499B-8EC4-E86CA02B548B}"/>
    <cellStyle name="Note 6 2 3 2_CHECK_FX" xfId="13421" xr:uid="{316A63C3-E73A-4111-82BF-BC3CF7AE05D9}"/>
    <cellStyle name="Note 6 2 3 3" xfId="13422" xr:uid="{FABDEDD1-E6D9-4057-B8AF-27A278F49FA3}"/>
    <cellStyle name="Note 6 2 3 4" xfId="13423" xr:uid="{E07B3E13-6D5C-4224-AC1E-63E0C0F01EC3}"/>
    <cellStyle name="Note 6 2 3_CHECK_FX" xfId="13424" xr:uid="{4DD9B5B4-F772-495D-8BF1-73E1387515C3}"/>
    <cellStyle name="Note 6 2 4" xfId="13425" xr:uid="{A85947A5-D8E9-4E53-8ABB-32443F7C7CAD}"/>
    <cellStyle name="Note 6 2 4 2" xfId="13426" xr:uid="{4626D08F-D1A7-4B16-B31A-165D52370B05}"/>
    <cellStyle name="Note 6 2 4_CHECK_FX" xfId="13427" xr:uid="{71990890-5AA5-41FB-BEA4-88300997EF2D}"/>
    <cellStyle name="Note 6 2 5" xfId="13428" xr:uid="{51B4711E-B524-4CFB-A8C8-CE92DC20B991}"/>
    <cellStyle name="Note 6 2 6" xfId="13429" xr:uid="{F9227DD9-A184-4C0F-BF2C-985195FF24EA}"/>
    <cellStyle name="Note 6 2_CHECK_FX" xfId="13430" xr:uid="{32EC8912-A364-40C5-9F79-DC60CAD28195}"/>
    <cellStyle name="Note 6 3" xfId="13431" xr:uid="{CD857865-A2F6-4160-820D-5F65D8A815BA}"/>
    <cellStyle name="Note 6 3 2" xfId="13432" xr:uid="{B0ACBE04-1219-4445-A1D6-41E8668749DE}"/>
    <cellStyle name="Note 6 3 2 2" xfId="13433" xr:uid="{07109414-1B45-478F-97EF-B504E7268C92}"/>
    <cellStyle name="Note 6 3 2_CHECK_FX" xfId="13434" xr:uid="{F05CF15C-FB91-4DF1-A68D-F328C6A32F17}"/>
    <cellStyle name="Note 6 3 3" xfId="13435" xr:uid="{92B63FA8-2A4D-4EAF-8B99-0CF3E0662E48}"/>
    <cellStyle name="Note 6 3 4" xfId="13436" xr:uid="{606F02C5-6904-421A-A045-4D1CEE41436A}"/>
    <cellStyle name="Note 6 3_CHECK_FX" xfId="13437" xr:uid="{F1DC280C-4E46-48F0-B6E5-4C50AE7178F6}"/>
    <cellStyle name="Note 6 4" xfId="13438" xr:uid="{4F76E364-B822-4798-BCD3-D6217A9A9757}"/>
    <cellStyle name="Note 6 4 2" xfId="13439" xr:uid="{B71EC927-CACA-42DE-B1C2-5B6A482FDEFB}"/>
    <cellStyle name="Note 6 4 2 2" xfId="13440" xr:uid="{53D489E6-444D-46C5-8A97-E0A1D3C667BF}"/>
    <cellStyle name="Note 6 4 2_CHECK_FX" xfId="13441" xr:uid="{80B1E2EB-4E46-4855-8048-F575AC1928F9}"/>
    <cellStyle name="Note 6 4 3" xfId="13442" xr:uid="{B92C7490-E992-4F1C-BDB8-8C39DAC0EA01}"/>
    <cellStyle name="Note 6 4 4" xfId="13443" xr:uid="{A2156EC4-4A39-4AFE-8C48-42F3B59E6B92}"/>
    <cellStyle name="Note 6 4_CHECK_FX" xfId="13444" xr:uid="{4F1BC380-4581-4529-807F-9D4694D1B55A}"/>
    <cellStyle name="Note 6 5" xfId="13445" xr:uid="{EFC111AB-3BF9-4597-B48C-152EA5B273F2}"/>
    <cellStyle name="Note 6 5 2" xfId="13446" xr:uid="{76913009-8ED3-475A-956F-CCC1441AC5EB}"/>
    <cellStyle name="Note 6 5_CHECK_FX" xfId="13447" xr:uid="{97038E4A-212F-40B0-9E31-57F64E8DC5C3}"/>
    <cellStyle name="Note 6 6" xfId="13448" xr:uid="{E7801E04-3358-494D-9AE3-EFB2B26C338E}"/>
    <cellStyle name="Note 6 7" xfId="13449" xr:uid="{9D128661-3CF5-4662-8802-38F793817FC8}"/>
    <cellStyle name="Note 6_CHECK_FX" xfId="13450" xr:uid="{632F63E8-6B54-4CCE-8277-B6072A5881A6}"/>
    <cellStyle name="Note 7" xfId="13451" xr:uid="{A81E8AB5-9B9B-4836-B6C6-881C9D4AE0A7}"/>
    <cellStyle name="Note 7 2" xfId="13452" xr:uid="{F7247470-4F5C-455A-A77E-378313E18FDE}"/>
    <cellStyle name="Note 7 2 2" xfId="13453" xr:uid="{769B460E-9092-47B8-9DEE-6A8CE26F4EBD}"/>
    <cellStyle name="Note 7 2 2 2" xfId="13454" xr:uid="{A5AB46E4-CDE0-429A-91E3-813B66AC9060}"/>
    <cellStyle name="Note 7 2 2 2 2" xfId="13455" xr:uid="{21FF4BFF-47A9-4A8F-BCB7-F71B5D0742DA}"/>
    <cellStyle name="Note 7 2 2 2_CHECK_FX" xfId="13456" xr:uid="{3DC245D5-5BF5-49AC-8F78-9DD0CF17BCF5}"/>
    <cellStyle name="Note 7 2 2 3" xfId="13457" xr:uid="{1B3BEEEA-3974-4DB0-9633-306EA3E3B9A5}"/>
    <cellStyle name="Note 7 2 2 4" xfId="13458" xr:uid="{247BF53D-4D14-47B6-A3C0-74B905C67654}"/>
    <cellStyle name="Note 7 2 2_CHECK_FX" xfId="13459" xr:uid="{A4788A7A-F94B-4FB2-AA7C-E4FEDD21A45C}"/>
    <cellStyle name="Note 7 2 3" xfId="13460" xr:uid="{939DE54C-5A1B-405A-A0DD-9C7A6AAB4300}"/>
    <cellStyle name="Note 7 2 3 2" xfId="13461" xr:uid="{09007B97-4646-4467-8149-DF4052CFFE9B}"/>
    <cellStyle name="Note 7 2 3 2 2" xfId="13462" xr:uid="{3689C42D-A1AA-4656-A6F6-509A3E6061A0}"/>
    <cellStyle name="Note 7 2 3 2_CHECK_FX" xfId="13463" xr:uid="{98C050ED-99DA-4039-893A-1AC5D937B28B}"/>
    <cellStyle name="Note 7 2 3 3" xfId="13464" xr:uid="{3E54302E-BDD0-4514-9BB0-9F5795974FCF}"/>
    <cellStyle name="Note 7 2 3 4" xfId="13465" xr:uid="{EAE20208-3D98-4273-A5CA-3AFE72F26A9F}"/>
    <cellStyle name="Note 7 2 3_CHECK_FX" xfId="13466" xr:uid="{4692314B-1F01-402A-A52E-DD41ECF30C91}"/>
    <cellStyle name="Note 7 2 4" xfId="13467" xr:uid="{5DE400C5-618B-4A34-B067-3282FDFF1385}"/>
    <cellStyle name="Note 7 2 4 2" xfId="13468" xr:uid="{4B600222-0B7B-4FE9-A5CF-5C977944109B}"/>
    <cellStyle name="Note 7 2 4_CHECK_FX" xfId="13469" xr:uid="{2BD67E9D-F9AF-46C0-8204-818B31BA0196}"/>
    <cellStyle name="Note 7 2 5" xfId="13470" xr:uid="{AF439A9B-B286-46D2-8BD7-455C5C18350C}"/>
    <cellStyle name="Note 7 2 6" xfId="13471" xr:uid="{A8CAC547-0906-4E15-9065-ED41AAA16536}"/>
    <cellStyle name="Note 7 2_CHECK_FX" xfId="13472" xr:uid="{64422E61-D381-4B88-B0FE-E1628D602F8F}"/>
    <cellStyle name="Note 7 3" xfId="13473" xr:uid="{C751CD81-456B-4AD4-8B9E-EF31353F4A8D}"/>
    <cellStyle name="Note 7 3 2" xfId="13474" xr:uid="{8CF3F66C-4B10-437A-B68A-2618D6D54C72}"/>
    <cellStyle name="Note 7 3 2 2" xfId="13475" xr:uid="{B279098B-CDDA-480B-9043-6E63F7FE6F9C}"/>
    <cellStyle name="Note 7 3 2_CHECK_FX" xfId="13476" xr:uid="{AE962508-E7C9-434F-876F-B968B359D1A1}"/>
    <cellStyle name="Note 7 3 3" xfId="13477" xr:uid="{E2C2F0A9-DD7C-432E-B7E4-B1952A893328}"/>
    <cellStyle name="Note 7 3 4" xfId="13478" xr:uid="{B766458B-8497-4D37-B33E-62DDDCA5F3F1}"/>
    <cellStyle name="Note 7 3_CHECK_FX" xfId="13479" xr:uid="{79B0B7C7-E9DF-4BE3-936F-620B6FF28B57}"/>
    <cellStyle name="Note 7 4" xfId="13480" xr:uid="{AF55E4B1-13B0-4261-A640-E91AD2E02D21}"/>
    <cellStyle name="Note 7 4 2" xfId="13481" xr:uid="{C72BFED9-E839-4046-91EB-CB4B8E4246A4}"/>
    <cellStyle name="Note 7 4 2 2" xfId="13482" xr:uid="{AFAAA2C0-14EF-404F-B8E5-2DC0957FDDBD}"/>
    <cellStyle name="Note 7 4 2_CHECK_FX" xfId="13483" xr:uid="{A1BE8741-CAFD-43D3-B97F-688B6B983ACD}"/>
    <cellStyle name="Note 7 4 3" xfId="13484" xr:uid="{B3850720-0FF6-4820-8721-DB5D2320F6E4}"/>
    <cellStyle name="Note 7 4 4" xfId="13485" xr:uid="{F942B6CB-7622-4389-968D-AF7615A0ACE1}"/>
    <cellStyle name="Note 7 4_CHECK_FX" xfId="13486" xr:uid="{F7BE845A-A300-4B7C-BD03-7EDD55732F79}"/>
    <cellStyle name="Note 7 5" xfId="13487" xr:uid="{95F35C90-613B-48DF-8BBC-27C89C2D15F1}"/>
    <cellStyle name="Note 7 5 2" xfId="13488" xr:uid="{E5899994-EECB-44B5-B552-FEC37199A461}"/>
    <cellStyle name="Note 7 5_CHECK_FX" xfId="13489" xr:uid="{9F6F2E76-E800-41B0-BAC9-A9A2E3098874}"/>
    <cellStyle name="Note 7 6" xfId="13490" xr:uid="{49FFF7DB-EACC-4654-AA36-B8AEA827FB21}"/>
    <cellStyle name="Note 7 7" xfId="13491" xr:uid="{40B7BE66-485D-4267-895E-3AAE5799663D}"/>
    <cellStyle name="Note 7_CHECK_FX" xfId="13492" xr:uid="{E28C01FB-524E-4B03-9DC1-2742C67D10A6}"/>
    <cellStyle name="Note 8" xfId="13493" xr:uid="{2E48FB9F-328A-47FA-B4F6-C8F86BC7C465}"/>
    <cellStyle name="Note 8 2" xfId="13494" xr:uid="{B2B04BF0-3F9F-4D46-91B0-8AB4EF6DCD4B}"/>
    <cellStyle name="Note 8 2 2" xfId="13495" xr:uid="{A77890A0-C5C5-4EA6-A6C1-814EE35D260D}"/>
    <cellStyle name="Note 8 2 2 2" xfId="13496" xr:uid="{AA0C0BB8-4FB3-413B-93C4-83E5F8BFAAF6}"/>
    <cellStyle name="Note 8 2 2 2 2" xfId="13497" xr:uid="{36EB38A2-4CC7-407A-8A68-0C774DA38FEB}"/>
    <cellStyle name="Note 8 2 2 2_CHECK_FX" xfId="13498" xr:uid="{3FE73581-A7D9-43AF-AD63-52A7E17EAE2E}"/>
    <cellStyle name="Note 8 2 2 3" xfId="13499" xr:uid="{FE827503-4FE4-47A0-906F-F8E6864BB251}"/>
    <cellStyle name="Note 8 2 2 4" xfId="13500" xr:uid="{0ABC0C80-B1D8-4FFE-8032-5BBA1BDB2B68}"/>
    <cellStyle name="Note 8 2 2_CHECK_FX" xfId="13501" xr:uid="{1EAA4FA3-8C9B-44C7-8D5F-698A619ECC22}"/>
    <cellStyle name="Note 8 2 3" xfId="13502" xr:uid="{E1162DCA-B447-4055-9CD9-F9F2CE4FCCCE}"/>
    <cellStyle name="Note 8 2 3 2" xfId="13503" xr:uid="{E3DF62AA-F4CB-4926-91FE-939F0807FB83}"/>
    <cellStyle name="Note 8 2 3 2 2" xfId="13504" xr:uid="{16136C46-6873-40C1-BADB-DD769C63560C}"/>
    <cellStyle name="Note 8 2 3 2_CHECK_FX" xfId="13505" xr:uid="{186B5F83-471F-4E2C-99C2-5EE33E8E7F34}"/>
    <cellStyle name="Note 8 2 3 3" xfId="13506" xr:uid="{5F03B1D9-8B61-41B6-808A-E3054F180197}"/>
    <cellStyle name="Note 8 2 3 4" xfId="13507" xr:uid="{DA0B4802-9A74-476A-93A4-C058E28A04FF}"/>
    <cellStyle name="Note 8 2 3_CHECK_FX" xfId="13508" xr:uid="{6A41B344-0E89-4E8D-BF10-1FC37FA3C941}"/>
    <cellStyle name="Note 8 2 4" xfId="13509" xr:uid="{A7F9904B-DF23-4F6D-A3F3-EEC9F8A2417F}"/>
    <cellStyle name="Note 8 2 4 2" xfId="13510" xr:uid="{193B5974-7072-4AAD-B923-3E3FE68ADE28}"/>
    <cellStyle name="Note 8 2 4_CHECK_FX" xfId="13511" xr:uid="{2F57C779-C389-4A00-BD74-598A1104B1C7}"/>
    <cellStyle name="Note 8 2 5" xfId="13512" xr:uid="{9AAE5F62-2BD0-4843-A518-2FBE2E2339D2}"/>
    <cellStyle name="Note 8 2 6" xfId="13513" xr:uid="{649F8F79-D7C2-4219-8206-B1AB046ED2FB}"/>
    <cellStyle name="Note 8 2_CHECK_FX" xfId="13514" xr:uid="{FD8C70C1-CFD5-4F10-A855-605B0768CDCE}"/>
    <cellStyle name="Note 8 3" xfId="13515" xr:uid="{9725BAEE-89F4-42BA-9D1E-B511B2D67407}"/>
    <cellStyle name="Note 8 3 2" xfId="13516" xr:uid="{D5DFA0BB-D5AA-4C0F-AE09-416E05951D48}"/>
    <cellStyle name="Note 8 3 2 2" xfId="13517" xr:uid="{E78FDED4-5FA6-4529-A022-DD226A92F8F3}"/>
    <cellStyle name="Note 8 3 2_CHECK_FX" xfId="13518" xr:uid="{00417D3C-E9A1-4856-8C21-A5CDBEB526DB}"/>
    <cellStyle name="Note 8 3 3" xfId="13519" xr:uid="{F17C2A70-02E0-4B52-9756-1B92E075ABF1}"/>
    <cellStyle name="Note 8 3 4" xfId="13520" xr:uid="{71400252-3BF4-4B7D-8425-1CB70B0EF98E}"/>
    <cellStyle name="Note 8 3_CHECK_FX" xfId="13521" xr:uid="{3551D608-A4A9-4073-8877-CD6EC2E51FB9}"/>
    <cellStyle name="Note 8 4" xfId="13522" xr:uid="{3BBEFC05-1AA0-44FD-B886-BC4DE20E831F}"/>
    <cellStyle name="Note 8 4 2" xfId="13523" xr:uid="{70CA26A6-80DC-4269-B7A6-3B79E662C6F7}"/>
    <cellStyle name="Note 8 4 2 2" xfId="13524" xr:uid="{B0995036-2811-400D-B798-8DEE00B68BBD}"/>
    <cellStyle name="Note 8 4 2_CHECK_FX" xfId="13525" xr:uid="{9B83391A-708F-4534-A096-E666AFA79202}"/>
    <cellStyle name="Note 8 4 3" xfId="13526" xr:uid="{A98829FA-30E3-42E3-B6FF-96E8337756BD}"/>
    <cellStyle name="Note 8 4 4" xfId="13527" xr:uid="{A47B2994-1C0E-4BBA-9900-B02BE0D9F583}"/>
    <cellStyle name="Note 8 4_CHECK_FX" xfId="13528" xr:uid="{9BE6CAB7-2945-46F3-84C3-A1808D691812}"/>
    <cellStyle name="Note 8 5" xfId="13529" xr:uid="{657568E0-57BC-465B-A865-0C5CD946F314}"/>
    <cellStyle name="Note 8 5 2" xfId="13530" xr:uid="{3F4FE22E-C684-4473-9FE8-D5691E0E8537}"/>
    <cellStyle name="Note 8 5_CHECK_FX" xfId="13531" xr:uid="{18D6F4EA-D9A2-4129-BFF1-7CF916A23AEE}"/>
    <cellStyle name="Note 8 6" xfId="13532" xr:uid="{8CB96D60-2CEC-41D4-BC8F-2F89D422AC8F}"/>
    <cellStyle name="Note 8 7" xfId="13533" xr:uid="{93FB2BF1-A920-4185-8007-74C2D8ABEA9A}"/>
    <cellStyle name="Note 8_CHECK_FX" xfId="13534" xr:uid="{A8BA133B-DA52-49E6-A5B6-45C2D5E4E2F3}"/>
    <cellStyle name="Note 9" xfId="13535" xr:uid="{88C7C894-1CFA-4B05-9A60-F8D58C447BD3}"/>
    <cellStyle name="Note 9 2" xfId="13536" xr:uid="{EC769817-AD22-4D38-B0C4-2B5CC943CB92}"/>
    <cellStyle name="Note 9 2 2" xfId="13537" xr:uid="{DA4D456E-6EAF-4823-973A-AA14F01B70FB}"/>
    <cellStyle name="Note 9 2_CHECK_FX" xfId="13538" xr:uid="{ED5F80D7-6EA1-4C71-91B9-D23A5ADAF4B3}"/>
    <cellStyle name="Note 9 3" xfId="13539" xr:uid="{0F7E1F61-68BE-4AC4-84E3-1B50B568FCEC}"/>
    <cellStyle name="Note 9 4" xfId="13540" xr:uid="{6426FCFC-4D31-4EFF-9653-F3700627DAF4}"/>
    <cellStyle name="Note 9_CHECK_FX" xfId="13541" xr:uid="{41CAF777-E8BB-4533-A4E4-D9F359E09BA1}"/>
    <cellStyle name="Notitie" xfId="13542" xr:uid="{ACCF08BE-D639-4450-BC7E-4A4DB93176BA}"/>
    <cellStyle name="Notitie 2" xfId="13543" xr:uid="{B26DF638-1BF0-4645-8064-803D52C4FB42}"/>
    <cellStyle name="Notitie 2 2" xfId="13544" xr:uid="{C436E6B8-2077-41B3-B1CE-6A755FDF7AD8}"/>
    <cellStyle name="Notitie 2 3" xfId="13545" xr:uid="{5213DFC8-B0FF-44E9-871B-8AB2C27E4D2F}"/>
    <cellStyle name="Notitie 2 4" xfId="13546" xr:uid="{C3316F1D-BCA0-4E06-869C-82AB3B4587E0}"/>
    <cellStyle name="Notitie 2 5" xfId="13547" xr:uid="{42066AFE-EA51-422C-B0FC-347755C472EA}"/>
    <cellStyle name="Notitie 2_AgeSa_NewFormat" xfId="13548" xr:uid="{8E862DFD-BDA2-4EAB-923B-C25CF8C226E4}"/>
    <cellStyle name="Notitie 3" xfId="13549" xr:uid="{B7EB2F65-D115-4CA8-8205-15545305BCBB}"/>
    <cellStyle name="Notitie 4" xfId="13550" xr:uid="{24C8F929-AD75-4769-BB51-3764C74D6157}"/>
    <cellStyle name="Notitie 5" xfId="13551" xr:uid="{59944449-120D-41C2-8F70-FF75A7145EB2}"/>
    <cellStyle name="Notitie 6" xfId="13552" xr:uid="{54116EA9-195D-4C77-B9AD-A1A37F68E8C5}"/>
    <cellStyle name="Notitie_AgeSa_NewFormat" xfId="13553" xr:uid="{EC2DA0BF-C040-4009-BFC3-5DCB92B68F28}"/>
    <cellStyle name="Nötr 2" xfId="13554" xr:uid="{A5498D83-BDD3-49BF-B084-847325269FF1}"/>
    <cellStyle name="Nötr 2 2" xfId="13555" xr:uid="{05DBEFAA-DCC7-492A-9527-FE42EA6D037E}"/>
    <cellStyle name="Nötr 2 2 2" xfId="13556" xr:uid="{137EE7B9-8DC1-4808-B44B-129B7E9CD147}"/>
    <cellStyle name="Nötr 2 2 2 2" xfId="13557" xr:uid="{963BA8C1-FF7A-40F1-B47A-12683E5C1CA6}"/>
    <cellStyle name="Nötr 2 2 2_CHECK_FX" xfId="13558" xr:uid="{D13B93B0-B182-4F3C-A2CC-4008732D265C}"/>
    <cellStyle name="Nötr 2 2 3" xfId="13559" xr:uid="{DEE8D9AF-8B7A-477F-83B9-F0A9DDAAA9F8}"/>
    <cellStyle name="Nötr 2 2_CHECK_FX" xfId="13560" xr:uid="{7544D072-4AF6-40FC-BE83-B4EC43A6670B}"/>
    <cellStyle name="Nötr 2 3" xfId="13561" xr:uid="{8A9EACFF-209B-468B-976D-6D1BFB0493F0}"/>
    <cellStyle name="Nötr 2_CHECK_FX" xfId="13562" xr:uid="{780AF034-C416-48F2-BA5E-79C854F92554}"/>
    <cellStyle name="Noyan" xfId="13563" xr:uid="{28556DA3-B6DF-4163-B162-FA2316144D2B}"/>
    <cellStyle name="Noyan 2" xfId="13564" xr:uid="{B5A18DFE-AE6F-40BD-B8EA-C98D5FAA34F6}"/>
    <cellStyle name="Noyan_CHECK_FX" xfId="13565" xr:uid="{39A795AC-29F4-4E7D-9651-C8FAB3CB42AA}"/>
    <cellStyle name="OBI_ColHeader" xfId="13566" xr:uid="{037F5325-8EE3-4AAE-A7B2-8B397602EB29}"/>
    <cellStyle name="Œ…‹æØ‚è [0.00]_!!!GO" xfId="13567" xr:uid="{0E7A407C-E5BB-4991-A7C6-D535F54F1324}"/>
    <cellStyle name="Œ…‹æØ‚è_!!!GO" xfId="13568" xr:uid="{81D7AE40-AB5F-4B5B-BFE2-5DEC15581472}"/>
    <cellStyle name="Ôèíàíñîâûé [0]_PERSONAL" xfId="13569" xr:uid="{AC39DC62-8823-4E26-A5CB-78C7493BA19D}"/>
    <cellStyle name="Ôèíàíñîâûé_PERSONAL" xfId="13570" xr:uid="{D08025BC-ED3F-415B-A5B1-13AF3D90C491}"/>
    <cellStyle name="Old_Inactive" xfId="13571" xr:uid="{8ABB59E4-B5E4-4994-A1A3-E8DA3443449D}"/>
    <cellStyle name="OneDecimal" xfId="13572" xr:uid="{D030A883-4E11-4056-BABF-16AA14B8214A}"/>
    <cellStyle name="OneDecimalBold" xfId="13573" xr:uid="{BAF5B613-E023-4754-8212-4827C75D039B}"/>
    <cellStyle name="OneDecimalItal" xfId="13574" xr:uid="{E42641C8-7C30-41C4-925A-566B31D09DDD}"/>
    <cellStyle name="Ongeldig" xfId="13575" xr:uid="{687F97C7-5853-4005-B65E-4008FE55110F}"/>
    <cellStyle name="Option" xfId="13576" xr:uid="{2A06276F-2938-4125-B8B3-C2CDEB9B5D6F}"/>
    <cellStyle name="OptionHeading" xfId="13577" xr:uid="{6EEA06EA-2792-4F23-AE33-0E596688ACB9}"/>
    <cellStyle name="Osborne" xfId="13578" xr:uid="{04D434B7-0915-4424-BF4D-50BDCFFFFCA9}"/>
    <cellStyle name="Otsikko" xfId="13579" xr:uid="{2C265F3E-2C86-412F-8BEE-64CE9AD24713}"/>
    <cellStyle name="Otsikko 1" xfId="13580" xr:uid="{57274C04-04CB-446C-811A-C034B4FD112F}"/>
    <cellStyle name="Otsikko 2" xfId="13581" xr:uid="{68B81EDF-5962-4FFB-ADED-0CB45B7C1344}"/>
    <cellStyle name="Otsikko 3" xfId="13582" xr:uid="{76C82562-891A-4245-8EED-F24580C9BC32}"/>
    <cellStyle name="Otsikko 4" xfId="13583" xr:uid="{5D0230C5-04E3-4CA1-A694-FBE68326B919}"/>
    <cellStyle name="Otsikko_AgeSa_NewFormat" xfId="13584" xr:uid="{BA68969A-2057-4E00-874F-9BADCCB58FEF}"/>
    <cellStyle name="Output 10" xfId="13585" xr:uid="{58D3CD83-7892-4D56-A675-3CCF90C80703}"/>
    <cellStyle name="Output 10 2" xfId="13586" xr:uid="{10576F68-EF5F-482E-BB4D-70EAAE3D76BB}"/>
    <cellStyle name="Output 10 2 2" xfId="13587" xr:uid="{DC2C3C28-5A64-48A6-9C70-84451011071E}"/>
    <cellStyle name="Output 10 2_CHECK_FX" xfId="13588" xr:uid="{717A2BA0-3C3E-4AFB-A70E-D21D7E41D7C9}"/>
    <cellStyle name="Output 10 3" xfId="13589" xr:uid="{55E10666-DC22-4E20-9FDD-61DF4A76FDEE}"/>
    <cellStyle name="Output 10 4" xfId="13590" xr:uid="{46D22B07-76CF-40AA-8A88-42ACB2216C11}"/>
    <cellStyle name="Output 10_CHECK_FX" xfId="13591" xr:uid="{F87D7F42-2F71-4AD2-8B52-CEDBE5E5B054}"/>
    <cellStyle name="Output 11" xfId="13592" xr:uid="{16FE34C8-B751-4B7F-994C-1AEC2DC0FACA}"/>
    <cellStyle name="Output 11 2" xfId="13593" xr:uid="{B8E5D682-4604-4F44-A30D-EC884A58DD04}"/>
    <cellStyle name="Output 11_CHECK_FX" xfId="13594" xr:uid="{8D6D72E4-02E1-4B12-A135-0B1744A4777F}"/>
    <cellStyle name="Output 12" xfId="13595" xr:uid="{6965DCF2-4A30-4C2E-AB5D-7D0C2D34AAE0}"/>
    <cellStyle name="Output 13" xfId="13596" xr:uid="{67599897-1FEF-4242-A1A9-5571F11A0FAD}"/>
    <cellStyle name="Output 2" xfId="13597" xr:uid="{3C862D80-E452-45A2-8895-2B655313BEA3}"/>
    <cellStyle name="Output 2 10" xfId="13598" xr:uid="{BA4E5D2D-6534-47CD-A9FC-B7DCA68FEEB1}"/>
    <cellStyle name="Output 2 11" xfId="13599" xr:uid="{AF0EADC3-F767-4CEA-97D2-A9C2E604A609}"/>
    <cellStyle name="Output 2 12" xfId="13600" xr:uid="{C0EE7F49-BBE6-4BF5-BCA3-3C3ABFD26D3D}"/>
    <cellStyle name="Output 2 13" xfId="13601" xr:uid="{B792372A-DBF0-4C22-930F-9C9C3F6E3101}"/>
    <cellStyle name="Output 2 2" xfId="13602" xr:uid="{B21DF344-DA69-4906-9571-76EE4114FFFD}"/>
    <cellStyle name="Output 2 2 2" xfId="13603" xr:uid="{DFF0959B-3BB7-4710-BF34-AE0DAA5D267B}"/>
    <cellStyle name="Output 2 2 2 2" xfId="13604" xr:uid="{538130F0-CF8B-4C25-91D9-A90B9BB26CFA}"/>
    <cellStyle name="Output 2 2 2 2 2" xfId="13605" xr:uid="{B39D5843-14F6-4DC9-A7FB-203FF74AB7CE}"/>
    <cellStyle name="Output 2 2 2 2_CHECK_FX" xfId="13606" xr:uid="{96C870D2-B7AB-4683-9354-18C892E1E4C0}"/>
    <cellStyle name="Output 2 2 2 3" xfId="13607" xr:uid="{99AD0E09-EED2-4B1C-8926-3B71F9DF2997}"/>
    <cellStyle name="Output 2 2 2 4" xfId="13608" xr:uid="{9DC58023-82C6-426D-A0E1-7E15AB63A573}"/>
    <cellStyle name="Output 2 2 2_CHECK_FX" xfId="13609" xr:uid="{DE304106-FAA9-44AE-B3DF-F9B8ED998EFB}"/>
    <cellStyle name="Output 2 2 3" xfId="13610" xr:uid="{A9C5FA4F-B78C-44F3-BAD4-DCFEC8573351}"/>
    <cellStyle name="Output 2 2 3 2" xfId="13611" xr:uid="{909884E2-55BE-4864-AAAB-9930F166DD56}"/>
    <cellStyle name="Output 2 2 3 2 2" xfId="13612" xr:uid="{2579A4AF-8508-41C3-82F7-E047F65B44AE}"/>
    <cellStyle name="Output 2 2 3 2_CHECK_FX" xfId="13613" xr:uid="{2533C2FE-B57A-4A7A-B068-BC61BC11F036}"/>
    <cellStyle name="Output 2 2 3 3" xfId="13614" xr:uid="{7CBA539A-8F1E-4A15-A59A-58BADEAFE056}"/>
    <cellStyle name="Output 2 2 3 4" xfId="13615" xr:uid="{F3710E71-FA80-42A6-B184-293A3A2ED506}"/>
    <cellStyle name="Output 2 2 3_CHECK_FX" xfId="13616" xr:uid="{45B8509E-B03F-420A-B87B-7BE09F14CB10}"/>
    <cellStyle name="Output 2 2 4" xfId="13617" xr:uid="{8D55E900-90EA-4407-BB7C-A8D934A08939}"/>
    <cellStyle name="Output 2 2 4 2" xfId="13618" xr:uid="{8EFA452E-7542-484B-90B0-F42EB8505FC2}"/>
    <cellStyle name="Output 2 2 4_CHECK_FX" xfId="13619" xr:uid="{885E90A6-0870-4A8B-B511-F730F05098B4}"/>
    <cellStyle name="Output 2 2 5" xfId="13620" xr:uid="{DBAA30BE-7FAD-4CC3-A0ED-4A5F6F010843}"/>
    <cellStyle name="Output 2 2 6" xfId="13621" xr:uid="{02396399-CB6F-4F03-BB84-72A8C75E1003}"/>
    <cellStyle name="Output 2 2_AgeSa_NewFormat" xfId="13622" xr:uid="{DA4AB309-A2DD-4E79-9D86-09D24331A6F4}"/>
    <cellStyle name="Output 2 3" xfId="13623" xr:uid="{EAA9C241-8C74-4938-88F6-1FE43E1D4855}"/>
    <cellStyle name="Output 2 3 2" xfId="13624" xr:uid="{ADC46172-AD41-4CDA-9AA7-D16C9B1AC8C6}"/>
    <cellStyle name="Output 2 3 2 2" xfId="13625" xr:uid="{57BEE725-A6B0-4AA1-B5CA-0410D7DE6442}"/>
    <cellStyle name="Output 2 3 2_CHECK_FX" xfId="13626" xr:uid="{DD5EEFD1-E3D2-44FD-B0C4-093CDC2B0524}"/>
    <cellStyle name="Output 2 3 3" xfId="13627" xr:uid="{B0EFCE3C-2DAD-4021-8C5D-B78349B2B9BB}"/>
    <cellStyle name="Output 2 3 4" xfId="13628" xr:uid="{F8B78384-0171-472F-8C58-7AA2F2AE6F6C}"/>
    <cellStyle name="Output 2 3_AgeSa_NewFormat" xfId="13629" xr:uid="{EE55688D-50E2-4444-8149-FE8E6F289BE1}"/>
    <cellStyle name="Output 2 4" xfId="13630" xr:uid="{A1F9E7D1-E8C8-4571-BD48-05F48EAD4532}"/>
    <cellStyle name="Output 2 4 2" xfId="13631" xr:uid="{496D3DC6-4E8E-4C5B-86DF-16B429D9AC3D}"/>
    <cellStyle name="Output 2 4 2 2" xfId="13632" xr:uid="{6369735B-D596-4651-B685-1C0A8A94362E}"/>
    <cellStyle name="Output 2 4 2_CHECK_FX" xfId="13633" xr:uid="{A2A7FE76-63B4-4950-A72C-D24C09633304}"/>
    <cellStyle name="Output 2 4 3" xfId="13634" xr:uid="{7912876D-FBD5-4C6E-A707-97A7F4388DCD}"/>
    <cellStyle name="Output 2 4 4" xfId="13635" xr:uid="{88C905BF-6B3C-404F-ACF0-1387FCD6FC92}"/>
    <cellStyle name="Output 2 4_CHECK_FX" xfId="13636" xr:uid="{BF1C13F5-D9FF-4944-9CF3-9C9DB022EC0B}"/>
    <cellStyle name="Output 2 5" xfId="13637" xr:uid="{13A7248A-DB43-4FD4-B24F-66362D52153A}"/>
    <cellStyle name="Output 2 5 2" xfId="13638" xr:uid="{A7003BB9-B283-45A9-A3DD-7A90CF0A81F4}"/>
    <cellStyle name="Output 2 5_CHECK_FX" xfId="13639" xr:uid="{7A319636-5A59-4B06-90CB-00D63A2B2CCA}"/>
    <cellStyle name="Output 2 6" xfId="13640" xr:uid="{0455F150-EC96-4008-A7C4-4044AA391D60}"/>
    <cellStyle name="Output 2 7" xfId="13641" xr:uid="{B1B6482C-589E-40F8-BCE2-44FC9EA21A4A}"/>
    <cellStyle name="Output 2 8" xfId="13642" xr:uid="{1C975391-CB35-4E7F-82AD-DB58A2031D49}"/>
    <cellStyle name="Output 2 9" xfId="13643" xr:uid="{C23A96A8-DD7C-46FA-AEDB-17FC319BD04A}"/>
    <cellStyle name="Output 2_2. Exec Summary" xfId="13644" xr:uid="{0B9C0794-590E-48C3-8D54-E0003621EA4E}"/>
    <cellStyle name="Output 3" xfId="13645" xr:uid="{8C34E9C2-FD5C-400A-9F29-91DB648866A2}"/>
    <cellStyle name="Output 3 2" xfId="13646" xr:uid="{018A6F84-6D9B-4688-B244-6C0BAA90EAC2}"/>
    <cellStyle name="Output 3 2 2" xfId="13647" xr:uid="{70686CD5-BAB5-49FD-9A04-270DFDFAD65C}"/>
    <cellStyle name="Output 3 2 2 2" xfId="13648" xr:uid="{E8E5BD17-99C0-495C-83AB-BF444F584262}"/>
    <cellStyle name="Output 3 2 2 2 2" xfId="13649" xr:uid="{7710C73C-0EF4-46C9-A7C1-792282A3E6DB}"/>
    <cellStyle name="Output 3 2 2 2_CHECK_FX" xfId="13650" xr:uid="{CA7885B5-CB20-4E31-8D62-0A47F3104039}"/>
    <cellStyle name="Output 3 2 2 3" xfId="13651" xr:uid="{11B71783-70DA-4176-8C53-C64419ACACE3}"/>
    <cellStyle name="Output 3 2 2 4" xfId="13652" xr:uid="{F18FE30E-861C-41A1-8241-F3BDEC0760DB}"/>
    <cellStyle name="Output 3 2 2_CHECK_FX" xfId="13653" xr:uid="{153F91BF-96A8-48E4-95F1-99235E9A6749}"/>
    <cellStyle name="Output 3 2 3" xfId="13654" xr:uid="{04D45E91-A60E-4E8B-8C79-5F9774545C5B}"/>
    <cellStyle name="Output 3 2 3 2" xfId="13655" xr:uid="{4A84203E-2E35-4A2A-A384-41EA727097A7}"/>
    <cellStyle name="Output 3 2 3 2 2" xfId="13656" xr:uid="{94D56B55-F952-4AEA-AFB7-1FCB5761E457}"/>
    <cellStyle name="Output 3 2 3 2_CHECK_FX" xfId="13657" xr:uid="{A87995FC-E432-4B9A-8C68-F24B192C0C1B}"/>
    <cellStyle name="Output 3 2 3 3" xfId="13658" xr:uid="{1B3CE839-DF82-4BAA-AA64-B42BEBBD87FA}"/>
    <cellStyle name="Output 3 2 3 4" xfId="13659" xr:uid="{0F426F51-E6F6-41B6-9531-56418A57A38B}"/>
    <cellStyle name="Output 3 2 3_CHECK_FX" xfId="13660" xr:uid="{3083ABA5-AE7D-48CA-B1E2-05A9E32766B9}"/>
    <cellStyle name="Output 3 2 4" xfId="13661" xr:uid="{37397952-F8BA-488F-9A7A-5E68A77CED87}"/>
    <cellStyle name="Output 3 2 4 2" xfId="13662" xr:uid="{C7BE95CF-986C-45F9-A9D8-662FBF219BD7}"/>
    <cellStyle name="Output 3 2 4_CHECK_FX" xfId="13663" xr:uid="{B1246B47-ACFD-487A-A1EC-0339ABBA5CBC}"/>
    <cellStyle name="Output 3 2 5" xfId="13664" xr:uid="{A470523D-F8B1-477E-BEBB-7BF5DA92A973}"/>
    <cellStyle name="Output 3 2 6" xfId="13665" xr:uid="{C10EEA86-5232-408B-8420-C37F023DFDD3}"/>
    <cellStyle name="Output 3 2_CHECK_FX" xfId="13666" xr:uid="{DCE62090-AA41-4CB6-92B3-9E327AD84269}"/>
    <cellStyle name="Output 3 3" xfId="13667" xr:uid="{4735063D-DDE9-4718-85BF-B6160420A9E0}"/>
    <cellStyle name="Output 3 3 2" xfId="13668" xr:uid="{EAB38549-5A37-428E-88C3-1129E3BC1292}"/>
    <cellStyle name="Output 3 3 2 2" xfId="13669" xr:uid="{F2B790E4-F45B-4855-ABB8-7D3F58D18665}"/>
    <cellStyle name="Output 3 3 2_CHECK_FX" xfId="13670" xr:uid="{15D67FAA-1E9B-496B-83AD-61454680B642}"/>
    <cellStyle name="Output 3 3 3" xfId="13671" xr:uid="{2B8736C9-F6ED-4E63-8A2B-10424D81F1BC}"/>
    <cellStyle name="Output 3 3 4" xfId="13672" xr:uid="{58F855EE-07B1-42F8-9640-636B9CC996CC}"/>
    <cellStyle name="Output 3 3_CHECK_FX" xfId="13673" xr:uid="{3EC36033-0778-4728-BD26-2CE6147A2062}"/>
    <cellStyle name="Output 3 4" xfId="13674" xr:uid="{6796EE09-D24E-4888-95CC-168350A4404E}"/>
    <cellStyle name="Output 3 4 2" xfId="13675" xr:uid="{9E161F13-2566-4A8D-8E12-C8624C41022A}"/>
    <cellStyle name="Output 3 4 2 2" xfId="13676" xr:uid="{92CE90DF-1AFD-4985-BA48-5E4846D7B924}"/>
    <cellStyle name="Output 3 4 2_CHECK_FX" xfId="13677" xr:uid="{6D1DECD9-12B1-40AB-A440-77BA0307EBC0}"/>
    <cellStyle name="Output 3 4 3" xfId="13678" xr:uid="{BB80FC85-D118-4877-9073-B29B1A2D8157}"/>
    <cellStyle name="Output 3 4 4" xfId="13679" xr:uid="{019D6AD3-EA4C-41DF-BDDE-BA1542A5C7DF}"/>
    <cellStyle name="Output 3 4_CHECK_FX" xfId="13680" xr:uid="{5DB42E84-CF27-41B5-B417-BA771CF817E6}"/>
    <cellStyle name="Output 3 5" xfId="13681" xr:uid="{50EDFC66-11B8-4E92-B6E7-D373C60D14E6}"/>
    <cellStyle name="Output 3 5 2" xfId="13682" xr:uid="{3F9B9B37-3575-45D5-A727-BA2BF05EF49C}"/>
    <cellStyle name="Output 3 5_CHECK_FX" xfId="13683" xr:uid="{3760A445-32ED-4A34-992A-286350F6EE45}"/>
    <cellStyle name="Output 3 6" xfId="13684" xr:uid="{E21DB898-EACD-4693-B837-78E2CDAD5789}"/>
    <cellStyle name="Output 3 7" xfId="13685" xr:uid="{8B19A664-2168-408C-A37B-647112AD3219}"/>
    <cellStyle name="Output 3_CHECK_FX" xfId="13686" xr:uid="{5E9BAA3F-3AE8-4ABB-869F-F7E6B63A1421}"/>
    <cellStyle name="Output 4" xfId="13687" xr:uid="{B4922667-68F9-4D3E-95AF-5BBEE6C9010D}"/>
    <cellStyle name="Output 4 2" xfId="13688" xr:uid="{C25DB9D3-7CB1-4DC5-B794-A72A0DADCB60}"/>
    <cellStyle name="Output 4 2 2" xfId="13689" xr:uid="{694DAF2B-E707-4566-A81C-CBC28EE1D019}"/>
    <cellStyle name="Output 4 2 2 2" xfId="13690" xr:uid="{0CEA8D4F-AB0C-4E3E-A105-48A2D506BB2A}"/>
    <cellStyle name="Output 4 2 2 2 2" xfId="13691" xr:uid="{AB4195A9-8FBA-4511-8EF0-6022E24CF9EB}"/>
    <cellStyle name="Output 4 2 2 2_CHECK_FX" xfId="13692" xr:uid="{5B97A2CD-6048-4585-A41F-12E28BEC2A28}"/>
    <cellStyle name="Output 4 2 2 3" xfId="13693" xr:uid="{7D1BB50A-0B2A-46E6-B9E1-B615E7FFE119}"/>
    <cellStyle name="Output 4 2 2 4" xfId="13694" xr:uid="{82146FE0-BA64-4C6E-841D-6200D9C8F17D}"/>
    <cellStyle name="Output 4 2 2_CHECK_FX" xfId="13695" xr:uid="{D78C30EC-330F-4B4B-AF8B-F292BD9034A6}"/>
    <cellStyle name="Output 4 2 3" xfId="13696" xr:uid="{86A7AD14-ACA2-4119-A6F4-7A6E9DD1013B}"/>
    <cellStyle name="Output 4 2 3 2" xfId="13697" xr:uid="{2424BF62-8979-43AB-A5F3-A4866C0141BC}"/>
    <cellStyle name="Output 4 2 3 2 2" xfId="13698" xr:uid="{A0A4FF17-F902-46A9-A5FF-0E41EECF376D}"/>
    <cellStyle name="Output 4 2 3 2_CHECK_FX" xfId="13699" xr:uid="{AD8F7646-B13B-4893-9B39-23C240C0E570}"/>
    <cellStyle name="Output 4 2 3 3" xfId="13700" xr:uid="{499E980B-5995-4AA0-B4C9-FA7DC66ABC98}"/>
    <cellStyle name="Output 4 2 3 4" xfId="13701" xr:uid="{42E69803-8CD4-4333-A1E3-6FBA188F49AA}"/>
    <cellStyle name="Output 4 2 3_CHECK_FX" xfId="13702" xr:uid="{8937F718-43E1-4796-B829-F411B6F1BA98}"/>
    <cellStyle name="Output 4 2 4" xfId="13703" xr:uid="{0CEE2ED7-4522-4624-BB21-8293B0D93E34}"/>
    <cellStyle name="Output 4 2 4 2" xfId="13704" xr:uid="{47F2B0F8-CF8F-4F86-B528-F7065A6C1104}"/>
    <cellStyle name="Output 4 2 4_CHECK_FX" xfId="13705" xr:uid="{CDCFF343-71AE-4D54-AC5F-14DAE65FCA5D}"/>
    <cellStyle name="Output 4 2 5" xfId="13706" xr:uid="{E18B28D2-F7E5-44E1-BF2D-B754FFBFD890}"/>
    <cellStyle name="Output 4 2 6" xfId="13707" xr:uid="{F193B5AA-6D5F-4362-AA17-C3ED7ECEFAEF}"/>
    <cellStyle name="Output 4 2_CHECK_FX" xfId="13708" xr:uid="{C01ED242-89E8-4A31-B574-B4BD9A236DEB}"/>
    <cellStyle name="Output 4 3" xfId="13709" xr:uid="{F82FD309-EC85-466A-BDFD-FE741079D4D0}"/>
    <cellStyle name="Output 4 3 2" xfId="13710" xr:uid="{EC99BE3C-7829-4501-8902-5F32077A2A3D}"/>
    <cellStyle name="Output 4 3 2 2" xfId="13711" xr:uid="{98C0417D-F7DD-4409-A15F-B3E55F16293F}"/>
    <cellStyle name="Output 4 3 2_CHECK_FX" xfId="13712" xr:uid="{C63C0313-D895-42F7-9AB0-55166F386F00}"/>
    <cellStyle name="Output 4 3 3" xfId="13713" xr:uid="{38F0E7E5-63EE-47B1-BF50-073D33C4AF6A}"/>
    <cellStyle name="Output 4 3 4" xfId="13714" xr:uid="{E559EED8-3EB5-4087-9500-514B9D955497}"/>
    <cellStyle name="Output 4 3_CHECK_FX" xfId="13715" xr:uid="{F8A73277-F6AD-4D97-AA7C-CB89B8A8856F}"/>
    <cellStyle name="Output 4 4" xfId="13716" xr:uid="{65F33D1A-7584-43E5-AFD2-9C295D4D50B5}"/>
    <cellStyle name="Output 4 4 2" xfId="13717" xr:uid="{5B6D552E-5EE0-4320-BC25-2103695155D7}"/>
    <cellStyle name="Output 4 4 2 2" xfId="13718" xr:uid="{F94475FE-6216-4F90-949F-63B0BE553081}"/>
    <cellStyle name="Output 4 4 2_CHECK_FX" xfId="13719" xr:uid="{5E5B2808-196B-4F8F-A8DE-1CF913FA3C58}"/>
    <cellStyle name="Output 4 4 3" xfId="13720" xr:uid="{AF1ED7C5-512F-43C0-8C8F-A4D28BB103C6}"/>
    <cellStyle name="Output 4 4 4" xfId="13721" xr:uid="{B5FAA6B8-F868-4305-813F-9EFF543C13C0}"/>
    <cellStyle name="Output 4 4_CHECK_FX" xfId="13722" xr:uid="{8E2678AD-0AE5-4152-BA1C-869E0FE7ADD5}"/>
    <cellStyle name="Output 4 5" xfId="13723" xr:uid="{67B3D6E8-0627-4252-91D1-2836BFBBA46A}"/>
    <cellStyle name="Output 4 5 2" xfId="13724" xr:uid="{96286CAF-BD09-4771-B9B1-EDCB859BDB3F}"/>
    <cellStyle name="Output 4 5_CHECK_FX" xfId="13725" xr:uid="{31A03C42-9837-4601-9830-C6E3657E89F8}"/>
    <cellStyle name="Output 4 6" xfId="13726" xr:uid="{3EF1D591-C68B-47A9-870B-E3A7F6D94872}"/>
    <cellStyle name="Output 4 7" xfId="13727" xr:uid="{22021080-8FB1-4D02-B3BF-FADDD7DA4C1F}"/>
    <cellStyle name="Output 4_CHECK_FX" xfId="13728" xr:uid="{30D73B84-C406-4427-8F83-A6A12BAA40D7}"/>
    <cellStyle name="Output 5" xfId="13729" xr:uid="{615662A2-E0A1-4EB8-B996-9F28C27D0713}"/>
    <cellStyle name="Output 5 2" xfId="13730" xr:uid="{223998B5-EE89-4181-BA55-1F239EFB805C}"/>
    <cellStyle name="Output 5 2 2" xfId="13731" xr:uid="{6C0BF5D6-233C-405B-A742-A680F472AFA5}"/>
    <cellStyle name="Output 5 2 2 2" xfId="13732" xr:uid="{1BAF7A76-6B2C-4512-9CB8-7B4E03171CC0}"/>
    <cellStyle name="Output 5 2 2 2 2" xfId="13733" xr:uid="{EDC0EAC3-E405-4585-95C7-23EEF74EC586}"/>
    <cellStyle name="Output 5 2 2 2_CHECK_FX" xfId="13734" xr:uid="{139CE2EA-8E2D-4DE0-AA61-9DBE4E328576}"/>
    <cellStyle name="Output 5 2 2 3" xfId="13735" xr:uid="{925E3924-C026-4D71-899F-4DAC90BF74FD}"/>
    <cellStyle name="Output 5 2 2 4" xfId="13736" xr:uid="{B78D4371-36F5-43A6-9482-EF4EB6DD4BC4}"/>
    <cellStyle name="Output 5 2 2_CHECK_FX" xfId="13737" xr:uid="{D44DE276-1FAF-4C56-AD5D-FD14461870D7}"/>
    <cellStyle name="Output 5 2 3" xfId="13738" xr:uid="{120DB862-F98D-4B14-A4FE-00E2CD9B6D1D}"/>
    <cellStyle name="Output 5 2 3 2" xfId="13739" xr:uid="{E644A374-1682-459E-8F96-7E08B837AF2B}"/>
    <cellStyle name="Output 5 2 3 2 2" xfId="13740" xr:uid="{B8C58F46-5062-4D69-8F5F-F5DEB6B4B902}"/>
    <cellStyle name="Output 5 2 3 2_CHECK_FX" xfId="13741" xr:uid="{177BA386-4EB4-43DD-B518-C526BFC55142}"/>
    <cellStyle name="Output 5 2 3 3" xfId="13742" xr:uid="{15286C9F-1002-4A19-87F7-4F6A16DD1AFE}"/>
    <cellStyle name="Output 5 2 3 4" xfId="13743" xr:uid="{CFB5A2DA-59A6-4612-9F57-CFC7204D428C}"/>
    <cellStyle name="Output 5 2 3_CHECK_FX" xfId="13744" xr:uid="{C9B7476A-3D7F-4F22-B024-7095C3BA138C}"/>
    <cellStyle name="Output 5 2 4" xfId="13745" xr:uid="{5AA920A1-508D-4807-BB59-653F796164A8}"/>
    <cellStyle name="Output 5 2 4 2" xfId="13746" xr:uid="{476FE130-1A99-4C98-AE42-81061B2C7CC7}"/>
    <cellStyle name="Output 5 2 4_CHECK_FX" xfId="13747" xr:uid="{812C7A3C-DE86-41CD-946E-F90B5C5D3B2F}"/>
    <cellStyle name="Output 5 2 5" xfId="13748" xr:uid="{FB01E0CA-2F5E-4804-B51D-52AFF03DF366}"/>
    <cellStyle name="Output 5 2 6" xfId="13749" xr:uid="{1FA71D29-0CA5-4D9F-B6A6-3AD76F70FE58}"/>
    <cellStyle name="Output 5 2_CHECK_FX" xfId="13750" xr:uid="{9109536F-03E8-45E6-9BB4-FDDC4C3BEAFB}"/>
    <cellStyle name="Output 5 3" xfId="13751" xr:uid="{E363C3F7-8E30-4740-86BF-2E910354AE05}"/>
    <cellStyle name="Output 5 3 2" xfId="13752" xr:uid="{9198CDDA-9298-471C-B7D9-2D58A85233CC}"/>
    <cellStyle name="Output 5 3 2 2" xfId="13753" xr:uid="{3C353EFD-DA23-42E2-AD58-71906D505C05}"/>
    <cellStyle name="Output 5 3 2_CHECK_FX" xfId="13754" xr:uid="{B6B7B867-40B3-4488-A4A6-BA156F0CAC44}"/>
    <cellStyle name="Output 5 3 3" xfId="13755" xr:uid="{FAB06E11-1A07-42F6-86C9-F75D2BC37F1B}"/>
    <cellStyle name="Output 5 3 4" xfId="13756" xr:uid="{E5A7F9C1-B5D8-4781-9344-175BD93D6476}"/>
    <cellStyle name="Output 5 3_CHECK_FX" xfId="13757" xr:uid="{33C04C9A-303B-412E-BA76-D3EAEA93D0C5}"/>
    <cellStyle name="Output 5 4" xfId="13758" xr:uid="{817C8004-BD16-43E6-B985-702F6652325A}"/>
    <cellStyle name="Output 5 4 2" xfId="13759" xr:uid="{094B57E7-172A-434E-8EC6-125A3979B4EA}"/>
    <cellStyle name="Output 5 4 2 2" xfId="13760" xr:uid="{FF5966C7-7C73-4741-9D4B-D81A2FF5564B}"/>
    <cellStyle name="Output 5 4 2_CHECK_FX" xfId="13761" xr:uid="{E6A836A9-8333-47ED-BBBA-C3036D12B40E}"/>
    <cellStyle name="Output 5 4 3" xfId="13762" xr:uid="{ED03E2C1-25FB-4F55-812C-908A83A7FD71}"/>
    <cellStyle name="Output 5 4 4" xfId="13763" xr:uid="{DBC633FA-D224-4B91-9A46-922399A72460}"/>
    <cellStyle name="Output 5 4_CHECK_FX" xfId="13764" xr:uid="{80716224-506F-4136-B9F0-18507274D1EA}"/>
    <cellStyle name="Output 5 5" xfId="13765" xr:uid="{45567EEC-8D26-47DF-A0E6-FF3704F44784}"/>
    <cellStyle name="Output 5 5 2" xfId="13766" xr:uid="{B853F682-A676-47EF-9B05-2E06361C9C9F}"/>
    <cellStyle name="Output 5 5_CHECK_FX" xfId="13767" xr:uid="{C7B0B9EB-3953-48F0-AF5B-58A6DB665697}"/>
    <cellStyle name="Output 5 6" xfId="13768" xr:uid="{B78A7740-D8B5-41CE-85E7-EA96742EB7E1}"/>
    <cellStyle name="Output 5 7" xfId="13769" xr:uid="{23C5ED3D-8956-4125-8356-DA3B2193A8AD}"/>
    <cellStyle name="Output 5_CHECK_FX" xfId="13770" xr:uid="{491E9A7D-CC9C-4FAF-AE05-5BCB1BFF2ED8}"/>
    <cellStyle name="Output 6" xfId="13771" xr:uid="{2F1F6B12-2204-4A26-A882-2593EA264752}"/>
    <cellStyle name="Output 6 2" xfId="13772" xr:uid="{58A89F46-3556-41B0-B6D7-766E2B9F9190}"/>
    <cellStyle name="Output 6 2 2" xfId="13773" xr:uid="{088F7E12-1035-4A1E-A3FA-9DEA112DBD19}"/>
    <cellStyle name="Output 6 2 2 2" xfId="13774" xr:uid="{2A6F5330-E0F3-4ABB-A17D-3941086F74C7}"/>
    <cellStyle name="Output 6 2 2 2 2" xfId="13775" xr:uid="{C48AC79C-7E55-4470-A936-16E8525AB734}"/>
    <cellStyle name="Output 6 2 2 2_CHECK_FX" xfId="13776" xr:uid="{0457CE2C-1494-4E0A-A1E7-7E52C16A54D2}"/>
    <cellStyle name="Output 6 2 2 3" xfId="13777" xr:uid="{444FA917-E477-4DAC-839F-FCC59E5A97D8}"/>
    <cellStyle name="Output 6 2 2 4" xfId="13778" xr:uid="{FCEAF1D0-F0A0-41F6-B2F5-0626A3F45800}"/>
    <cellStyle name="Output 6 2 2_CHECK_FX" xfId="13779" xr:uid="{56FAD574-40FE-4A93-A93B-8A9CA0C7EBA8}"/>
    <cellStyle name="Output 6 2 3" xfId="13780" xr:uid="{6461B138-51EC-42D9-9106-49B6DD73FAE5}"/>
    <cellStyle name="Output 6 2 3 2" xfId="13781" xr:uid="{AD36E341-CCFC-4277-A25E-D155C2C604BD}"/>
    <cellStyle name="Output 6 2 3 2 2" xfId="13782" xr:uid="{55A10CAB-C346-4E4E-9229-47FD368B9184}"/>
    <cellStyle name="Output 6 2 3 2_CHECK_FX" xfId="13783" xr:uid="{063E7440-2559-441F-93FA-D5420C691130}"/>
    <cellStyle name="Output 6 2 3 3" xfId="13784" xr:uid="{51122729-2326-465A-994E-94350C9CE1A5}"/>
    <cellStyle name="Output 6 2 3 4" xfId="13785" xr:uid="{53BE1695-CDF3-4C52-9970-59D90A5AE254}"/>
    <cellStyle name="Output 6 2 3_CHECK_FX" xfId="13786" xr:uid="{7B58A69D-F9EB-470D-B7F0-57D91D4E1E6F}"/>
    <cellStyle name="Output 6 2 4" xfId="13787" xr:uid="{D5CFFD1C-EA91-4A87-98F3-BDAFA4CAE1EE}"/>
    <cellStyle name="Output 6 2 4 2" xfId="13788" xr:uid="{B76FF8B3-B971-4BE5-8628-720A190972D7}"/>
    <cellStyle name="Output 6 2 4_CHECK_FX" xfId="13789" xr:uid="{4F85B66B-D6AD-45ED-9605-30BBECC27A87}"/>
    <cellStyle name="Output 6 2 5" xfId="13790" xr:uid="{25ADA56C-C78D-4B17-868B-86D8115E6171}"/>
    <cellStyle name="Output 6 2 6" xfId="13791" xr:uid="{959F1FEF-051D-4568-A42C-CD698B5C51DC}"/>
    <cellStyle name="Output 6 2_CHECK_FX" xfId="13792" xr:uid="{94A79791-528E-40AD-9FD3-1151EB7DD6AC}"/>
    <cellStyle name="Output 6 3" xfId="13793" xr:uid="{357992B7-1AB5-4706-A8A4-20AA151BDDF4}"/>
    <cellStyle name="Output 6 3 2" xfId="13794" xr:uid="{ABA60931-A099-4FE2-A550-F5AC8F401187}"/>
    <cellStyle name="Output 6 3 2 2" xfId="13795" xr:uid="{2C64F22E-6739-4084-B9C8-A7DED6C706C8}"/>
    <cellStyle name="Output 6 3 2_CHECK_FX" xfId="13796" xr:uid="{2D91669F-BD74-4E05-9703-845EE06C3216}"/>
    <cellStyle name="Output 6 3 3" xfId="13797" xr:uid="{232EAFC3-0071-4134-9B2D-6DE0297D4400}"/>
    <cellStyle name="Output 6 3 4" xfId="13798" xr:uid="{4E1B0E8A-6EEC-42A1-BF09-EC2EFF104565}"/>
    <cellStyle name="Output 6 3_CHECK_FX" xfId="13799" xr:uid="{723F50F8-F114-4D55-ABAA-D637B15C47E7}"/>
    <cellStyle name="Output 6 4" xfId="13800" xr:uid="{8BF919BC-8728-4D5E-A544-85849FB6A3E6}"/>
    <cellStyle name="Output 6 4 2" xfId="13801" xr:uid="{7636FC9B-F340-40B2-986A-C7124BE8E22A}"/>
    <cellStyle name="Output 6 4 2 2" xfId="13802" xr:uid="{27E8CAF4-A9BD-495D-A7C9-257A9F519861}"/>
    <cellStyle name="Output 6 4 2_CHECK_FX" xfId="13803" xr:uid="{F6F42223-F2CA-41F4-B923-862A18668878}"/>
    <cellStyle name="Output 6 4 3" xfId="13804" xr:uid="{B94EBDF6-0E6D-46C4-A55B-524D760D3053}"/>
    <cellStyle name="Output 6 4 4" xfId="13805" xr:uid="{C0D86432-756E-4395-8A38-94B79D327B3C}"/>
    <cellStyle name="Output 6 4_CHECK_FX" xfId="13806" xr:uid="{9EC65D97-7127-4011-91C9-6FD7D05489F3}"/>
    <cellStyle name="Output 6 5" xfId="13807" xr:uid="{9AAD7F1B-F96F-439E-AF64-B562DC892982}"/>
    <cellStyle name="Output 6 5 2" xfId="13808" xr:uid="{DEB36558-4F26-445F-9335-E574A04891FA}"/>
    <cellStyle name="Output 6 5_CHECK_FX" xfId="13809" xr:uid="{26111C66-4F5B-46AB-8409-1358F40C10B5}"/>
    <cellStyle name="Output 6 6" xfId="13810" xr:uid="{6587AC20-F876-4AD1-8EC7-E7B7C1920D40}"/>
    <cellStyle name="Output 6 7" xfId="13811" xr:uid="{EB3AE9AA-1EA6-4F67-B373-78F09A304462}"/>
    <cellStyle name="Output 6_CHECK_FX" xfId="13812" xr:uid="{584EBD8C-62B1-48B9-B832-AE6B0DF21F6E}"/>
    <cellStyle name="Output 7" xfId="13813" xr:uid="{9C3A3B7B-D957-4710-9941-79B353A00859}"/>
    <cellStyle name="Output 7 2" xfId="13814" xr:uid="{45398AF2-9A18-4BCC-83F8-CC0FC479ADEC}"/>
    <cellStyle name="Output 7 2 2" xfId="13815" xr:uid="{B7E6C779-DF20-4C0C-BB4E-555E2D092912}"/>
    <cellStyle name="Output 7 2 2 2" xfId="13816" xr:uid="{1E620B19-6A5A-486D-BD7D-22803C7CCD25}"/>
    <cellStyle name="Output 7 2 2 2 2" xfId="13817" xr:uid="{DF3C491E-1AB1-482D-BEF5-512AD47BC959}"/>
    <cellStyle name="Output 7 2 2 2_CHECK_FX" xfId="13818" xr:uid="{1101BAB5-172D-4EFD-AD7E-3290C8CA44E1}"/>
    <cellStyle name="Output 7 2 2 3" xfId="13819" xr:uid="{47768679-920B-42C8-AB47-0EA16428141F}"/>
    <cellStyle name="Output 7 2 2 4" xfId="13820" xr:uid="{75791A65-621F-45D6-8EF3-78D44844EE51}"/>
    <cellStyle name="Output 7 2 2_CHECK_FX" xfId="13821" xr:uid="{642F22ED-4B7D-449A-BD2A-38EEE5541042}"/>
    <cellStyle name="Output 7 2 3" xfId="13822" xr:uid="{22807DF7-B1B8-4089-A9BD-E36884900A62}"/>
    <cellStyle name="Output 7 2 3 2" xfId="13823" xr:uid="{7D28F018-8277-475D-A612-5AF95A822050}"/>
    <cellStyle name="Output 7 2 3 2 2" xfId="13824" xr:uid="{DB2A9169-A132-4FC9-BB96-CB50A6B337D4}"/>
    <cellStyle name="Output 7 2 3 2_CHECK_FX" xfId="13825" xr:uid="{C6EBA9F8-1FEA-41DC-83B9-9A6A259CA6E1}"/>
    <cellStyle name="Output 7 2 3 3" xfId="13826" xr:uid="{BF9091E5-230E-4B8B-8728-46559F073711}"/>
    <cellStyle name="Output 7 2 3 4" xfId="13827" xr:uid="{D7E70A53-A5DC-4D91-BDF9-ED1FAF3752D8}"/>
    <cellStyle name="Output 7 2 3_CHECK_FX" xfId="13828" xr:uid="{18025DD7-A070-4982-A6CE-C704B5E029CA}"/>
    <cellStyle name="Output 7 2 4" xfId="13829" xr:uid="{E65978FC-98D6-444E-B41B-2E102E16CE57}"/>
    <cellStyle name="Output 7 2 4 2" xfId="13830" xr:uid="{ECA5ADC1-4AEF-40AB-B671-FBC1B6129C9B}"/>
    <cellStyle name="Output 7 2 4_CHECK_FX" xfId="13831" xr:uid="{951733B5-EC42-49EC-801D-97F5BFD68CC3}"/>
    <cellStyle name="Output 7 2 5" xfId="13832" xr:uid="{ED1B0952-9F9C-4995-B478-147FE36E0CED}"/>
    <cellStyle name="Output 7 2 6" xfId="13833" xr:uid="{F188A954-FAB6-4BB6-A720-D341B7AA30C8}"/>
    <cellStyle name="Output 7 2_CHECK_FX" xfId="13834" xr:uid="{81F8588C-4102-4724-9AFB-C92885F2D6CD}"/>
    <cellStyle name="Output 7 3" xfId="13835" xr:uid="{5C5EF4D9-D0F8-47E9-AB88-A2FEF2DD638E}"/>
    <cellStyle name="Output 7 3 2" xfId="13836" xr:uid="{5DEF710A-C3E8-4AC8-8B0F-DDAFE459D093}"/>
    <cellStyle name="Output 7 3 2 2" xfId="13837" xr:uid="{6A4A6D28-FAD4-46C4-B6D3-D178C97C132A}"/>
    <cellStyle name="Output 7 3 2_CHECK_FX" xfId="13838" xr:uid="{49FAD8FB-D2A7-426F-BEC3-FABC96773B15}"/>
    <cellStyle name="Output 7 3 3" xfId="13839" xr:uid="{37A803EE-B46E-4E9E-8EAA-D1F31A6BA64C}"/>
    <cellStyle name="Output 7 3 4" xfId="13840" xr:uid="{3C942B98-A7CC-4C00-9EB4-A2B7F43C8586}"/>
    <cellStyle name="Output 7 3_CHECK_FX" xfId="13841" xr:uid="{C5F81A0E-C817-4BF9-A041-B1AE3C8C09FD}"/>
    <cellStyle name="Output 7 4" xfId="13842" xr:uid="{66351E00-D72D-44AE-80BC-10243E499CEC}"/>
    <cellStyle name="Output 7 4 2" xfId="13843" xr:uid="{D463DE64-4376-498E-9288-F131536235D4}"/>
    <cellStyle name="Output 7 4 2 2" xfId="13844" xr:uid="{E65C0816-FE24-460F-B8EA-222A571CB56A}"/>
    <cellStyle name="Output 7 4 2_CHECK_FX" xfId="13845" xr:uid="{CEB4C504-8C11-4181-9634-D5D47F88603F}"/>
    <cellStyle name="Output 7 4 3" xfId="13846" xr:uid="{D57AA0DA-D130-4E4C-BE53-A422CCDCE35E}"/>
    <cellStyle name="Output 7 4 4" xfId="13847" xr:uid="{B82268EA-ABDD-4CE9-B18C-58A4D7578786}"/>
    <cellStyle name="Output 7 4_CHECK_FX" xfId="13848" xr:uid="{AE72A8E6-9645-47B5-93B9-5D1003666C7C}"/>
    <cellStyle name="Output 7 5" xfId="13849" xr:uid="{4FAF1159-899C-403A-A50F-6F3B8AFA1060}"/>
    <cellStyle name="Output 7 5 2" xfId="13850" xr:uid="{1CB2B098-6625-47A8-8740-B154E696B119}"/>
    <cellStyle name="Output 7 5_CHECK_FX" xfId="13851" xr:uid="{12331D8A-EDBB-4AC1-8978-7D47069E3BFA}"/>
    <cellStyle name="Output 7 6" xfId="13852" xr:uid="{1D01FD3C-D139-43A6-9137-BFD85599A4DD}"/>
    <cellStyle name="Output 7 7" xfId="13853" xr:uid="{0B50CEFD-AB01-4987-AA2C-C94A1939BC11}"/>
    <cellStyle name="Output 7_CHECK_FX" xfId="13854" xr:uid="{15AD37E6-7323-487B-B801-FFEE50F9F4D8}"/>
    <cellStyle name="Output 8" xfId="13855" xr:uid="{51B15B01-DF37-4958-B037-D605A8A78A58}"/>
    <cellStyle name="Output 8 2" xfId="13856" xr:uid="{C89B952B-A0F1-44A2-AC8C-C0E483C1148E}"/>
    <cellStyle name="Output 8 2 2" xfId="13857" xr:uid="{466131A6-B404-4283-A02D-B40687B628AA}"/>
    <cellStyle name="Output 8 2 2 2" xfId="13858" xr:uid="{83589FAD-BB34-4C7A-9801-1215AE50D196}"/>
    <cellStyle name="Output 8 2 2 2 2" xfId="13859" xr:uid="{5C909F33-6643-44B2-ACB7-DD59A8F9D06F}"/>
    <cellStyle name="Output 8 2 2 2_CHECK_FX" xfId="13860" xr:uid="{E6E750E1-B3BC-4A11-9708-6747DC096701}"/>
    <cellStyle name="Output 8 2 2 3" xfId="13861" xr:uid="{76D6B1AF-275A-49EE-83D5-83FBAA734CB2}"/>
    <cellStyle name="Output 8 2 2 4" xfId="13862" xr:uid="{B5BA4706-7AD4-4B48-899F-B4EF6ADD9BF0}"/>
    <cellStyle name="Output 8 2 2_CHECK_FX" xfId="13863" xr:uid="{6F09C5F1-9D0A-44BD-86A1-4202AA4D4F96}"/>
    <cellStyle name="Output 8 2 3" xfId="13864" xr:uid="{F2A2577B-A27A-418E-899D-811BB351F1A1}"/>
    <cellStyle name="Output 8 2 3 2" xfId="13865" xr:uid="{CE4F788D-DA49-4D25-93F1-0B714E8210A8}"/>
    <cellStyle name="Output 8 2 3 2 2" xfId="13866" xr:uid="{DEC99E1C-5882-4325-81D7-27BE0DA3BCD8}"/>
    <cellStyle name="Output 8 2 3 2_CHECK_FX" xfId="13867" xr:uid="{BACDACC4-D83F-474D-8098-5614F9D6B83D}"/>
    <cellStyle name="Output 8 2 3 3" xfId="13868" xr:uid="{F9EABF99-71F4-46D6-B4BD-1EBED63C8A17}"/>
    <cellStyle name="Output 8 2 3 4" xfId="13869" xr:uid="{F4386169-DD68-41FE-B91D-1221FDBADDA0}"/>
    <cellStyle name="Output 8 2 3_CHECK_FX" xfId="13870" xr:uid="{1FD6A037-C790-4B1D-969C-A85D48D740DC}"/>
    <cellStyle name="Output 8 2 4" xfId="13871" xr:uid="{052FD262-ECD5-4841-AD1A-EFBBB5F6C503}"/>
    <cellStyle name="Output 8 2 4 2" xfId="13872" xr:uid="{09F48846-0359-48DF-9C79-EB45E6D1CFB7}"/>
    <cellStyle name="Output 8 2 4_CHECK_FX" xfId="13873" xr:uid="{6325EB68-BFBE-4E4A-8818-7846096DC328}"/>
    <cellStyle name="Output 8 2 5" xfId="13874" xr:uid="{6A2973AD-015F-4801-B7B9-46262A4FBDC9}"/>
    <cellStyle name="Output 8 2 6" xfId="13875" xr:uid="{4C59A67B-D308-401E-9A2E-7FBED8A4F05C}"/>
    <cellStyle name="Output 8 2_CHECK_FX" xfId="13876" xr:uid="{0AD4822D-F46E-49DD-B562-441A3D629C7A}"/>
    <cellStyle name="Output 8 3" xfId="13877" xr:uid="{D6BF16D2-309E-474C-B6FD-1D7208D0288D}"/>
    <cellStyle name="Output 8 3 2" xfId="13878" xr:uid="{054685BF-B8F9-4EE9-9322-F790B626ECD8}"/>
    <cellStyle name="Output 8 3 2 2" xfId="13879" xr:uid="{552B4B1E-FBBF-42FD-96FA-271C63790129}"/>
    <cellStyle name="Output 8 3 2_CHECK_FX" xfId="13880" xr:uid="{33D27D70-BC94-4B85-B7D1-8E5F613C6B8E}"/>
    <cellStyle name="Output 8 3 3" xfId="13881" xr:uid="{59272178-DDBA-411F-AC82-D6E8C4A82C23}"/>
    <cellStyle name="Output 8 3 4" xfId="13882" xr:uid="{B8BD00BE-CC5D-446C-9D2F-9A1E79958827}"/>
    <cellStyle name="Output 8 3_CHECK_FX" xfId="13883" xr:uid="{2FDA3BA0-204E-4913-8ED0-F426CB705F91}"/>
    <cellStyle name="Output 8 4" xfId="13884" xr:uid="{EC526BED-62D7-49DB-8D2B-683848C77727}"/>
    <cellStyle name="Output 8 4 2" xfId="13885" xr:uid="{3859C093-E1DE-47B5-B64D-71ABDE8E78F4}"/>
    <cellStyle name="Output 8 4 2 2" xfId="13886" xr:uid="{A8913869-2A79-4138-8C38-8076CEF39238}"/>
    <cellStyle name="Output 8 4 2_CHECK_FX" xfId="13887" xr:uid="{E79584D1-63D5-4888-9149-08D53358A0B3}"/>
    <cellStyle name="Output 8 4 3" xfId="13888" xr:uid="{10977EE0-ECA8-4736-B8BE-22D849150ED1}"/>
    <cellStyle name="Output 8 4 4" xfId="13889" xr:uid="{6E38627A-B5F8-4822-8F2E-A4355CEA8181}"/>
    <cellStyle name="Output 8 4_CHECK_FX" xfId="13890" xr:uid="{00883E90-1351-4587-BDE6-119FE304B1DC}"/>
    <cellStyle name="Output 8 5" xfId="13891" xr:uid="{CB382EC3-6867-4ADD-9789-2B3597D12028}"/>
    <cellStyle name="Output 8 5 2" xfId="13892" xr:uid="{AAC29292-5356-470B-8ABC-CB961F7899B2}"/>
    <cellStyle name="Output 8 5_CHECK_FX" xfId="13893" xr:uid="{1022523D-9A1A-43D9-84D0-1A83FCA4CBA2}"/>
    <cellStyle name="Output 8 6" xfId="13894" xr:uid="{400D021F-6857-4739-B1E0-311991CA674B}"/>
    <cellStyle name="Output 8 7" xfId="13895" xr:uid="{BD286D54-6B01-4EA5-8C8F-7C2DB8BF8C56}"/>
    <cellStyle name="Output 8_CHECK_FX" xfId="13896" xr:uid="{7E7C4711-474A-4EE3-83F5-81285C6AD753}"/>
    <cellStyle name="Output 9" xfId="13897" xr:uid="{8CCB5C78-8BBA-4260-85BD-62A822588C35}"/>
    <cellStyle name="Output 9 2" xfId="13898" xr:uid="{BF7FEED7-9018-40B8-9426-2785B93B49F0}"/>
    <cellStyle name="Output 9 2 2" xfId="13899" xr:uid="{05877289-8E7F-4C91-BA62-DD02C2884D79}"/>
    <cellStyle name="Output 9 2_CHECK_FX" xfId="13900" xr:uid="{05EBEDE9-9EDA-4DFE-AF7C-361AF97640FC}"/>
    <cellStyle name="Output 9 3" xfId="13901" xr:uid="{EE5E7A09-29AB-4782-BDDA-D49BAFB184EC}"/>
    <cellStyle name="Output 9 4" xfId="13902" xr:uid="{BD23EEDA-EECF-4801-9789-7AFF456CA78E}"/>
    <cellStyle name="Output 9_CHECK_FX" xfId="13903" xr:uid="{B83C1C7D-6871-4E4C-8125-158B6E7BEFD8}"/>
    <cellStyle name="Page" xfId="13904" xr:uid="{7EB09968-9A4A-44EF-ADD6-09839BFC94CD}"/>
    <cellStyle name="Page Number" xfId="13905" xr:uid="{EE9522AB-DDEB-4E51-A68D-49473E337B4D}"/>
    <cellStyle name="Page_CHECK_FX" xfId="13906" xr:uid="{A155EC8C-3AF1-4CFB-8F89-09129044D854}"/>
    <cellStyle name="Parameter" xfId="13907" xr:uid="{0D6D016D-68A6-4B35-B743-B976BD5B69EE}"/>
    <cellStyle name="Parameter 2" xfId="13908" xr:uid="{9B6B7CD5-5C89-428C-98D9-9D580A5226B9}"/>
    <cellStyle name="Parameter 2 2" xfId="13909" xr:uid="{5A5ED94E-87EF-4E72-9267-68EBA0678FF1}"/>
    <cellStyle name="Parameter 2 2 2" xfId="13910" xr:uid="{DB6E7C55-9B95-46FD-99FE-C9A0A86D9E66}"/>
    <cellStyle name="Parameter 2 2 3" xfId="13911" xr:uid="{5D4DD411-78D4-4E95-9518-EEA907F7966D}"/>
    <cellStyle name="Parameter 2 2 4" xfId="13912" xr:uid="{4577931B-60DF-4D64-9AE6-D17E937E2CAB}"/>
    <cellStyle name="Parameter 2 2 5" xfId="13913" xr:uid="{CE6DD2C4-601B-4142-9676-76A0E7F29C73}"/>
    <cellStyle name="Parameter 2 2_AgeSa_NewFormat" xfId="13914" xr:uid="{4198562F-0838-4094-831A-EF27D40B7CD9}"/>
    <cellStyle name="Parameter 2 3" xfId="13915" xr:uid="{A1978F54-8DEE-4C3F-97E8-2DA1CEA81D0B}"/>
    <cellStyle name="Parameter 2 4" xfId="13916" xr:uid="{92558E68-8D3D-4917-9E24-EF19BF72481D}"/>
    <cellStyle name="Parameter 2 5" xfId="13917" xr:uid="{B72305C1-0B97-4BE5-955A-DA62EAC95754}"/>
    <cellStyle name="Parameter 2 6" xfId="13918" xr:uid="{7F2626AF-CBBF-4DDB-AECA-194D3CEE900D}"/>
    <cellStyle name="Parameter 2_AgeSA" xfId="13919" xr:uid="{281EED3F-3D58-4047-B37B-11F8B9D4AE74}"/>
    <cellStyle name="Parameter 3" xfId="13920" xr:uid="{30D4E4ED-61A7-4CFA-8186-96580318B417}"/>
    <cellStyle name="Parameter 3 2" xfId="13921" xr:uid="{AD1293B2-DC49-449E-A161-654604E65772}"/>
    <cellStyle name="Parameter 3 2 2" xfId="13922" xr:uid="{3D03F3DD-8EE5-4F5F-BC24-FC5786823BD9}"/>
    <cellStyle name="Parameter 3 2 3" xfId="13923" xr:uid="{2501506D-34B7-4144-A6D4-3CF4CB38DE14}"/>
    <cellStyle name="Parameter 3 2 4" xfId="13924" xr:uid="{8F1E0D57-EBAF-44B5-9F55-B661D69E48AF}"/>
    <cellStyle name="Parameter 3 2 5" xfId="13925" xr:uid="{FE039915-0F29-4E20-B0AC-08961BAB26BE}"/>
    <cellStyle name="Parameter 3 2_AgeSa_NewFormat" xfId="13926" xr:uid="{5B0A792C-2149-4647-85C0-54462B9D9EC6}"/>
    <cellStyle name="Parameter 3 3" xfId="13927" xr:uid="{C86D39C7-5E2F-41B0-86AE-4630178244EE}"/>
    <cellStyle name="Parameter 3 4" xfId="13928" xr:uid="{C82C5B3A-08E6-4E18-9726-F5E16748FA03}"/>
    <cellStyle name="Parameter 3 5" xfId="13929" xr:uid="{E4369301-9800-4653-8D27-0823620FDC63}"/>
    <cellStyle name="Parameter 3 6" xfId="13930" xr:uid="{A65D8FBB-D64A-4120-A8E3-195B8D430335}"/>
    <cellStyle name="Parameter 3_AgeSA" xfId="13931" xr:uid="{6A4F4C5C-46DA-4CEA-B605-12D1EA48722F}"/>
    <cellStyle name="Parameter 4" xfId="13932" xr:uid="{645778FF-706D-484B-9032-F018A6CC0E01}"/>
    <cellStyle name="Parameter 4 2" xfId="13933" xr:uid="{65DAB7A2-489D-4DE0-83CD-423081E7AD10}"/>
    <cellStyle name="Parameter 4 2 2" xfId="13934" xr:uid="{C5E18371-74A4-4AFE-9CC7-F7065B700FE8}"/>
    <cellStyle name="Parameter 4 2 3" xfId="13935" xr:uid="{5FE9055D-FB6C-418F-AFA8-4DFD211942E7}"/>
    <cellStyle name="Parameter 4 2 4" xfId="13936" xr:uid="{BADACC1B-E71E-4238-ACCA-7DBC6AB3360E}"/>
    <cellStyle name="Parameter 4 2 5" xfId="13937" xr:uid="{56C87E83-5827-4BFE-912B-009CD90B50CC}"/>
    <cellStyle name="Parameter 4 2_AgeSa_NewFormat" xfId="13938" xr:uid="{32854B39-1808-4C1F-8B3D-E67EF41395D9}"/>
    <cellStyle name="Parameter 4 3" xfId="13939" xr:uid="{8C530B09-92EE-4A80-9443-48186D188AF1}"/>
    <cellStyle name="Parameter 4 4" xfId="13940" xr:uid="{7268E03B-12BE-4978-8F9D-8A0B3B77F161}"/>
    <cellStyle name="Parameter 4 5" xfId="13941" xr:uid="{CCED2545-C5D7-4359-A8A9-3D0E907D99B6}"/>
    <cellStyle name="Parameter 4 6" xfId="13942" xr:uid="{7D0D1703-5785-4203-BE74-3C00C179A523}"/>
    <cellStyle name="Parameter 4_AgeSA" xfId="13943" xr:uid="{A22AFDF6-B701-49C3-A18C-6F8D617FBDA5}"/>
    <cellStyle name="Parameter 5" xfId="13944" xr:uid="{29D281FA-FAA6-4BC9-B209-58D6D17497A6}"/>
    <cellStyle name="Parameter 5 2" xfId="13945" xr:uid="{8C581793-DAB0-450A-B331-ECE3B00A97BF}"/>
    <cellStyle name="Parameter 5 3" xfId="13946" xr:uid="{B5C2DCA4-42C8-4824-B5F5-A4300DE699AE}"/>
    <cellStyle name="Parameter 5 4" xfId="13947" xr:uid="{2DB179F7-D688-4B47-B48D-1E64DA50674D}"/>
    <cellStyle name="Parameter 5 5" xfId="13948" xr:uid="{9C583647-59C8-4E1B-9EF8-A725621EBBED}"/>
    <cellStyle name="Parameter 5_AgeSa_NewFormat" xfId="13949" xr:uid="{9A537B8E-17A7-49B0-AD29-C3D916283616}"/>
    <cellStyle name="Parameter 6" xfId="13950" xr:uid="{B6A7C633-1BFB-487C-99A5-15903C7A4E86}"/>
    <cellStyle name="Parameter 7" xfId="13951" xr:uid="{DF10A5D1-5F6E-4B4D-9E7B-C3E23BBC7488}"/>
    <cellStyle name="Parameter 8" xfId="13952" xr:uid="{0689A1C9-46D3-4C32-84BB-D5DEABF2E2EF}"/>
    <cellStyle name="Parameter 9" xfId="13953" xr:uid="{A943E105-A64C-450B-B155-6D7499251BE8}"/>
    <cellStyle name="Parameter_AgeSA" xfId="13954" xr:uid="{8D5CC32E-0282-459C-9AEB-F2E7607A29BD}"/>
    <cellStyle name="Per cent" xfId="2" builtinId="5"/>
    <cellStyle name="per.style" xfId="13955" xr:uid="{4025D321-C8C6-423C-B833-975CC389E614}"/>
    <cellStyle name="Percen - Biçem1" xfId="13956" xr:uid="{60276B86-6516-454D-B5CA-403F6750169D}"/>
    <cellStyle name="Percen - Biçem1 2" xfId="13957" xr:uid="{C30C376D-E7C4-491C-BAF1-4791F0DD9EC6}"/>
    <cellStyle name="Percen - Biçem1_CHECK_FX" xfId="13958" xr:uid="{4EAB5916-BAAB-49E8-893A-1BE7D474D038}"/>
    <cellStyle name="Percent [0]" xfId="13959" xr:uid="{2CFF4BC6-0063-495D-8BF6-765C79B43E67}"/>
    <cellStyle name="Percent [0] 10" xfId="13960" xr:uid="{A9A1806E-3633-450A-AFBE-7ED6CA4924D7}"/>
    <cellStyle name="Percent [0] 2" xfId="13961" xr:uid="{4E9F8810-9982-4189-8980-272EE0CC3DA3}"/>
    <cellStyle name="Percent [0] 3" xfId="13962" xr:uid="{2EEE14CF-EE1B-4163-8FA5-3BF9FB3AA280}"/>
    <cellStyle name="Percent [0] 4" xfId="13963" xr:uid="{F8F3776E-83A4-4848-AFA4-42A6D6CAB9A9}"/>
    <cellStyle name="Percent [0] 5" xfId="13964" xr:uid="{9780B794-350B-474A-9FE6-47F99C15EE07}"/>
    <cellStyle name="Percent [0] 6" xfId="13965" xr:uid="{F2CBF1DA-E49A-4E03-8939-52F255F9492A}"/>
    <cellStyle name="Percent [0] 7" xfId="13966" xr:uid="{B53FEF38-50DD-45E9-9680-804C4CA0BB57}"/>
    <cellStyle name="Percent [0] 8" xfId="13967" xr:uid="{2699C322-4F9A-4BDA-89F1-73EC47CC3D38}"/>
    <cellStyle name="Percent [0] 9" xfId="13968" xr:uid="{F7464ACD-9729-48C6-A6D6-698CFC20F182}"/>
    <cellStyle name="Percent [0]_CHECK_FX" xfId="13969" xr:uid="{39AE6E44-7344-477E-853A-A0745B73699B}"/>
    <cellStyle name="Percent [00]" xfId="13970" xr:uid="{3F980CBE-9F0A-4DD1-B36C-E4602661B860}"/>
    <cellStyle name="Percent [2]" xfId="13971" xr:uid="{D4398146-8307-440B-9C9C-934283AB9B97}"/>
    <cellStyle name="Percent [2] 10" xfId="13972" xr:uid="{3F4F0275-2494-4EC2-A79E-71A0DCE48880}"/>
    <cellStyle name="Percent [2] 2" xfId="13973" xr:uid="{628F421B-F5F1-4128-97C7-6AD4E59890EA}"/>
    <cellStyle name="Percent [2] 3" xfId="13974" xr:uid="{B653917B-5F02-4222-9434-8882963CE5C2}"/>
    <cellStyle name="Percent [2] 4" xfId="13975" xr:uid="{204A394F-6D1D-410F-9EAD-A5066D5FA3BF}"/>
    <cellStyle name="Percent [2] 5" xfId="13976" xr:uid="{24ED1E91-D33E-44FB-B99F-6617735DC348}"/>
    <cellStyle name="Percent [2] 6" xfId="13977" xr:uid="{B786763A-BE40-40FD-A7A0-67006C3BB925}"/>
    <cellStyle name="Percent [2] 7" xfId="13978" xr:uid="{0D7847EE-4750-489D-968B-BA254C74E54F}"/>
    <cellStyle name="Percent [2] 8" xfId="13979" xr:uid="{264E32F3-8F7A-441B-9DCA-6D2357517E0F}"/>
    <cellStyle name="Percent [2] 9" xfId="13980" xr:uid="{3A9505DF-1B0A-4FCC-A0A1-7C05F0D5979F}"/>
    <cellStyle name="Percent [2]_CHECK_FX" xfId="13981" xr:uid="{7A2F0968-7685-4B6F-BA5B-8C79313A9142}"/>
    <cellStyle name="Percent 10" xfId="13982" xr:uid="{05B17FA1-2805-44B8-B6F8-6424922F46CB}"/>
    <cellStyle name="Percent 10 2" xfId="13983" xr:uid="{855897A4-A1E9-4F3E-994B-EBF4DCB01F3D}"/>
    <cellStyle name="Percent 10 3" xfId="13984" xr:uid="{70B0731C-C1A1-434F-B5E2-372F4DFDEDFD}"/>
    <cellStyle name="Percent 10 4" xfId="13985" xr:uid="{3A0F02A6-FF18-4924-87EF-CE2606605E22}"/>
    <cellStyle name="Percent 10 5" xfId="13986" xr:uid="{023E5FC0-60E9-4FD9-815C-B53AAFA7E3A1}"/>
    <cellStyle name="Percent 10_AgeSa_NewFormat" xfId="13987" xr:uid="{814A4B35-0AD9-4697-A5C4-46D23030774F}"/>
    <cellStyle name="Percent 11" xfId="13988" xr:uid="{C740A3D0-CEF8-4B3D-8259-A3F0FCE537F7}"/>
    <cellStyle name="Percent 11 2" xfId="13989" xr:uid="{F51FC56E-AB4D-4B5E-BBFE-34352EC6D229}"/>
    <cellStyle name="Percent 11 3" xfId="13990" xr:uid="{5A04A53B-1C28-4AF6-92BD-DD5C95B6FA05}"/>
    <cellStyle name="Percent 11 4" xfId="13991" xr:uid="{C22D8338-3674-4823-8F4A-7FCD35A5E6B6}"/>
    <cellStyle name="Percent 11 5" xfId="13992" xr:uid="{30135B69-BC5D-4C2B-9BA5-4FB1C0FFFCC0}"/>
    <cellStyle name="Percent 11 6" xfId="13993" xr:uid="{D8DC0534-100C-463B-B7F4-E7E8B3DC8A67}"/>
    <cellStyle name="Percent 11_AgeSa_NewFormat" xfId="13994" xr:uid="{69412E2A-B4E1-4562-B4B7-C4D7DC19A992}"/>
    <cellStyle name="Percent 12" xfId="13995" xr:uid="{C9B12AEF-5A6B-43B3-8458-17958086F0FD}"/>
    <cellStyle name="Percent 13" xfId="13996" xr:uid="{7F59FD88-41EF-4DAB-BB3E-E3D84141ACA2}"/>
    <cellStyle name="Percent 14" xfId="13997" xr:uid="{4ABB2824-2E83-49A9-8518-E8D15D954DF6}"/>
    <cellStyle name="Percent 15" xfId="13998" xr:uid="{04B47135-9CE6-4582-B8F7-5EA29E425CAD}"/>
    <cellStyle name="Percent 16" xfId="13999" xr:uid="{41EBDA76-BDEC-4E29-A9D1-D9867903DF1B}"/>
    <cellStyle name="Percent 17" xfId="14000" xr:uid="{1878E4EA-2F05-407F-8553-53C981F49D0C}"/>
    <cellStyle name="Percent 18" xfId="14001" xr:uid="{F0276853-535C-4A06-87A7-163E7859D92C}"/>
    <cellStyle name="Percent 19" xfId="14002" xr:uid="{3C9DB8AA-3027-49C9-825D-ECDD5BE7C962}"/>
    <cellStyle name="Percent 2" xfId="19" xr:uid="{25623101-95F2-47E7-A9AF-651B3ED86743}"/>
    <cellStyle name="Percent 2 10" xfId="14003" xr:uid="{F4D425D0-D1F5-4BC1-B454-EAB161A8FCBF}"/>
    <cellStyle name="Percent 2 11" xfId="14004" xr:uid="{F44C4495-5A89-4E47-81EE-5493F1497927}"/>
    <cellStyle name="Percent 2 12" xfId="14005" xr:uid="{5F4154D7-A524-493A-A9B5-4ACD65D6D46D}"/>
    <cellStyle name="Percent 2 13" xfId="14006" xr:uid="{A2F3D00E-C613-457A-A7CE-C3012621AE75}"/>
    <cellStyle name="Percent 2 2" xfId="14007" xr:uid="{3FAA90F5-3B93-4786-B920-562451AC9EFA}"/>
    <cellStyle name="Percent 2 2 2" xfId="14008" xr:uid="{499ECB57-2BC6-497A-8B72-8DE59354E4F0}"/>
    <cellStyle name="Percent 2 2 2 2" xfId="14009" xr:uid="{9C4C99E9-F6D7-4D56-A276-0E2B726B3754}"/>
    <cellStyle name="Percent 2 2 2 3" xfId="14010" xr:uid="{D8F92989-4C31-4E97-9330-3048517BEB71}"/>
    <cellStyle name="Percent 2 2 2 4" xfId="14011" xr:uid="{14CEB97A-B48F-47D7-AE55-F47520249E41}"/>
    <cellStyle name="Percent 2 2 2 5" xfId="14012" xr:uid="{7677C708-66F5-4094-88B0-94C35879FBF2}"/>
    <cellStyle name="Percent 2 2 2_AgeSa_NewFormat" xfId="14013" xr:uid="{3258270E-8754-4174-83AA-10F3546DDC12}"/>
    <cellStyle name="Percent 2 2 3" xfId="14014" xr:uid="{C39E54A2-770C-4131-971E-9E23446E2A89}"/>
    <cellStyle name="Percent 2 2_AgeSa_NewFormat" xfId="14015" xr:uid="{E514B4BC-B99F-477D-9605-A60C646E8B07}"/>
    <cellStyle name="Percent 2 3" xfId="14016" xr:uid="{D80A5CE5-853A-4658-811F-E1AD18124F95}"/>
    <cellStyle name="Percent 2 3 2" xfId="14017" xr:uid="{DB76B326-7F55-4442-958A-DD40B57095C8}"/>
    <cellStyle name="Percent 2 3_AgeSa_NewFormat" xfId="14018" xr:uid="{2D9B0619-6592-458E-AEB3-C1776FE7B7BF}"/>
    <cellStyle name="Percent 2 4" xfId="14019" xr:uid="{F2254689-DEB9-4985-87A8-52B0049DD9E2}"/>
    <cellStyle name="Percent 2 4 2" xfId="14020" xr:uid="{6DCED03F-24F9-49E7-99B3-2BCA5F44BC9C}"/>
    <cellStyle name="Percent 2 4_AgeSa_NewFormat" xfId="14021" xr:uid="{DACC5E0D-4715-4D9D-9244-A48093C79873}"/>
    <cellStyle name="Percent 2 5" xfId="14022" xr:uid="{4F9B86F8-DC6A-4D9B-9ED6-0F5313F1EF57}"/>
    <cellStyle name="Percent 2 6" xfId="14023" xr:uid="{D9AB2BEB-006C-4855-8175-EE630BBCAF78}"/>
    <cellStyle name="Percent 2 6 2" xfId="14024" xr:uid="{9F0634AC-AC85-49B5-9540-409125C2FA5B}"/>
    <cellStyle name="Percent 2 6 2 2" xfId="14025" xr:uid="{9A1AF360-C56F-41C4-BDAE-DB99271A6DDF}"/>
    <cellStyle name="Percent 2 6 2 3" xfId="14026" xr:uid="{8A599E3E-D187-4EF0-A8FF-D3DBA9078381}"/>
    <cellStyle name="Percent 2 6 2 4" xfId="14027" xr:uid="{4F0B61CF-F83A-42D8-8D57-625985AE15F0}"/>
    <cellStyle name="Percent 2 6 2 5" xfId="14028" xr:uid="{CAD85CAC-9CE1-437B-BEDF-FB321361486F}"/>
    <cellStyle name="Percent 2 6 2_AgeSa_NewFormat" xfId="14029" xr:uid="{B9F0CBB1-9CE9-452D-9702-545A0EE8B2C9}"/>
    <cellStyle name="Percent 2 6 3" xfId="14030" xr:uid="{093F6686-28F1-4CE0-ACF6-2397DEBEE74D}"/>
    <cellStyle name="Percent 2 6 4" xfId="14031" xr:uid="{284D74EE-0072-47D1-9E14-B85AE29558C4}"/>
    <cellStyle name="Percent 2 6 5" xfId="14032" xr:uid="{9369E1B3-4DA3-4FBF-A0DA-D850CF7625C4}"/>
    <cellStyle name="Percent 2 6 6" xfId="14033" xr:uid="{CEECDB26-D2A8-4F8A-AA94-E717B63BC184}"/>
    <cellStyle name="Percent 2 6_AgeSa_NewFormat" xfId="14034" xr:uid="{31071C7A-56E8-4BCD-8C81-FF7F508B5ABB}"/>
    <cellStyle name="Percent 2 7" xfId="14035" xr:uid="{3FA1C135-FFAD-4F4D-936D-CF4C2D7E61AD}"/>
    <cellStyle name="Percent 2 8" xfId="14036" xr:uid="{09134CB9-04A0-4EDD-8482-C13CA694D214}"/>
    <cellStyle name="Percent 2 9" xfId="14037" xr:uid="{16706225-A1D4-45AE-B978-2ADC0923282D}"/>
    <cellStyle name="Percent 2_AFLI" xfId="14038" xr:uid="{2A3D0C39-3DA9-4B02-A6C1-2FDBFC693033}"/>
    <cellStyle name="Percent 20" xfId="14039" xr:uid="{70749DB2-FA0C-48EA-B751-30F746F71742}"/>
    <cellStyle name="Percent 21" xfId="14040" xr:uid="{9C7CB5F8-7448-4958-B01A-0A383A49BDE4}"/>
    <cellStyle name="Percent 22" xfId="14041" xr:uid="{B70B5942-E834-4E67-85F9-7850C4D6A2A2}"/>
    <cellStyle name="Percent 23" xfId="14042" xr:uid="{359D0914-4F53-456B-88C5-8BA1E494D24A}"/>
    <cellStyle name="Percent 24" xfId="14043" xr:uid="{31F74B84-48B3-4FB3-836C-D549FCA20F23}"/>
    <cellStyle name="Percent 25" xfId="14044" xr:uid="{02BFC8BD-9AC6-458D-A21E-1EF478B1128C}"/>
    <cellStyle name="Percent 26" xfId="14045" xr:uid="{EEC0A65C-6F61-4D71-AA7E-E1CDCF60A375}"/>
    <cellStyle name="Percent 27" xfId="14046" xr:uid="{DA77E0B1-5101-4208-B144-6BF3ADD00601}"/>
    <cellStyle name="Percent 28" xfId="14047" xr:uid="{506E790C-33C4-4DF1-9360-87C30DE917E1}"/>
    <cellStyle name="Percent 29" xfId="14048" xr:uid="{58D331FB-08CA-4560-9A5B-4773E2EFC74A}"/>
    <cellStyle name="Percent 3" xfId="14049" xr:uid="{FEEA332D-13FF-4E1A-A942-EE4A7B21E58F}"/>
    <cellStyle name="Percent 3 10" xfId="14050" xr:uid="{743C0DCB-33E3-47EF-912E-73DB4BE404BF}"/>
    <cellStyle name="Percent 3 11" xfId="14051" xr:uid="{36934727-28EC-4D27-B3EA-548295F4A099}"/>
    <cellStyle name="Percent 3 12" xfId="14052" xr:uid="{481A5D3B-8AB0-4212-96B0-C97EF867A2E8}"/>
    <cellStyle name="Percent 3 13" xfId="14053" xr:uid="{8EC0EA61-3C8C-49E5-A258-234EC520612F}"/>
    <cellStyle name="Percent 3 14" xfId="14054" xr:uid="{657BAD56-188C-4A6B-838B-F0A4095748F8}"/>
    <cellStyle name="Percent 3 15" xfId="14055" xr:uid="{75518ACC-3B31-49A3-B01C-49C117B5E51D}"/>
    <cellStyle name="Percent 3 16" xfId="14056" xr:uid="{69340402-3FD4-48A5-92C0-16573E938789}"/>
    <cellStyle name="Percent 3 17" xfId="14057" xr:uid="{DE56A283-CD23-42A6-A9EA-B233A5FF369B}"/>
    <cellStyle name="Percent 3 18" xfId="14058" xr:uid="{F64C622E-2F83-47EB-AB6E-B4B57848445C}"/>
    <cellStyle name="Percent 3 19" xfId="14059" xr:uid="{9552F238-614A-43A9-A0D8-29519B1EADD5}"/>
    <cellStyle name="Percent 3 2" xfId="14060" xr:uid="{AA2A1EBE-F655-4177-BB45-BFA372CF388E}"/>
    <cellStyle name="Percent 3 2 10" xfId="14061" xr:uid="{89CAF70F-1837-40A3-B45A-18288C57002D}"/>
    <cellStyle name="Percent 3 2 11" xfId="14062" xr:uid="{173926C2-B4D9-4AD3-B4CD-9E51C4012923}"/>
    <cellStyle name="Percent 3 2 12" xfId="14063" xr:uid="{E0AD3430-4665-49F0-81B6-690AC909E710}"/>
    <cellStyle name="Percent 3 2 13" xfId="14064" xr:uid="{DAC440E5-8D29-4A45-823F-756FED2323B4}"/>
    <cellStyle name="Percent 3 2 2" xfId="14065" xr:uid="{BBE10941-CE3E-43BA-91E3-EF9B0EBCDDD3}"/>
    <cellStyle name="Percent 3 2 2 2" xfId="14066" xr:uid="{FF27EAB1-7CBB-472F-851D-33DCF20C612F}"/>
    <cellStyle name="Percent 3 2 2 3" xfId="14067" xr:uid="{2FE03CCB-0B55-419B-8DCE-00C9D7CAF49E}"/>
    <cellStyle name="Percent 3 2 2 4" xfId="14068" xr:uid="{B204E801-83AE-4054-9FE4-EBBE440556A4}"/>
    <cellStyle name="Percent 3 2 2 5" xfId="14069" xr:uid="{085A3D05-1227-4E31-A11E-F3CA5F574467}"/>
    <cellStyle name="Percent 3 2 2_AgeSa_NewFormat" xfId="14070" xr:uid="{7D4A3A82-B1EC-472A-99FE-5FCC4601DEBC}"/>
    <cellStyle name="Percent 3 2 3" xfId="14071" xr:uid="{379BD63D-6C02-4B35-AA96-C70D182DB20D}"/>
    <cellStyle name="Percent 3 2 4" xfId="14072" xr:uid="{3E34EC25-072C-4D48-94D7-37A294A03584}"/>
    <cellStyle name="Percent 3 2 5" xfId="14073" xr:uid="{B64D49EF-F11C-45C4-96EF-330A8023D1EE}"/>
    <cellStyle name="Percent 3 2 6" xfId="14074" xr:uid="{82BB555C-BF2B-4733-928C-EF7F53EB1A65}"/>
    <cellStyle name="Percent 3 2 7" xfId="14075" xr:uid="{70C0A408-F430-4C41-952D-A8C461C1D97D}"/>
    <cellStyle name="Percent 3 2 8" xfId="14076" xr:uid="{8651F06A-C106-4934-A2FA-52030B84EB7D}"/>
    <cellStyle name="Percent 3 2 9" xfId="14077" xr:uid="{86F19C11-DDFD-4A1C-A607-E860E60471F2}"/>
    <cellStyle name="Percent 3 2_AFLI" xfId="14078" xr:uid="{DC29DD60-C580-4D9C-9364-7DCA74C4E72D}"/>
    <cellStyle name="Percent 3 20" xfId="14079" xr:uid="{B78E63C9-7B25-43F9-BCB1-98A32ECC228C}"/>
    <cellStyle name="Percent 3 21" xfId="14080" xr:uid="{57517446-5970-45B3-8097-7188C74968DD}"/>
    <cellStyle name="Percent 3 22" xfId="14081" xr:uid="{85D1597D-DBE9-46CE-A1C6-B2939E37A7DE}"/>
    <cellStyle name="Percent 3 23" xfId="14082" xr:uid="{5281B862-1476-419F-BBDA-588AEE51E45D}"/>
    <cellStyle name="Percent 3 24" xfId="14083" xr:uid="{0EF37514-8709-427B-BC57-EE4A407139DF}"/>
    <cellStyle name="Percent 3 25" xfId="14084" xr:uid="{27AA777E-427F-491B-A878-514AF621E41E}"/>
    <cellStyle name="Percent 3 3" xfId="14085" xr:uid="{4E57D2DB-FE0C-4B14-92B2-B0E686E5EEC4}"/>
    <cellStyle name="Percent 3 3 2" xfId="14086" xr:uid="{4E4D176C-4B8A-4542-9CE4-0B1CB6648499}"/>
    <cellStyle name="Percent 3 3 3" xfId="14087" xr:uid="{E2FEF4A5-C148-4FC3-A5F7-99F44058228B}"/>
    <cellStyle name="Percent 3 3 4" xfId="14088" xr:uid="{3A73C166-27F2-4EF6-B78D-3B68D28D70F5}"/>
    <cellStyle name="Percent 3 3 5" xfId="14089" xr:uid="{1B32FFB8-CFBA-4FED-9A2C-F854A9B0B584}"/>
    <cellStyle name="Percent 3 3 6" xfId="14090" xr:uid="{F38F8E42-89B0-47F4-8D7D-361CCE0C3D67}"/>
    <cellStyle name="Percent 3 3_AgeSa_NewFormat" xfId="14091" xr:uid="{4C6B128E-F3CC-4ABB-B777-D90FC7C4A25A}"/>
    <cellStyle name="Percent 3 4" xfId="14092" xr:uid="{C4AE32AC-BF15-4BE1-B0D3-FD52D9B82F2D}"/>
    <cellStyle name="Percent 3 4 2" xfId="14093" xr:uid="{857DA02E-0CD2-4799-9E24-C815749044DE}"/>
    <cellStyle name="Percent 3 4 2 2" xfId="14094" xr:uid="{BAFD71E9-E64D-4B2B-888F-2BC12EFDCCBB}"/>
    <cellStyle name="Percent 3 4 2 3" xfId="14095" xr:uid="{EEF98C4B-2612-43A5-83B1-A47997759FEA}"/>
    <cellStyle name="Percent 3 4 2 4" xfId="14096" xr:uid="{91369240-E50A-4550-B5A3-ED42162C0713}"/>
    <cellStyle name="Percent 3 4 2 5" xfId="14097" xr:uid="{5BB01183-3AD8-47C5-A930-23397F2E9CFF}"/>
    <cellStyle name="Percent 3 4 2_AgeSa_NewFormat" xfId="14098" xr:uid="{3DF7FD7F-AB02-4EB2-A463-5CB7F796F8FD}"/>
    <cellStyle name="Percent 3 4 3" xfId="14099" xr:uid="{90207009-31D9-4FB4-ADDB-8B88D334C315}"/>
    <cellStyle name="Percent 3 4 4" xfId="14100" xr:uid="{4E7126E4-964F-455D-AEFD-758F91C3BD5C}"/>
    <cellStyle name="Percent 3 4 5" xfId="14101" xr:uid="{2AB805A3-215C-4601-A4B7-E9CFEAB8F385}"/>
    <cellStyle name="Percent 3 4 6" xfId="14102" xr:uid="{8B50D4E4-B2F1-4EBB-B8FB-42FAD65A82A3}"/>
    <cellStyle name="Percent 3 4_AgeSa_NewFormat" xfId="14103" xr:uid="{D80DBED6-DC78-4E77-AC1F-9D75BDB07B30}"/>
    <cellStyle name="Percent 3 5" xfId="14104" xr:uid="{F808A2BB-9569-46AE-932F-A224C86A1067}"/>
    <cellStyle name="Percent 3 6" xfId="14105" xr:uid="{4D9B4759-A914-4313-A7C9-FB793CC9F512}"/>
    <cellStyle name="Percent 3 6 2" xfId="14106" xr:uid="{E76B0842-0B30-4C93-B097-3B0BA77A9B5A}"/>
    <cellStyle name="Percent 3 6 2 2" xfId="14107" xr:uid="{CA66F8EB-2031-44A6-9F55-A94BAF5E2BA8}"/>
    <cellStyle name="Percent 3 6 2 3" xfId="14108" xr:uid="{79BD2275-D579-4FF2-B397-66F61A5CA0D5}"/>
    <cellStyle name="Percent 3 6 2 4" xfId="14109" xr:uid="{1E617DBD-FA63-4C76-90F5-2F695D5A102D}"/>
    <cellStyle name="Percent 3 6 2 5" xfId="14110" xr:uid="{4EAC2629-3FAE-4C3D-BADA-BF7A8D08EE3D}"/>
    <cellStyle name="Percent 3 6 2_AgeSa_NewFormat" xfId="14111" xr:uid="{833D5369-C94E-4684-B17C-A62EFE103A80}"/>
    <cellStyle name="Percent 3 6 3" xfId="14112" xr:uid="{C309FCA1-5B57-46B7-9C4E-06CFE8F06A34}"/>
    <cellStyle name="Percent 3 6 4" xfId="14113" xr:uid="{B88788D4-CC5B-4CB2-8893-1892B17DA413}"/>
    <cellStyle name="Percent 3 6 5" xfId="14114" xr:uid="{4925C896-18C0-455A-8B0B-657339FD660B}"/>
    <cellStyle name="Percent 3 6 6" xfId="14115" xr:uid="{78E405BD-97AA-46F0-8103-007D223CD18B}"/>
    <cellStyle name="Percent 3 6_AgeSa_NewFormat" xfId="14116" xr:uid="{C0E7EA4F-D42F-4F37-9A65-EA4D1BD4B12A}"/>
    <cellStyle name="Percent 3 7" xfId="14117" xr:uid="{E0048013-F1C5-4575-A9C6-F415CBA44A16}"/>
    <cellStyle name="Percent 3 8" xfId="14118" xr:uid="{34882AC1-2A99-4550-8374-1652A82E90AA}"/>
    <cellStyle name="Percent 3 9" xfId="14119" xr:uid="{09EDA15B-DD23-41D6-9DF3-CB90A8DCCE71}"/>
    <cellStyle name="Percent 3_AFLI" xfId="14120" xr:uid="{219E4958-6715-419A-A470-CCECFEF9EF3C}"/>
    <cellStyle name="Percent 30" xfId="14121" xr:uid="{DDA95FBC-063A-4E80-A218-DDAEE89A1862}"/>
    <cellStyle name="Percent 31" xfId="14122" xr:uid="{B7B43AE8-18D6-4D8D-939D-5CDB1AFA0D09}"/>
    <cellStyle name="Percent 32" xfId="14123" xr:uid="{0A0BB5E7-8BB9-43EF-B1AD-969F1F536C23}"/>
    <cellStyle name="Percent 33" xfId="14124" xr:uid="{43126C2E-424B-43F2-A375-7F5AD8D143FA}"/>
    <cellStyle name="Percent 34" xfId="14125" xr:uid="{3EF8BC0A-D63B-4980-AF83-3049AD301577}"/>
    <cellStyle name="Percent 35" xfId="14126" xr:uid="{FEAA6721-ABA2-42CE-A82E-6FC2E375A05D}"/>
    <cellStyle name="Percent 36" xfId="14127" xr:uid="{FB613D58-C579-48F9-B989-87855EE943EB}"/>
    <cellStyle name="Percent 37" xfId="14128" xr:uid="{398BCAB3-BDC4-4EB7-B7B7-CFC634978EF4}"/>
    <cellStyle name="Percent 38" xfId="14129" xr:uid="{69BF23A9-380F-414E-84F8-AB321AD10CAF}"/>
    <cellStyle name="Percent 39" xfId="14130" xr:uid="{100EF817-2F1D-4A91-99F3-A150CF598EFD}"/>
    <cellStyle name="Percent 4" xfId="14131" xr:uid="{6ECE1F59-D2F9-4929-9302-3BF8EDD99FDD}"/>
    <cellStyle name="Percent 4 10" xfId="14132" xr:uid="{A584CB4B-E11D-4A1A-AC86-BA0871A6BD1A}"/>
    <cellStyle name="Percent 4 11" xfId="14133" xr:uid="{77BA5A52-D496-4E2A-BF1C-754C2F05F2C3}"/>
    <cellStyle name="Percent 4 12" xfId="14134" xr:uid="{596BC23C-CC0A-47F4-AFFE-19035433AC1D}"/>
    <cellStyle name="Percent 4 13" xfId="14135" xr:uid="{5540629E-79F5-4F77-9176-9AD0AF7A03C9}"/>
    <cellStyle name="Percent 4 14" xfId="14136" xr:uid="{4F0D4EAF-46C6-43F4-B5F2-0DECFA7D215C}"/>
    <cellStyle name="Percent 4 15" xfId="14137" xr:uid="{6D3535CC-7FED-4281-B82E-45D114DC1144}"/>
    <cellStyle name="Percent 4 16" xfId="14138" xr:uid="{9924DCC0-2D63-4B79-8C8A-4668CEBEF013}"/>
    <cellStyle name="Percent 4 17" xfId="14139" xr:uid="{727F082E-B79A-4786-817D-F14325D6676F}"/>
    <cellStyle name="Percent 4 18" xfId="14140" xr:uid="{C161BB80-30BE-4A2E-A855-DB7C09B574A8}"/>
    <cellStyle name="Percent 4 2" xfId="14141" xr:uid="{597DD897-788E-4222-BE45-FA26C341C9B2}"/>
    <cellStyle name="Percent 4 2 10" xfId="14142" xr:uid="{79CAFE73-1D80-41E7-9215-8FBF3A341609}"/>
    <cellStyle name="Percent 4 2 11" xfId="14143" xr:uid="{7FADAF63-F4B6-49F4-81E3-B26F21D2F20F}"/>
    <cellStyle name="Percent 4 2 12" xfId="14144" xr:uid="{F1E17FD8-B27A-47C0-B6DB-69CDA8652643}"/>
    <cellStyle name="Percent 4 2 13" xfId="14145" xr:uid="{4DB33DA7-51E8-4F62-8901-0723C2971AE0}"/>
    <cellStyle name="Percent 4 2 14" xfId="14146" xr:uid="{0FB8B001-CC5A-42C4-91E6-36C58A8935E0}"/>
    <cellStyle name="Percent 4 2 15" xfId="14147" xr:uid="{BAC7A2A3-BA05-493B-9176-F74375EFC961}"/>
    <cellStyle name="Percent 4 2 16" xfId="14148" xr:uid="{10BEF198-A98F-4D04-9976-BE05B353C1B4}"/>
    <cellStyle name="Percent 4 2 17" xfId="14149" xr:uid="{B514C85A-53C5-44FF-9D42-D8CADC88A563}"/>
    <cellStyle name="Percent 4 2 2" xfId="14150" xr:uid="{CF467030-CB06-4CB1-BA98-3758BA7625F5}"/>
    <cellStyle name="Percent 4 2 2 2" xfId="14151" xr:uid="{3BEEEC7F-888A-40FB-BAF6-3BBCCA67C9D8}"/>
    <cellStyle name="Percent 4 2 2 3" xfId="14152" xr:uid="{8067EB50-512C-4184-B65A-F2431CAECFE8}"/>
    <cellStyle name="Percent 4 2 2 4" xfId="14153" xr:uid="{ACF8FC82-ED8B-4EE7-A1FA-13335BF8DCBC}"/>
    <cellStyle name="Percent 4 2 2 5" xfId="14154" xr:uid="{8A2D689C-D93B-46A0-A7DC-34CD24D0993B}"/>
    <cellStyle name="Percent 4 2 2 6" xfId="14155" xr:uid="{432A004F-F68D-4195-A7A9-E0C2335E1664}"/>
    <cellStyle name="Percent 4 2 2_Gross Inflow (@ageas share)" xfId="14156" xr:uid="{5012F73F-A786-49DB-B132-B5DAE54FDBA9}"/>
    <cellStyle name="Percent 4 2 3" xfId="14157" xr:uid="{3E2ABA39-90BC-4982-8BF3-A669360CBFF9}"/>
    <cellStyle name="Percent 4 2 4" xfId="14158" xr:uid="{C8606E95-FFC9-49CF-9671-9EA886AA92E2}"/>
    <cellStyle name="Percent 4 2 5" xfId="14159" xr:uid="{5C744569-C008-4FD8-9B8E-EA8AA5BE0B54}"/>
    <cellStyle name="Percent 4 2 6" xfId="14160" xr:uid="{9A1C3DE5-935F-4F64-9073-9D08C5D88885}"/>
    <cellStyle name="Percent 4 2 7" xfId="14161" xr:uid="{FF28B25E-C455-4936-8A7A-47B3358DBB5D}"/>
    <cellStyle name="Percent 4 2 8" xfId="14162" xr:uid="{EE46526E-7FB7-456F-BDE1-BCA3F2A272CD}"/>
    <cellStyle name="Percent 4 2 9" xfId="14163" xr:uid="{0E0B1D5A-B22F-465B-9BCB-EA07FC435790}"/>
    <cellStyle name="Percent 4 2_AFLI" xfId="14164" xr:uid="{52D625B2-BC1E-449C-A648-D7B0771ADBD0}"/>
    <cellStyle name="Percent 4 3" xfId="14165" xr:uid="{B9220696-BFB9-4147-9DFE-F8FBFA09276C}"/>
    <cellStyle name="Percent 4 3 2" xfId="14166" xr:uid="{012E66F3-8DF8-48EA-B36D-7C53E4ED5FBB}"/>
    <cellStyle name="Percent 4 3 2 2" xfId="14167" xr:uid="{55DF488F-B651-43C2-A3EC-5E0B58A2D8E0}"/>
    <cellStyle name="Percent 4 3 2 3" xfId="14168" xr:uid="{9BA5BCA4-92C2-4CDC-8300-8A398DAB997A}"/>
    <cellStyle name="Percent 4 3 2 4" xfId="14169" xr:uid="{DC973B59-F95C-42E0-96B3-05DA80AC2B3A}"/>
    <cellStyle name="Percent 4 3 2 5" xfId="14170" xr:uid="{2B033BB9-618C-4412-A088-819A51041744}"/>
    <cellStyle name="Percent 4 3 2_AgeSa_NewFormat" xfId="14171" xr:uid="{E0DF4C32-4098-441D-83D3-6DA515F226A1}"/>
    <cellStyle name="Percent 4 3 3" xfId="14172" xr:uid="{D71A3E0F-A53C-42C9-BDD1-6F37EC120D56}"/>
    <cellStyle name="Percent 4 3 4" xfId="14173" xr:uid="{1D66B28F-F30B-4590-B159-CF388521BCAF}"/>
    <cellStyle name="Percent 4 3 5" xfId="14174" xr:uid="{55E10F8D-06C6-4035-8289-8E6629EAEF88}"/>
    <cellStyle name="Percent 4 3 6" xfId="14175" xr:uid="{4A2BB2AE-9DCF-4F8F-B274-2404D719C8CF}"/>
    <cellStyle name="Percent 4 3 7" xfId="14176" xr:uid="{3D5F9E80-962D-4A84-A8C7-6B92170125BB}"/>
    <cellStyle name="Percent 4 3_AgeSa_NewFormat" xfId="14177" xr:uid="{7DFE366F-E94A-460E-9A51-B2422DD88F33}"/>
    <cellStyle name="Percent 4 4" xfId="14178" xr:uid="{F40D6F05-61F8-4E47-AFF1-D16DABC16704}"/>
    <cellStyle name="Percent 4 5" xfId="14179" xr:uid="{A2015E19-7D87-48E2-8496-52A021154D4F}"/>
    <cellStyle name="Percent 4 6" xfId="14180" xr:uid="{B5E90852-E2BD-4E9C-B9FB-11C91C2EC2CC}"/>
    <cellStyle name="Percent 4 7" xfId="14181" xr:uid="{5FECC159-2C91-4824-89E3-F4A294F46974}"/>
    <cellStyle name="Percent 4 8" xfId="14182" xr:uid="{9B403FBF-514B-4AB1-B5C6-291B9D1FC21E}"/>
    <cellStyle name="Percent 4 9" xfId="14183" xr:uid="{1885063E-39FD-4FA8-9FC0-6441552F1D5F}"/>
    <cellStyle name="Percent 4_AFLI" xfId="14184" xr:uid="{8BF35BE7-127E-4BD9-B396-F6BE14DDA8BA}"/>
    <cellStyle name="Percent 5" xfId="14185" xr:uid="{5307200B-B898-41E4-83AF-6FC5C2B1701D}"/>
    <cellStyle name="Percent 5 10" xfId="14186" xr:uid="{8846A40A-3412-490D-A8BE-9E9036E3EB46}"/>
    <cellStyle name="Percent 5 11" xfId="14187" xr:uid="{B7BA318B-860A-475A-A2D3-2CBB4ED2FEC0}"/>
    <cellStyle name="Percent 5 12" xfId="14188" xr:uid="{DF224A9F-679E-4720-B4CC-7FEC2C42CD47}"/>
    <cellStyle name="Percent 5 13" xfId="14189" xr:uid="{8FF483DA-D334-449D-AC51-E415E80340C0}"/>
    <cellStyle name="Percent 5 14" xfId="14190" xr:uid="{6EC25C1C-BBCE-4BA2-9826-C51B3FDE8707}"/>
    <cellStyle name="Percent 5 15" xfId="14191" xr:uid="{6461D259-B3C2-426B-B709-16B071FB729D}"/>
    <cellStyle name="Percent 5 2" xfId="14192" xr:uid="{1147EF9B-87D1-4AA8-9B99-C87FCA8D9D47}"/>
    <cellStyle name="Percent 5 2 10" xfId="14193" xr:uid="{46D805B2-531F-4EFF-B470-2ED3D5C4FA6F}"/>
    <cellStyle name="Percent 5 2 11" xfId="14194" xr:uid="{01D431BA-AC20-4DDB-9CB2-F3F69E27D9FD}"/>
    <cellStyle name="Percent 5 2 12" xfId="14195" xr:uid="{809A3D10-6129-4E40-A223-FED217F5E282}"/>
    <cellStyle name="Percent 5 2 13" xfId="14196" xr:uid="{6A9008D7-49AA-4EAA-B66B-AE898FB2A7E5}"/>
    <cellStyle name="Percent 5 2 2" xfId="14197" xr:uid="{58C540D9-0121-4165-AA02-9EA341D7F176}"/>
    <cellStyle name="Percent 5 2 2 2" xfId="14198" xr:uid="{8D314F89-1B83-4024-86D3-D3377F63A5B2}"/>
    <cellStyle name="Percent 5 2 2_AFLI" xfId="14199" xr:uid="{DD75F418-2EAA-45E3-AC6B-CECF3262ED98}"/>
    <cellStyle name="Percent 5 2 3" xfId="14200" xr:uid="{20B79B21-13E1-4A70-A287-E58A5DDA5F44}"/>
    <cellStyle name="Percent 5 2 4" xfId="14201" xr:uid="{F0636662-C7A5-4B1C-A2B8-0F655ED17F65}"/>
    <cellStyle name="Percent 5 2 5" xfId="14202" xr:uid="{08D1090C-C5D7-4593-BD90-BA7894FCE5C1}"/>
    <cellStyle name="Percent 5 2 6" xfId="14203" xr:uid="{8032F8EC-90CE-4019-88F0-233DDF670814}"/>
    <cellStyle name="Percent 5 2 7" xfId="14204" xr:uid="{27533E24-1B89-47E3-8D5B-F0482A95FBE8}"/>
    <cellStyle name="Percent 5 2 8" xfId="14205" xr:uid="{1F14C207-F8A5-458E-9224-1BF807A3A586}"/>
    <cellStyle name="Percent 5 2 9" xfId="14206" xr:uid="{3BA0B508-F542-4517-B2F3-60FD73C6D643}"/>
    <cellStyle name="Percent 5 2_AFLI" xfId="14207" xr:uid="{3ABB8E57-9AA5-47BF-B304-D1A86B9D59B8}"/>
    <cellStyle name="Percent 5 3" xfId="14208" xr:uid="{CA231740-06DF-4FB1-B8F0-4DDC7F06C145}"/>
    <cellStyle name="Percent 5 3 2" xfId="14209" xr:uid="{81F66895-EAD8-4D34-8FD3-FAAF2EB935F3}"/>
    <cellStyle name="Percent 5 3 3" xfId="14210" xr:uid="{C3E39C0A-4FBA-42C1-8118-3251F258D598}"/>
    <cellStyle name="Percent 5 3 4" xfId="14211" xr:uid="{F5561465-07AC-4D0F-A022-6D66B5F7BA08}"/>
    <cellStyle name="Percent 5 3 5" xfId="14212" xr:uid="{6BC468B8-02B9-4198-8A81-E82BD831FB78}"/>
    <cellStyle name="Percent 5 3 6" xfId="14213" xr:uid="{EC378E2C-AD54-45B6-850B-3A8BD062A2F1}"/>
    <cellStyle name="Percent 5 4" xfId="14214" xr:uid="{B2FBF627-F3B8-4BBD-815B-2AF57A22FFFC}"/>
    <cellStyle name="Percent 5 5" xfId="14215" xr:uid="{DBA95A17-0DCA-42EF-8E75-2662153DB382}"/>
    <cellStyle name="Percent 5 6" xfId="14216" xr:uid="{09BA884D-B3ED-4B25-B499-D787D998A974}"/>
    <cellStyle name="Percent 5 7" xfId="14217" xr:uid="{79030647-3E40-462E-90A2-FEC2F49372CD}"/>
    <cellStyle name="Percent 5 8" xfId="14218" xr:uid="{0B103B90-C954-485C-966D-3D1987A0AF49}"/>
    <cellStyle name="Percent 5 9" xfId="14219" xr:uid="{ACF35037-1C53-4E1A-9BDA-825740CC9611}"/>
    <cellStyle name="Percent 5_AFLI" xfId="14220" xr:uid="{00AD5D6B-B3A5-48CD-B68D-5DEDC2B3887B}"/>
    <cellStyle name="Percent 6" xfId="14221" xr:uid="{0F0030B7-F028-4CD2-8926-13D5DC7747AD}"/>
    <cellStyle name="Percent 6 10" xfId="14222" xr:uid="{1E5135CB-4BA4-4066-92C4-A9ADC09E93E3}"/>
    <cellStyle name="Percent 6 11" xfId="14223" xr:uid="{7589CC16-2B0E-4EF5-8367-D186197D4C6A}"/>
    <cellStyle name="Percent 6 2" xfId="14224" xr:uid="{3FE3B36E-E99A-47FE-8F84-E5EBD9A0E9E5}"/>
    <cellStyle name="Percent 6 2 2" xfId="14225" xr:uid="{974FF578-4B8D-4999-955E-FE709BC0F8F3}"/>
    <cellStyle name="Percent 6 2_AgeSa_NewFormat" xfId="14226" xr:uid="{BA977E64-A0C0-4E35-A914-AAA6413DB58B}"/>
    <cellStyle name="Percent 6 3" xfId="14227" xr:uid="{65B04362-9770-4CE7-AAC5-F58BFCCA3CDC}"/>
    <cellStyle name="Percent 6 4" xfId="14228" xr:uid="{0CBB2D57-E43C-4B01-AC5B-D78163BAFE34}"/>
    <cellStyle name="Percent 6 5" xfId="14229" xr:uid="{10CEFEB6-BF6B-44C4-AA30-3A6828FBFABE}"/>
    <cellStyle name="Percent 6 6" xfId="14230" xr:uid="{FE2650FA-2120-413E-8917-704D78FD5E53}"/>
    <cellStyle name="Percent 6 7" xfId="14231" xr:uid="{B9DCC2FB-4B1A-4B21-86B5-58C03A66D69D}"/>
    <cellStyle name="Percent 6 8" xfId="14232" xr:uid="{982E8B54-1169-4051-8D41-E87D512BA530}"/>
    <cellStyle name="Percent 6 9" xfId="14233" xr:uid="{223978A3-A81A-430C-BFE7-B4DA375D9B97}"/>
    <cellStyle name="Percent 6_AgeSa_NewFormat" xfId="14234" xr:uid="{899352FC-EB27-495F-9F5F-F776BBBB7D64}"/>
    <cellStyle name="Percent 7" xfId="14235" xr:uid="{2C8D69D2-B4E3-433F-9500-789A18A3F2CF}"/>
    <cellStyle name="Percent 7 2" xfId="14236" xr:uid="{6BEDDCA2-F9AE-404C-AEFD-9A36519149B9}"/>
    <cellStyle name="Percent 7 3" xfId="14237" xr:uid="{DD9A7DFF-F127-48E9-B677-0EF25A1FA555}"/>
    <cellStyle name="Percent 7_AgeSa_NewFormat" xfId="14238" xr:uid="{02E000B1-7AC5-403A-8430-DC86EFA2B75C}"/>
    <cellStyle name="Percent 8" xfId="14239" xr:uid="{844612FD-C672-4B9D-B93E-91114FDEE8A3}"/>
    <cellStyle name="Percent 8 2" xfId="14240" xr:uid="{FA94C052-B220-4133-9184-583C0DFF8AF4}"/>
    <cellStyle name="Percent 8 2 2" xfId="14241" xr:uid="{8E948236-A279-45AA-90FF-1A43ED715E73}"/>
    <cellStyle name="Percent 8 2_AgeSa_NewFormat" xfId="14242" xr:uid="{28870649-B96D-4DDA-880C-1D248428D36A}"/>
    <cellStyle name="Percent 8_AgeSa_NewFormat" xfId="14243" xr:uid="{D6F8426F-F958-4F65-92D8-23938A931E6F}"/>
    <cellStyle name="Percent 9" xfId="14244" xr:uid="{B51042F4-2471-41DB-9802-420F3AFF6206}"/>
    <cellStyle name="Percent 9 2" xfId="14245" xr:uid="{BBEC330E-19FB-4990-9ABD-EDA80D4E6031}"/>
    <cellStyle name="Percent 9_AgeSa_NewFormat" xfId="14246" xr:uid="{DD37FB8A-A4CA-4AB8-A666-38D059AF4994}"/>
    <cellStyle name="Percent brackets" xfId="14247" xr:uid="{2CE4471E-87D2-4122-98B3-D764AE43B9C5}"/>
    <cellStyle name="Percent1" xfId="14248" xr:uid="{95A14402-A8C5-459C-AA7A-FDDF2D0E39F8}"/>
    <cellStyle name="PercentCell" xfId="14249" xr:uid="{D3F49E8D-F73E-4A90-A4FF-EFD84451F3CA}"/>
    <cellStyle name="PercentCell 2" xfId="14250" xr:uid="{3ACEFF3C-C50F-4CDA-9286-C46F605C7CAE}"/>
    <cellStyle name="PercentCell 2 2" xfId="14251" xr:uid="{BD1F4DE1-7873-42B6-9B69-408C48909440}"/>
    <cellStyle name="PercentCell 2 3" xfId="14252" xr:uid="{80DE9BB0-A112-4C91-A268-0F455205F46B}"/>
    <cellStyle name="PercentCell 2 4" xfId="14253" xr:uid="{1437216A-BCA1-450E-8001-1EDC497DDC86}"/>
    <cellStyle name="PercentCell 2 5" xfId="14254" xr:uid="{E282BF71-F258-4016-99C5-21927401F159}"/>
    <cellStyle name="PercentCell 2_AgeSa_NewFormat" xfId="14255" xr:uid="{14B71029-FC49-43E2-B992-1DEB4F7ABFF8}"/>
    <cellStyle name="PercentCell 3" xfId="14256" xr:uid="{941D7534-5CFE-4816-9CCC-A07D09656915}"/>
    <cellStyle name="PercentCell 4" xfId="14257" xr:uid="{364D5153-3186-471F-9B49-2906008B0241}"/>
    <cellStyle name="PercentCell 5" xfId="14258" xr:uid="{8AA9B9D3-FA06-4010-AC9D-BA9682350EB6}"/>
    <cellStyle name="PercentCell 6" xfId="14259" xr:uid="{85B28A7A-2B14-4AC4-92D2-2173073EF466}"/>
    <cellStyle name="PercentCell_AgeSa_NewFormat" xfId="14260" xr:uid="{4B38CFFA-C3ED-4940-B003-61F02C572FFE}"/>
    <cellStyle name="PercentNoDecimal" xfId="14261" xr:uid="{52418A87-E3A8-4B99-9C4F-DA88DEBF23AA}"/>
    <cellStyle name="PercentOneDecimal" xfId="14262" xr:uid="{0D524FBF-2480-4036-ABB8-D515A00D1376}"/>
    <cellStyle name="PercentOneDecimalItal" xfId="14263" xr:uid="{27F00A46-CFD1-4719-B1AD-026605E4D204}"/>
    <cellStyle name="Percentpt" xfId="14264" xr:uid="{2830D7F7-B64A-4605-AA48-9FD604ACDC69}"/>
    <cellStyle name="Percentptlk" xfId="14265" xr:uid="{2ED75139-01C1-40EC-B871-B7268A41928B}"/>
    <cellStyle name="PO BORDER" xfId="14266" xr:uid="{A1336940-BDA4-4C69-88CA-9E1C4B35D76B}"/>
    <cellStyle name="Pourcentage 2" xfId="14267" xr:uid="{36074BC0-0D5C-4424-8DB8-C73D974D6366}"/>
    <cellStyle name="Pourcentage 3" xfId="14268" xr:uid="{48A6331F-A68F-4341-8494-83273D53E84C}"/>
    <cellStyle name="PrePop Currency (0)" xfId="14269" xr:uid="{C8E06731-028F-4AD4-96E1-847701E73803}"/>
    <cellStyle name="PrePop Currency (2)" xfId="14270" xr:uid="{F5FBC4D8-9FD1-475D-A766-EB4A1600A77D}"/>
    <cellStyle name="PrePop Units (0)" xfId="14271" xr:uid="{F0D66EA8-0B20-493C-8D60-E71B20277273}"/>
    <cellStyle name="PrePop Units (1)" xfId="14272" xr:uid="{96A1A76F-AD7F-4D8A-BF69-8D2D232486DA}"/>
    <cellStyle name="PrePop Units (2)" xfId="14273" xr:uid="{4D273289-9BDB-4175-B3A3-2D2D63E17860}"/>
    <cellStyle name="Price" xfId="14274" xr:uid="{C5487CF7-7C5A-4363-87E8-E805AF149173}"/>
    <cellStyle name="pricing" xfId="14275" xr:uid="{FB9199E1-D9FC-4389-9DD4-5D93BDCB980C}"/>
    <cellStyle name="Procent_map2" xfId="14276" xr:uid="{22CA3C1B-05EE-4862-9B48-C899A101F9D8}"/>
    <cellStyle name="ProjRevenue" xfId="14277" xr:uid="{A26924BC-97A5-4DEE-971B-D625329FC0A5}"/>
    <cellStyle name="ProjRevenue 2" xfId="14278" xr:uid="{6806F6BA-EA74-4600-91A8-EEA657F4293A}"/>
    <cellStyle name="ProjRevenue 2 2" xfId="14279" xr:uid="{73215CF9-D0B1-4843-AB23-B96AFB6944F3}"/>
    <cellStyle name="ProjRevenue 2_CHECK_FX" xfId="14280" xr:uid="{C49A47F9-5059-42FB-AE9E-ECCB0211A387}"/>
    <cellStyle name="ProjRevenue 3" xfId="14281" xr:uid="{DDC2E86C-1DD0-4AD7-996A-A2C8C6AB4068}"/>
    <cellStyle name="ProjRevenue 3 2" xfId="14282" xr:uid="{294CDE85-F4F5-40B7-BC46-67360F7B45F5}"/>
    <cellStyle name="ProjRevenue 3_CHECK_FX" xfId="14283" xr:uid="{CF973392-9FD3-48A6-8E47-E7B69C020F46}"/>
    <cellStyle name="ProjRevenue 4" xfId="14284" xr:uid="{935472B8-F279-42B2-AFC0-9D579EFD6CB7}"/>
    <cellStyle name="ProjRevenue 5" xfId="14285" xr:uid="{E0EA8682-00A3-4A24-AB72-CD9F2ADE7715}"/>
    <cellStyle name="ProjRevenue.total" xfId="14286" xr:uid="{A002D545-3D6E-43E4-B531-FA3D251F632D}"/>
    <cellStyle name="ProjRevenue.total 2" xfId="14287" xr:uid="{7875C2AE-F89B-4788-A1F7-6107ED074054}"/>
    <cellStyle name="ProjRevenue.total 2 2" xfId="14288" xr:uid="{991410D1-7592-4AE3-B111-5E54DF7B3FF9}"/>
    <cellStyle name="ProjRevenue.total 2_CHECK_FX" xfId="14289" xr:uid="{65501F8B-48D8-4D27-AADB-AE157570B6FA}"/>
    <cellStyle name="ProjRevenue.total 3" xfId="14290" xr:uid="{4F53EDDE-8422-4A12-BF48-5A415B4DBA9E}"/>
    <cellStyle name="ProjRevenue.total 3 2" xfId="14291" xr:uid="{1F9EA01E-9E7C-4A81-A96A-4001D12F6D5E}"/>
    <cellStyle name="ProjRevenue.total 3_CHECK_FX" xfId="14292" xr:uid="{CF33572D-C3D4-472F-A2AE-F50AE2DBF02D}"/>
    <cellStyle name="ProjRevenue.total 4" xfId="14293" xr:uid="{C966716D-BA59-4935-BE86-25A8945916AB}"/>
    <cellStyle name="ProjRevenue.total 5" xfId="14294" xr:uid="{5C0404F3-9A3C-4EC8-B7C1-05F87B2C5C58}"/>
    <cellStyle name="ProjRevenue.total_CHECK_FX" xfId="14295" xr:uid="{F7670495-9966-4D48-B98B-6F0D797F63E0}"/>
    <cellStyle name="ProjRevenue_CHECK_FX" xfId="14296" xr:uid="{C9F378B3-B1A3-438D-B80E-61301BC2C4C1}"/>
    <cellStyle name="Prozent+-" xfId="14297" xr:uid="{8685AD77-24D2-4213-B2D5-F81557D8981B}"/>
    <cellStyle name="Prozent0" xfId="14298" xr:uid="{F7D0A667-131F-4681-A37D-564E54E41BB6}"/>
    <cellStyle name="Prozent0+-" xfId="14299" xr:uid="{1D41A9D0-C87C-477F-B3BC-1F5779008055}"/>
    <cellStyle name="PSChar" xfId="14300" xr:uid="{DE0CB3DF-AFBC-4F5F-BBAC-B21D25D97A6E}"/>
    <cellStyle name="PSChar 2" xfId="14301" xr:uid="{BBC3230B-135A-4A3A-B444-65118A3B7CA4}"/>
    <cellStyle name="PSChar_AgeSa_NewFormat" xfId="14302" xr:uid="{BE8BFD9C-9DCF-47AC-BDFB-2589B6166C7C}"/>
    <cellStyle name="PSDate" xfId="14303" xr:uid="{DC2F4AC5-9589-4572-88C6-6D93CBE55C89}"/>
    <cellStyle name="PSDec" xfId="14304" xr:uid="{F830A7ED-310B-4248-B4DF-5EB8393334F9}"/>
    <cellStyle name="PSHeading" xfId="14305" xr:uid="{198055AB-3D87-411C-8F7E-A04D7327BDAC}"/>
    <cellStyle name="PSHeading 2" xfId="14306" xr:uid="{08584054-F8C2-476D-BFC4-0667998480F9}"/>
    <cellStyle name="PSHeading 2 2" xfId="14307" xr:uid="{BA9CC8E8-3560-4518-9BD0-A60646434356}"/>
    <cellStyle name="PSHeading 2 2 2" xfId="14308" xr:uid="{18E3B1A2-6D00-4802-A4A8-CE900209D5D6}"/>
    <cellStyle name="PSHeading 2 2 2 2" xfId="14309" xr:uid="{A9D203F3-61D9-495B-A6A0-5938DB675A69}"/>
    <cellStyle name="PSHeading 2 2 2_CHECK_FX" xfId="14310" xr:uid="{7D3C3040-5C9E-47B7-9108-67030F92FBA6}"/>
    <cellStyle name="PSHeading 2 2 3" xfId="14311" xr:uid="{20565453-B48C-44FD-9B5C-7F395E3E1436}"/>
    <cellStyle name="PSHeading 2 2_CHECK_FX" xfId="14312" xr:uid="{6231EED0-ED73-45CB-93B4-321D679C6936}"/>
    <cellStyle name="PSHeading 2 3" xfId="14313" xr:uid="{2C1ACFE7-9AD0-47A4-814C-0DBE10285B26}"/>
    <cellStyle name="PSHeading 2 3 2" xfId="14314" xr:uid="{4123F15B-74C4-4E0C-8F5A-77348F06F2A1}"/>
    <cellStyle name="PSHeading 2 3_CHECK_FX" xfId="14315" xr:uid="{60ABD96F-149A-4573-965F-A674EA86D15F}"/>
    <cellStyle name="PSHeading 2 4" xfId="14316" xr:uid="{2EE25193-3295-4198-9747-9A8BC1725B2F}"/>
    <cellStyle name="PSHeading 2_CHECK_FX" xfId="14317" xr:uid="{89FF32F1-A48A-46B6-9576-A4FDA3836F98}"/>
    <cellStyle name="PSHeading 3" xfId="14318" xr:uid="{BB51C9B7-71E8-4934-971A-87F8A65C9FCB}"/>
    <cellStyle name="PSHeading 3 2" xfId="14319" xr:uid="{F6BBFD76-41AE-48AC-8DC9-65CC5BB5392F}"/>
    <cellStyle name="PSHeading 3 2 2" xfId="14320" xr:uid="{6CE82A5F-3907-4861-9D3D-6896DB036538}"/>
    <cellStyle name="PSHeading 3 2_CHECK_FX" xfId="14321" xr:uid="{DADB61EB-48FB-44BC-9C67-E8D314E5EDA9}"/>
    <cellStyle name="PSHeading 3 3" xfId="14322" xr:uid="{B58FF391-D3B2-4192-AC3E-A11A8460DF23}"/>
    <cellStyle name="PSHeading 3_CHECK_FX" xfId="14323" xr:uid="{E48B8E4B-84D8-4A6A-B5B7-1CB7135D107C}"/>
    <cellStyle name="PSHeading 4" xfId="14324" xr:uid="{5837F84D-8109-4460-B90F-FADFB9CA3515}"/>
    <cellStyle name="PSHeading 4 2" xfId="14325" xr:uid="{DB34C889-8E0A-4BA4-AAF4-060C7A1C4564}"/>
    <cellStyle name="PSHeading 4_CHECK_FX" xfId="14326" xr:uid="{80F6A988-CD9C-44DE-8AFF-26D69D00B614}"/>
    <cellStyle name="PSHeading 5" xfId="14327" xr:uid="{CE8BDD77-AABB-4F38-976E-193B493510AE}"/>
    <cellStyle name="PSHeading_AgeSa_NewFormat" xfId="14328" xr:uid="{88DA89C0-00C1-4EA6-82FC-A6F5FB521F7F}"/>
    <cellStyle name="PSInt" xfId="14329" xr:uid="{B4C31829-D6D6-41D7-BCB5-7D9D674AC3CD}"/>
    <cellStyle name="PSSpacer" xfId="14330" xr:uid="{F516C37E-AF62-45B3-A123-C99124D3B22B}"/>
    <cellStyle name="PSSpacer 2" xfId="14331" xr:uid="{532535E8-4B18-4214-BFEA-D4497824F8F0}"/>
    <cellStyle name="PSSpacer_AgeSa_NewFormat" xfId="14332" xr:uid="{F6433599-B178-425A-820B-D0B0564EA810}"/>
    <cellStyle name="PutnamPh#" xfId="14333" xr:uid="{118D8D24-D0FE-4DBF-AAFC-66FC1BFE28C0}"/>
    <cellStyle name="pwstyle" xfId="14334" xr:uid="{353C1C30-C553-471F-9A43-D9BC73A6CDC7}"/>
    <cellStyle name="PYInputbsdate" xfId="14335" xr:uid="{FA794155-3FB5-41AE-841E-4524D74EAC99}"/>
    <cellStyle name="QIS2CalcCell" xfId="14336" xr:uid="{F3CDB56A-5328-4AEE-94EC-0BFE2D72BBD3}"/>
    <cellStyle name="QIS2Filler" xfId="14337" xr:uid="{3CA139D2-2EB0-4D34-89BE-FC3FE107B74C}"/>
    <cellStyle name="QIS2Heading" xfId="14338" xr:uid="{F590F7FC-B363-4E0D-B6E0-EC8584C938FC}"/>
    <cellStyle name="QIS2InputCell" xfId="14339" xr:uid="{B3F0421C-8D97-4F39-89A4-9DF9D2AEC2DC}"/>
    <cellStyle name="QIS2InputCell 2" xfId="14340" xr:uid="{52014C83-909C-4966-860E-88B93E6BD9EB}"/>
    <cellStyle name="QIS2InputCell 2 2" xfId="14341" xr:uid="{2ED9C4F6-85ED-4AEA-B3C6-3182D1C568F8}"/>
    <cellStyle name="QIS2InputCell 2_AgeSa_NewFormat" xfId="14342" xr:uid="{6CCB7445-FB18-4956-A444-406277199AB5}"/>
    <cellStyle name="QIS2InputCell 3" xfId="14343" xr:uid="{E2B27604-CCA8-4B13-8AC1-7B5E546F09EF}"/>
    <cellStyle name="QIS2InputCell_AgeSa_NewFormat" xfId="14344" xr:uid="{3A7E3C29-8C2D-4D4D-9237-402014875713}"/>
    <cellStyle name="QIS2Locked" xfId="14345" xr:uid="{7A074836-3888-4BD7-9E64-8E8D261327C7}"/>
    <cellStyle name="QIS2Para" xfId="14346" xr:uid="{C1DF9B1F-F39F-4884-9BD4-1EB546857C71}"/>
    <cellStyle name="QIS2Para 2" xfId="14347" xr:uid="{B75C6FA5-16AC-4A45-B82D-BC6836FA7664}"/>
    <cellStyle name="QIS2Para_AgeSa_NewFormat" xfId="14348" xr:uid="{218AB6CF-0982-4675-B3BA-C94ACC0FDC58}"/>
    <cellStyle name="QIS2Param" xfId="14349" xr:uid="{B7FB33FA-59F3-48EF-A782-1356BAC7703D}"/>
    <cellStyle name="QIS4DescrCell1" xfId="14350" xr:uid="{DF9BD78A-26EA-42D2-A7AA-5C486013F4A1}"/>
    <cellStyle name="QIS4DescrCell1 2" xfId="14351" xr:uid="{EDDACF85-16E2-4660-A62B-8784CE3DB5BB}"/>
    <cellStyle name="QIS4DescrCell1_AgeSa_NewFormat" xfId="14352" xr:uid="{526C9807-0CFF-4529-91E4-0DB2A2755C31}"/>
    <cellStyle name="QIS4DescrCell2" xfId="14353" xr:uid="{CF3E62D4-08A1-40D7-BC58-DB62B67E5B01}"/>
    <cellStyle name="QIS4DescrCell2 2" xfId="14354" xr:uid="{87A62EC0-3E3C-49F2-8860-8C0581486455}"/>
    <cellStyle name="QIS4DescrCell2_AgeSa_NewFormat" xfId="14355" xr:uid="{93CD6FBE-8B5D-42C6-8F55-CDC848BF1A03}"/>
    <cellStyle name="QIS4InputCellAbs" xfId="14356" xr:uid="{00D94568-3AE6-4112-A295-F275A294DF61}"/>
    <cellStyle name="QIS4InputCellAbs 2" xfId="14357" xr:uid="{B5E2921C-8B9A-48AF-BA2D-F356BFEC08FC}"/>
    <cellStyle name="QIS4InputCellAbs_AgeSa_NewFormat" xfId="14358" xr:uid="{BAF805D3-00FD-4BEC-804E-66747883FF8B}"/>
    <cellStyle name="QIS4InputCellPerc" xfId="14359" xr:uid="{CE317605-BF44-4609-9E9D-A49577A565E2}"/>
    <cellStyle name="QIS4InputCellPerc 2" xfId="14360" xr:uid="{D6237165-BC20-49F0-BCBA-1DA84B3D2ACE}"/>
    <cellStyle name="QIS4InputCellPerc_AgeSa_NewFormat" xfId="14361" xr:uid="{6201B453-C4A2-4094-9BE0-7443B2A702E1}"/>
    <cellStyle name="QIS5Area" xfId="14362" xr:uid="{32F08413-752B-461C-AF38-60EF77366FD3}"/>
    <cellStyle name="QIS5CalcCell" xfId="14363" xr:uid="{62C2A66C-CCCB-4BE9-93CB-A87BC3A3D521}"/>
    <cellStyle name="QIS5Check" xfId="14364" xr:uid="{1237F2E7-7C37-4ADC-A36F-5AD9CD09EC13}"/>
    <cellStyle name="QIS5Check 2" xfId="14365" xr:uid="{F514069D-05F6-405E-9BFA-B7531F767015}"/>
    <cellStyle name="QIS5Check_AgeSa_NewFormat" xfId="14366" xr:uid="{9701E262-21E4-4BC7-A6E0-163D52D0A010}"/>
    <cellStyle name="QIS5Empty" xfId="14367" xr:uid="{10FD15C0-D87E-4088-A99B-1F7124A824E9}"/>
    <cellStyle name="QIS5Fix" xfId="14368" xr:uid="{4EB80FF0-2737-4919-A8FF-5146D6B7821E}"/>
    <cellStyle name="QIS5Header" xfId="14369" xr:uid="{80C1DABE-6423-4C9D-A3FD-40F51971A2B8}"/>
    <cellStyle name="QIS5Header 2" xfId="14370" xr:uid="{62653CC0-8BA4-4C97-A369-C3818B400EBA}"/>
    <cellStyle name="QIS5Header_AgeSa_NewFormat" xfId="14371" xr:uid="{10CCE00A-F08C-4FB5-AA8D-9B7BADE995CF}"/>
    <cellStyle name="QIS5InputCell" xfId="14372" xr:uid="{9F1474CD-F9CC-47B8-965C-789485A7592C}"/>
    <cellStyle name="QIS5Label" xfId="14373" xr:uid="{55B01BF4-C227-44FF-A149-883AF8C548F0}"/>
    <cellStyle name="QIS5Locked" xfId="14374" xr:uid="{95B0901B-9B3F-4E5F-A687-D15B3A232EFD}"/>
    <cellStyle name="QIS5Output" xfId="14375" xr:uid="{30703AFC-4054-4373-8CAA-385D6DDFCE6E}"/>
    <cellStyle name="QIS5Output 2" xfId="14376" xr:uid="{885A45DE-F12E-4AA8-AAAB-E54283D58DD5}"/>
    <cellStyle name="QIS5Output_AgeSa_NewFormat" xfId="14377" xr:uid="{CB2BF871-6370-4246-9A91-0604F7ADD979}"/>
    <cellStyle name="QIS5Param" xfId="14378" xr:uid="{451621BB-9A3A-4737-9396-4B7C96DE6AC8}"/>
    <cellStyle name="QIS5SheetHeader" xfId="14379" xr:uid="{D68081B3-C049-4C82-973D-F19CBB07081A}"/>
    <cellStyle name="QIS5SheetHeader 2" xfId="14380" xr:uid="{57DB68B5-E1FA-4ADC-A80E-18DB86EDC000}"/>
    <cellStyle name="QIS5SheetHeader 2 2" xfId="14381" xr:uid="{365CCDA4-2ABC-4010-9F00-D019CD523C42}"/>
    <cellStyle name="QIS5SheetHeader 2 3" xfId="14382" xr:uid="{AFB8D485-072E-442B-8234-F7FB3224CE82}"/>
    <cellStyle name="QIS5SheetHeader 2 4" xfId="14383" xr:uid="{1AC36DFA-6BCE-4D0B-AF41-208672DD3A40}"/>
    <cellStyle name="QIS5SheetHeader 2 5" xfId="14384" xr:uid="{619980FE-3BC2-4762-8607-C57D84979061}"/>
    <cellStyle name="QIS5SheetHeader 2_AgeSa_NewFormat" xfId="14385" xr:uid="{545C2C8F-42D9-44F8-AA63-7A6827794F72}"/>
    <cellStyle name="QIS5SheetHeader 3" xfId="14386" xr:uid="{A0251A84-ADFF-4BE8-BD95-42AD3F178035}"/>
    <cellStyle name="QIS5SheetHeader 4" xfId="14387" xr:uid="{1187A6C6-6A1A-44B1-B30C-9BDE442C926A}"/>
    <cellStyle name="QIS5SheetHeader 5" xfId="14388" xr:uid="{67DB9340-E0FC-47C3-A8E4-D91D6BDA5465}"/>
    <cellStyle name="QIS5SheetHeader 6" xfId="14389" xr:uid="{47BEC53D-FC36-4F20-BA8B-F6CB79462600}"/>
    <cellStyle name="QIS5SheetHeader_AgeSa_NewFormat" xfId="14390" xr:uid="{24769AF1-F98A-46C3-9FE4-A44351F877A0}"/>
    <cellStyle name="QIS5XLink" xfId="14391" xr:uid="{1F447D3B-5EED-4DEC-AB74-67D368642CD7}"/>
    <cellStyle name="recycled" xfId="14392" xr:uid="{73AD2A5A-DE06-42B9-98E8-4DC53E12AB00}"/>
    <cellStyle name="recycled 2" xfId="14393" xr:uid="{A809771F-5B24-4137-8565-F86E4160A01E}"/>
    <cellStyle name="recycled_CHECK_FX" xfId="14394" xr:uid="{49420021-FD0E-4F06-8286-ED687ED6CB30}"/>
    <cellStyle name="Red" xfId="14395" xr:uid="{8EFEF63A-EA5A-4152-B83A-5F1C5F313009}"/>
    <cellStyle name="Red 2" xfId="14396" xr:uid="{A438F5A3-DC53-435C-929A-71EB7F96FAC6}"/>
    <cellStyle name="red negative" xfId="14397" xr:uid="{2A08E534-3628-4796-AB1A-A2A88FA29A52}"/>
    <cellStyle name="Red_CHECK_FX" xfId="14398" xr:uid="{9B857D5A-55AE-42C1-97FA-AEE4D839E38E}"/>
    <cellStyle name="Refname" xfId="14399" xr:uid="{6898D8FD-A7FB-4B02-903C-80089BAB6338}"/>
    <cellStyle name="ReportTotalAmount" xfId="14400" xr:uid="{F046F13A-7F5B-4559-B62C-765AF57D82F2}"/>
    <cellStyle name="ReportTotalText" xfId="14401" xr:uid="{DF1B3484-88C4-4D64-A1F2-4E8BEAE86386}"/>
    <cellStyle name="RevList" xfId="14402" xr:uid="{C64DC81F-41C5-4731-AD40-39A97B721F7A}"/>
    <cellStyle name="Rossz" xfId="14403" xr:uid="{E6F29F8D-E224-4FBE-9ECD-BF1C79AD571F}"/>
    <cellStyle name="s" xfId="14404" xr:uid="{446343EE-2935-43AA-A431-7BFAD0231D2A}"/>
    <cellStyle name="s_CHECK_FX" xfId="14405" xr:uid="{EDFBD674-3789-43A9-83E7-1A4181BED42F}"/>
    <cellStyle name="s_Inflow" xfId="14406" xr:uid="{3A648034-157C-416D-B074-73596630B39D}"/>
    <cellStyle name="s_Overall" xfId="14407" xr:uid="{E2EF1B18-8D0A-4031-ADD3-3832EE870E3F}"/>
    <cellStyle name="s_Overall (2)" xfId="14408" xr:uid="{A4F04662-4352-4511-A1AD-8834B740FAB3}"/>
    <cellStyle name="Saída" xfId="14409" xr:uid="{659799C2-0E0A-4C91-9B93-25843F1C5659}"/>
    <cellStyle name="Saída 2" xfId="14410" xr:uid="{DC4959A6-0935-4D3B-A78D-43D3D4D6671D}"/>
    <cellStyle name="Saída 2 2" xfId="14411" xr:uid="{E9C4C299-AF0C-4602-AF9A-FE5B3DA36C08}"/>
    <cellStyle name="Saída 2 3" xfId="14412" xr:uid="{18D03096-E6C1-4058-B5BD-AB3D8C78A88D}"/>
    <cellStyle name="Saída 2 4" xfId="14413" xr:uid="{B5B10DB2-DAD5-4589-8891-48C5EB8E4517}"/>
    <cellStyle name="Saída 2 5" xfId="14414" xr:uid="{C8FE9D41-DEB4-423D-8999-C452924A4AA6}"/>
    <cellStyle name="Saída 2_AgeSa_NewFormat" xfId="14415" xr:uid="{09668466-700B-4E8D-A45D-6D56FC82920D}"/>
    <cellStyle name="Saída 3" xfId="14416" xr:uid="{42E51D39-EAA1-4011-A681-83425BB506F1}"/>
    <cellStyle name="Saída 4" xfId="14417" xr:uid="{1E4207FE-66A3-464B-8058-FB606E517DDC}"/>
    <cellStyle name="Saída 5" xfId="14418" xr:uid="{F97CC648-4D38-46A5-9375-2E0926EE6CD2}"/>
    <cellStyle name="Saída 6" xfId="14419" xr:uid="{E9E6861B-66D1-4511-BBED-50185930309B}"/>
    <cellStyle name="Saída_AgeSa_NewFormat" xfId="14420" xr:uid="{D45CF420-C260-4AD9-9047-7B32B6728230}"/>
    <cellStyle name="Salida" xfId="14421" xr:uid="{9E542F7E-8B54-4870-9B98-9DB86FB0E490}"/>
    <cellStyle name="Salida 2" xfId="14422" xr:uid="{D6C7A2F1-AD6B-4AE3-95A9-808389393C75}"/>
    <cellStyle name="Salida 2 2" xfId="14423" xr:uid="{B1055670-43E6-4A52-BCC6-B1CBCE9A0303}"/>
    <cellStyle name="Salida 2 3" xfId="14424" xr:uid="{E7592A97-73E1-4F87-82B0-5D2D54B94234}"/>
    <cellStyle name="Salida 2 4" xfId="14425" xr:uid="{2E53E66D-08F9-4B1F-8487-AE36FA3AA549}"/>
    <cellStyle name="Salida 2 5" xfId="14426" xr:uid="{3DAFCE76-44C5-45F0-925D-EBB08B2B16F9}"/>
    <cellStyle name="Salida 2_AgeSa_NewFormat" xfId="14427" xr:uid="{1C3D5ED2-B5AF-4C2F-A281-4643D9402C48}"/>
    <cellStyle name="Salida 3" xfId="14428" xr:uid="{038A48B6-61D1-476C-B7EC-7E24A6F13A83}"/>
    <cellStyle name="Salida 4" xfId="14429" xr:uid="{37344C05-3A14-4D72-9FCA-0C9C30AD3F34}"/>
    <cellStyle name="Salida 5" xfId="14430" xr:uid="{7B712D99-143C-446A-A711-11BDCDBE592C}"/>
    <cellStyle name="Salida 6" xfId="14431" xr:uid="{94D2F607-1730-4428-BF24-880E80ACB8FC}"/>
    <cellStyle name="Salida_AgeSa_NewFormat" xfId="14432" xr:uid="{A93B313C-5769-4D33-AB3A-01980B08340C}"/>
    <cellStyle name="SAPBEXstdItem" xfId="14433" xr:uid="{EAE26F9E-6B1E-4ACE-8AE2-68452E943CCF}"/>
    <cellStyle name="SAPBEXstdItem 2" xfId="14434" xr:uid="{F2A87AA7-3D49-487B-B666-30F5C196FF73}"/>
    <cellStyle name="SAPBEXstdItem 2 2" xfId="14435" xr:uid="{9F19A3CB-1D2E-4807-A998-301EC7F2E979}"/>
    <cellStyle name="SAPBEXstdItem 2_CHECK_FX" xfId="14436" xr:uid="{61721B7F-6191-4AFA-8249-6550526E3FD0}"/>
    <cellStyle name="SAPBEXstdItem 3" xfId="14437" xr:uid="{10C48E97-891E-4DF6-8ADE-4654AD95E1FB}"/>
    <cellStyle name="SAPBEXstdItem 4" xfId="14438" xr:uid="{A66D9F7C-3578-46AD-B8AB-0A0ED35D2247}"/>
    <cellStyle name="SAPBEXstdItem_CHECK_FX" xfId="14439" xr:uid="{FA56B9D6-62FA-4CE6-BEA5-726978212CD5}"/>
    <cellStyle name="SAPError" xfId="14440" xr:uid="{B94CBFAD-C837-4652-9B2C-6D814F0DD9C1}"/>
    <cellStyle name="SAPError 10" xfId="14441" xr:uid="{4A7FF4EB-8F93-4183-8B8C-E90723F8A399}"/>
    <cellStyle name="SAPError 2" xfId="14442" xr:uid="{C159B3F1-D321-49E8-BFDE-C5FE5751AA0C}"/>
    <cellStyle name="SAPError 2 2" xfId="14443" xr:uid="{B5C009C4-66C7-42AD-8D36-77611E0F4149}"/>
    <cellStyle name="SAPError 2_CHECK_FX" xfId="14444" xr:uid="{1210F6A9-195A-4845-A72F-0B6460E0FF9E}"/>
    <cellStyle name="SAPError 3" xfId="14445" xr:uid="{104EBB82-0523-4B76-8053-C773B8ABC468}"/>
    <cellStyle name="SAPError 3 2" xfId="14446" xr:uid="{3DE9A533-5F8D-4047-B623-A35140D8EFBA}"/>
    <cellStyle name="SAPError 3_CHECK_FX" xfId="14447" xr:uid="{B7833C46-6A9F-4382-9B82-3000A326399A}"/>
    <cellStyle name="SAPError 4" xfId="14448" xr:uid="{EB280CF1-A014-4465-969B-87578024D2E6}"/>
    <cellStyle name="SAPError 4 2" xfId="14449" xr:uid="{7F7FB687-35E8-4D5C-9276-275DE90615CE}"/>
    <cellStyle name="SAPError 4_CHECK_FX" xfId="14450" xr:uid="{3D9CDC11-5C53-4EC3-8EC2-1CAAFED49398}"/>
    <cellStyle name="SAPError 5" xfId="14451" xr:uid="{3A5FA63C-6213-46FD-82F1-9ABA7CA9F1F3}"/>
    <cellStyle name="SAPError 5 2" xfId="14452" xr:uid="{A9A44A12-F794-46E4-9A27-F4BF0EB80A58}"/>
    <cellStyle name="SAPError 5_CHECK_FX" xfId="14453" xr:uid="{583FB2BD-2257-4BC6-B389-A13AF0422EA7}"/>
    <cellStyle name="SAPError 6" xfId="14454" xr:uid="{17401038-5928-49B2-AE26-FE9161C9B015}"/>
    <cellStyle name="SAPError 6 2" xfId="14455" xr:uid="{858A7A06-24DE-4BA9-980C-F4B7CED96640}"/>
    <cellStyle name="SAPError 6_CHECK_FX" xfId="14456" xr:uid="{02C9B98E-9AE7-4DF4-8CAC-066CC8C526B8}"/>
    <cellStyle name="SAPError 7" xfId="14457" xr:uid="{64DF6D2E-32C3-4794-AD53-9FA49DF21B00}"/>
    <cellStyle name="SAPError 7 2" xfId="14458" xr:uid="{30693FBF-F9CE-4330-AC3A-401F1F82E0A6}"/>
    <cellStyle name="SAPError 7_CHECK_FX" xfId="14459" xr:uid="{795445F4-2237-4AD5-BB98-7A4F9CB20889}"/>
    <cellStyle name="SAPError 8" xfId="14460" xr:uid="{CDBFDF8A-D350-456B-B9AF-C05BEDA9378F}"/>
    <cellStyle name="SAPError 8 2" xfId="14461" xr:uid="{3465F9A7-CF89-4DF9-99FA-E5B2E2FBD709}"/>
    <cellStyle name="SAPError 8_CHECK_FX" xfId="14462" xr:uid="{BE6DD1A7-5E36-486B-A628-CB540971213F}"/>
    <cellStyle name="SAPError 9" xfId="14463" xr:uid="{BC4BC610-6E26-46B5-8195-754A11AFF2CF}"/>
    <cellStyle name="SAPError 9 2" xfId="14464" xr:uid="{146D7F61-BD04-4688-B370-41BBEC71DF6F}"/>
    <cellStyle name="SAPError 9_CHECK_FX" xfId="14465" xr:uid="{2D92ECCC-1976-4AD6-8621-607FD50B7957}"/>
    <cellStyle name="SAPError_CHECK_FX" xfId="14466" xr:uid="{F0EAD7DF-7D39-4D61-BDCD-01C2D36A4FB2}"/>
    <cellStyle name="SAPKey" xfId="14467" xr:uid="{C4CBC3EE-DAE5-4B8C-86E1-17034DCB620D}"/>
    <cellStyle name="SAPKey 10" xfId="14468" xr:uid="{75A4CED8-3C12-4957-A57B-073A9DFEDF28}"/>
    <cellStyle name="SAPKey 2" xfId="14469" xr:uid="{7F1C6A1C-1E7F-4796-A090-F30A90485C91}"/>
    <cellStyle name="SAPKey 2 2" xfId="14470" xr:uid="{E214FD77-D149-4CA2-BDBE-F2FE316D18DA}"/>
    <cellStyle name="SAPKey 2_CHECK_FX" xfId="14471" xr:uid="{E9BE3D55-96E4-4698-939F-DB438F2EA65F}"/>
    <cellStyle name="SAPKey 3" xfId="14472" xr:uid="{26623F8A-3A54-42B5-BBB1-0C5A12F3E24B}"/>
    <cellStyle name="SAPKey 3 2" xfId="14473" xr:uid="{682E88B4-BC62-4DF7-9A0B-51A6F75679DE}"/>
    <cellStyle name="SAPKey 3_CHECK_FX" xfId="14474" xr:uid="{32A23B0E-6364-4A9B-9ED8-D6020BBD41A7}"/>
    <cellStyle name="SAPKey 4" xfId="14475" xr:uid="{8989C3DB-5E80-4898-B9AD-97F2018C8C62}"/>
    <cellStyle name="SAPKey 4 2" xfId="14476" xr:uid="{47D3CEEB-7231-4039-B0F6-106C5FED6B3B}"/>
    <cellStyle name="SAPKey 4_CHECK_FX" xfId="14477" xr:uid="{DFAD8183-42B1-49E8-9D18-83A1AA4042A6}"/>
    <cellStyle name="SAPKey 5" xfId="14478" xr:uid="{BEA3466C-5CFD-4F41-BA1E-E27BA632810A}"/>
    <cellStyle name="SAPKey 5 2" xfId="14479" xr:uid="{28DD2AF8-368B-438F-AE08-EC639CC0BBA6}"/>
    <cellStyle name="SAPKey 5_CHECK_FX" xfId="14480" xr:uid="{EA42D755-FB8F-4049-A9D3-A07F2329D845}"/>
    <cellStyle name="SAPKey 6" xfId="14481" xr:uid="{16C10E19-63C9-4A8D-8B1A-D3CF6C4BFD01}"/>
    <cellStyle name="SAPKey 6 2" xfId="14482" xr:uid="{64171F48-F3E6-4DD4-8AA3-69C037543186}"/>
    <cellStyle name="SAPKey 6_CHECK_FX" xfId="14483" xr:uid="{26F0B275-E122-4078-810B-CBAFFB2FF92E}"/>
    <cellStyle name="SAPKey 7" xfId="14484" xr:uid="{1B7D3651-FCCC-4AB4-813F-E4E1057F28C1}"/>
    <cellStyle name="SAPKey 7 2" xfId="14485" xr:uid="{2DF84016-8ED2-48B8-9110-6EF74425D1B5}"/>
    <cellStyle name="SAPKey 7_CHECK_FX" xfId="14486" xr:uid="{89C2A3CA-2519-4CC4-A988-94A50132B1F5}"/>
    <cellStyle name="SAPKey 8" xfId="14487" xr:uid="{A3FCDF88-2590-4396-80B8-7966F01063CC}"/>
    <cellStyle name="SAPKey 8 2" xfId="14488" xr:uid="{DD89875B-7E6B-4A28-9B64-24C608FA37B7}"/>
    <cellStyle name="SAPKey 8_CHECK_FX" xfId="14489" xr:uid="{5F77C9D9-8B3B-43E8-8DEF-5A8042295532}"/>
    <cellStyle name="SAPKey 9" xfId="14490" xr:uid="{744FCD0F-1C2E-4A1D-B878-4717D9FE610D}"/>
    <cellStyle name="SAPKey 9 2" xfId="14491" xr:uid="{92FABE21-6C8E-4F6B-B03B-210783F4B84E}"/>
    <cellStyle name="SAPKey 9_CHECK_FX" xfId="14492" xr:uid="{9FEA185C-3798-4206-9E29-B5D38781E45C}"/>
    <cellStyle name="SAPKey_CHECK_FX" xfId="14493" xr:uid="{3C6D4464-B35F-4D88-BAE4-99111E957C88}"/>
    <cellStyle name="SAPLocked" xfId="14494" xr:uid="{3DBDB75D-47BD-4FBB-B961-7AB91F79D20B}"/>
    <cellStyle name="SAPLocked 10" xfId="14495" xr:uid="{81B1BE20-BA7D-4898-9E7A-7FF7599AA682}"/>
    <cellStyle name="SAPLocked 2" xfId="14496" xr:uid="{B2F5F3F7-6445-47A6-B0BC-3D452B49FB8E}"/>
    <cellStyle name="SAPLocked 2 2" xfId="14497" xr:uid="{3AE893BC-F7B0-475D-9837-6A0D9803B2B4}"/>
    <cellStyle name="SAPLocked 2_CHECK_FX" xfId="14498" xr:uid="{68F85566-E96A-426F-935F-E35457167DB0}"/>
    <cellStyle name="SAPLocked 3" xfId="14499" xr:uid="{39A494F8-BB64-4946-A4E3-7A3C6F11BE65}"/>
    <cellStyle name="SAPLocked 3 2" xfId="14500" xr:uid="{EE8DAA79-7819-4ADA-B65E-B6C936762A7C}"/>
    <cellStyle name="SAPLocked 3_CHECK_FX" xfId="14501" xr:uid="{5392D78E-8549-478B-9F1E-7EE430A6F0C2}"/>
    <cellStyle name="SAPLocked 4" xfId="14502" xr:uid="{AD120FE8-041D-44D5-9BE5-69A557B5617E}"/>
    <cellStyle name="SAPLocked 4 2" xfId="14503" xr:uid="{CA122AED-B88C-4DDC-96D4-86F9BE6704F6}"/>
    <cellStyle name="SAPLocked 4_CHECK_FX" xfId="14504" xr:uid="{35F5C2AD-6E0E-4BEA-942A-E9C7ADD64762}"/>
    <cellStyle name="SAPLocked 5" xfId="14505" xr:uid="{CBF18B3B-D60E-4D27-9AB2-7971A8501F38}"/>
    <cellStyle name="SAPLocked 5 2" xfId="14506" xr:uid="{84A8A97A-99B5-41FB-9695-2A69FC0A0A9A}"/>
    <cellStyle name="SAPLocked 5_CHECK_FX" xfId="14507" xr:uid="{65767BD9-5B06-43FD-BAA1-F2B6FA2CC756}"/>
    <cellStyle name="SAPLocked 6" xfId="14508" xr:uid="{37D55FC7-9914-4383-8917-BFE9E19544EC}"/>
    <cellStyle name="SAPLocked 6 2" xfId="14509" xr:uid="{67DE7F34-7566-472E-87B1-7F8D51B01D81}"/>
    <cellStyle name="SAPLocked 6_CHECK_FX" xfId="14510" xr:uid="{8E977EE9-7E4B-4614-BD85-3D803B9F83FD}"/>
    <cellStyle name="SAPLocked 7" xfId="14511" xr:uid="{CC3FAAA7-0BED-4726-BC4C-F06D6141A108}"/>
    <cellStyle name="SAPLocked 7 2" xfId="14512" xr:uid="{2ACE2D1B-EA5A-4449-999F-0AA426F9E00A}"/>
    <cellStyle name="SAPLocked 7_CHECK_FX" xfId="14513" xr:uid="{EC8CCC50-8D2C-4F33-BDD8-7B2EA008A566}"/>
    <cellStyle name="SAPLocked 8" xfId="14514" xr:uid="{0A89805B-7DE1-4E03-85A7-BA0D01ABF368}"/>
    <cellStyle name="SAPLocked 8 2" xfId="14515" xr:uid="{397B973F-F299-4168-87F7-814D59416065}"/>
    <cellStyle name="SAPLocked 8_CHECK_FX" xfId="14516" xr:uid="{7FB64002-D010-43CB-8ED8-69AD698C7C1A}"/>
    <cellStyle name="SAPLocked 9" xfId="14517" xr:uid="{66655502-9FB2-48CA-8EC4-42866BE942D2}"/>
    <cellStyle name="SAPLocked 9 2" xfId="14518" xr:uid="{FC93C4A4-A0A8-4810-BF04-FC25A1309E56}"/>
    <cellStyle name="SAPLocked 9_CHECK_FX" xfId="14519" xr:uid="{D418E8FF-DF61-4D70-AAC9-975B87693D8E}"/>
    <cellStyle name="SAPLocked_CHECK_FX" xfId="14520" xr:uid="{211CC776-8B0D-435D-9E33-655726687B66}"/>
    <cellStyle name="SAPOutput" xfId="14521" xr:uid="{FFBC3AF7-D193-422F-8C48-8F7A7DCEDF72}"/>
    <cellStyle name="SAPOutput 10" xfId="14522" xr:uid="{E5F9C43E-F64E-43A0-9CAF-051FBFF156C5}"/>
    <cellStyle name="SAPOutput 2" xfId="14523" xr:uid="{5098F6BC-C354-473D-9DED-D5FE098B0002}"/>
    <cellStyle name="SAPOutput 2 2" xfId="14524" xr:uid="{2C071E21-21D1-4FA1-AF1A-8C8A18C30A20}"/>
    <cellStyle name="SAPOutput 2_CHECK_FX" xfId="14525" xr:uid="{F33D0BD3-D07F-4130-BEBC-0780E0B3F252}"/>
    <cellStyle name="SAPOutput 3" xfId="14526" xr:uid="{4073B44B-487D-4002-8807-7A7BC530F9C3}"/>
    <cellStyle name="SAPOutput 3 2" xfId="14527" xr:uid="{6B45138C-59D7-4FC5-979B-B09F862C7FD3}"/>
    <cellStyle name="SAPOutput 3_CHECK_FX" xfId="14528" xr:uid="{86C35CB9-9F58-443F-99F0-C49DA1DD1AF9}"/>
    <cellStyle name="SAPOutput 4" xfId="14529" xr:uid="{0F831A48-884F-42D3-A431-4B6EA5BC7E6F}"/>
    <cellStyle name="SAPOutput 4 2" xfId="14530" xr:uid="{3CB6B0AB-6C2F-43A1-A172-EDA9CBEC2308}"/>
    <cellStyle name="SAPOutput 4_CHECK_FX" xfId="14531" xr:uid="{9E5D8E4F-7BAA-4125-AE3F-4107E35AD0FB}"/>
    <cellStyle name="SAPOutput 5" xfId="14532" xr:uid="{0A85D4F9-8270-4606-97B0-6BFB63395128}"/>
    <cellStyle name="SAPOutput 5 2" xfId="14533" xr:uid="{6A346448-2DB4-4A44-AFA0-B6CB72D32F6E}"/>
    <cellStyle name="SAPOutput 5_CHECK_FX" xfId="14534" xr:uid="{1ADD5620-4A7B-4A4B-92ED-5BE709210E62}"/>
    <cellStyle name="SAPOutput 6" xfId="14535" xr:uid="{4D1ECE80-0F14-4BE9-B244-A69037428814}"/>
    <cellStyle name="SAPOutput 6 2" xfId="14536" xr:uid="{41B227D1-6613-4D27-8726-79A44AF88552}"/>
    <cellStyle name="SAPOutput 6_CHECK_FX" xfId="14537" xr:uid="{66B3E2F0-543A-4071-B803-972D2E2DCE2B}"/>
    <cellStyle name="SAPOutput 7" xfId="14538" xr:uid="{3329B56B-116B-459B-90EA-11C3B056E35D}"/>
    <cellStyle name="SAPOutput 7 2" xfId="14539" xr:uid="{EBA70138-BEA1-43DC-9F2E-D319E7409ECF}"/>
    <cellStyle name="SAPOutput 7_CHECK_FX" xfId="14540" xr:uid="{A83724E1-EA3F-4FD0-A94E-B5C6BF66643C}"/>
    <cellStyle name="SAPOutput 8" xfId="14541" xr:uid="{6FC7F590-CF9E-4FBB-8C49-60064FE8EF58}"/>
    <cellStyle name="SAPOutput 8 2" xfId="14542" xr:uid="{028F13AF-7C06-4A2D-9690-8E384E6CEDAE}"/>
    <cellStyle name="SAPOutput 8_CHECK_FX" xfId="14543" xr:uid="{CA95A4E7-BB64-4D6D-9441-C4301F7156C3}"/>
    <cellStyle name="SAPOutput 9" xfId="14544" xr:uid="{511DBF0C-11FD-4C73-A352-24EA0C351F68}"/>
    <cellStyle name="SAPOutput 9 2" xfId="14545" xr:uid="{AC6CEA04-7781-427E-8CCE-5F2CFF7CE3D0}"/>
    <cellStyle name="SAPOutput 9_CHECK_FX" xfId="14546" xr:uid="{6E697373-B3F7-4254-BE8E-2B3F6A3A0353}"/>
    <cellStyle name="SAPOutput_CHECK_FX" xfId="14547" xr:uid="{96C6FDE5-F852-4112-9792-7A38C4DCADC1}"/>
    <cellStyle name="SAPSpace" xfId="14548" xr:uid="{22B77605-2EE7-4A11-A843-F40EF68DF45B}"/>
    <cellStyle name="SAPSpace 10" xfId="14549" xr:uid="{51577BF3-485B-4868-B3AA-D622378BF273}"/>
    <cellStyle name="SAPSpace 2" xfId="14550" xr:uid="{D30D1A55-6067-4D28-AE6D-39FF0D50B149}"/>
    <cellStyle name="SAPSpace 2 2" xfId="14551" xr:uid="{FB4CCB31-1732-4082-8D0F-4AD0805CF5F7}"/>
    <cellStyle name="SAPSpace 2_CHECK_FX" xfId="14552" xr:uid="{2CA5EE77-442E-45F1-9631-76BF8D8E21FA}"/>
    <cellStyle name="SAPSpace 3" xfId="14553" xr:uid="{023F066B-ABFF-44C1-8B72-90AD3D26458C}"/>
    <cellStyle name="SAPSpace 3 2" xfId="14554" xr:uid="{86A31DE6-B363-436A-9DE1-7FAAF52B16FC}"/>
    <cellStyle name="SAPSpace 3_CHECK_FX" xfId="14555" xr:uid="{C1B4CF6C-D539-457F-A5BA-1689B5A280FA}"/>
    <cellStyle name="SAPSpace 4" xfId="14556" xr:uid="{BC2A79EB-5417-4D5C-884D-453E4D417CED}"/>
    <cellStyle name="SAPSpace 4 2" xfId="14557" xr:uid="{7B55692F-4162-47DE-9414-ADEDA1204550}"/>
    <cellStyle name="SAPSpace 4_CHECK_FX" xfId="14558" xr:uid="{0204E778-0D8F-4B1E-92C7-267AF5D90553}"/>
    <cellStyle name="SAPSpace 5" xfId="14559" xr:uid="{18ACA891-76B1-44C1-95B4-0E4DBCDD5CAA}"/>
    <cellStyle name="SAPSpace 5 2" xfId="14560" xr:uid="{1E8BC23C-1297-4375-8135-D729B94B882C}"/>
    <cellStyle name="SAPSpace 5_CHECK_FX" xfId="14561" xr:uid="{DAE62812-73C2-4595-90DE-E813993A768C}"/>
    <cellStyle name="SAPSpace 6" xfId="14562" xr:uid="{17D25D7E-1DC5-4E60-8CAB-17948B307F12}"/>
    <cellStyle name="SAPSpace 6 2" xfId="14563" xr:uid="{A41A2599-C088-45DC-B028-ED63B3F26630}"/>
    <cellStyle name="SAPSpace 6_CHECK_FX" xfId="14564" xr:uid="{BBE04AEF-502A-459C-BDDE-E79A77845F23}"/>
    <cellStyle name="SAPSpace 7" xfId="14565" xr:uid="{637A06D5-EC19-49B2-BA92-44594A385F6B}"/>
    <cellStyle name="SAPSpace 7 2" xfId="14566" xr:uid="{249F30D7-C734-4120-B54F-8BE18C2E0589}"/>
    <cellStyle name="SAPSpace 7_CHECK_FX" xfId="14567" xr:uid="{DA5D8ED0-BC89-46CF-8B56-830F78417842}"/>
    <cellStyle name="SAPSpace 8" xfId="14568" xr:uid="{52C5C2A9-E379-480D-B47C-0CEE84DADFB4}"/>
    <cellStyle name="SAPSpace 8 2" xfId="14569" xr:uid="{B2014FFF-0373-4832-B4F3-7B44B5F68783}"/>
    <cellStyle name="SAPSpace 8_CHECK_FX" xfId="14570" xr:uid="{10579650-F44A-447D-B533-CF9DA10F7034}"/>
    <cellStyle name="SAPSpace 9" xfId="14571" xr:uid="{A1A5E368-9C55-4CFC-A033-B566C79A5A5F}"/>
    <cellStyle name="SAPSpace 9 2" xfId="14572" xr:uid="{7CB88CC1-BF5A-486D-932E-F352EE7302EB}"/>
    <cellStyle name="SAPSpace 9_CHECK_FX" xfId="14573" xr:uid="{027C2C4A-30E4-4E5D-86CB-BB08E6FC6094}"/>
    <cellStyle name="SAPSpace_CHECK_FX" xfId="14574" xr:uid="{3254EE04-C5C7-4750-9A0B-29A8708A5DA4}"/>
    <cellStyle name="SAPText" xfId="14575" xr:uid="{CE0663B7-2AA5-4F37-A2E2-A36114DBEA06}"/>
    <cellStyle name="SAPText 10" xfId="14576" xr:uid="{66335610-6B7F-4A44-81A5-E311296A189F}"/>
    <cellStyle name="SAPText 2" xfId="14577" xr:uid="{8C1DCA02-E2A7-45FC-9EC4-38F00BB6CE8F}"/>
    <cellStyle name="SAPText 2 2" xfId="14578" xr:uid="{A83619DE-85AB-4476-BC60-FB122D2D0725}"/>
    <cellStyle name="SAPText 2_CHECK_FX" xfId="14579" xr:uid="{7B8F3276-C839-4BBA-97AC-7137A1648619}"/>
    <cellStyle name="SAPText 3" xfId="14580" xr:uid="{4159FB58-5F49-454D-80F8-36FA056E6C3B}"/>
    <cellStyle name="SAPText 3 2" xfId="14581" xr:uid="{C5B6623C-F2B2-4719-80A5-31F228B963DB}"/>
    <cellStyle name="SAPText 3_CHECK_FX" xfId="14582" xr:uid="{CE45FCA3-7885-4D83-A6EB-D10BD98EBEF4}"/>
    <cellStyle name="SAPText 4" xfId="14583" xr:uid="{4E6BBE8E-2D18-48A8-809B-AF12AD655D6B}"/>
    <cellStyle name="SAPText 4 2" xfId="14584" xr:uid="{8B3B5CA5-AFFE-4418-9FD2-8D3829DD18A8}"/>
    <cellStyle name="SAPText 4_CHECK_FX" xfId="14585" xr:uid="{1A8360DA-1E17-488C-A934-43C12A5F2E30}"/>
    <cellStyle name="SAPText 5" xfId="14586" xr:uid="{94458D60-B787-4E51-B810-8699B5BA318D}"/>
    <cellStyle name="SAPText 5 2" xfId="14587" xr:uid="{0546234D-134E-4A85-A325-EA0BC149C551}"/>
    <cellStyle name="SAPText 5_CHECK_FX" xfId="14588" xr:uid="{0EDE331A-6E3C-464F-ABA8-6776FA761A4A}"/>
    <cellStyle name="SAPText 6" xfId="14589" xr:uid="{74C4BF30-8103-4BB4-A797-62BAE753DDEE}"/>
    <cellStyle name="SAPText 6 2" xfId="14590" xr:uid="{D9BBCEB6-3445-4CEB-A164-98E66E00E712}"/>
    <cellStyle name="SAPText 6_CHECK_FX" xfId="14591" xr:uid="{5C8F2986-72CF-4422-881E-A73317E4EEFC}"/>
    <cellStyle name="SAPText 7" xfId="14592" xr:uid="{32C5ED8E-9231-412E-8A94-86A460212FB4}"/>
    <cellStyle name="SAPText 7 2" xfId="14593" xr:uid="{6D1E4F79-B628-4F2F-840E-A39BD54A712F}"/>
    <cellStyle name="SAPText 7_CHECK_FX" xfId="14594" xr:uid="{0DD38A27-85E5-4DF9-8DF0-16C91E8B6B5B}"/>
    <cellStyle name="SAPText 8" xfId="14595" xr:uid="{733044B3-D2C9-45A2-AE91-A31468E7F88A}"/>
    <cellStyle name="SAPText 8 2" xfId="14596" xr:uid="{5A6765C1-56B5-41F2-AD15-0C2E7C0F50F9}"/>
    <cellStyle name="SAPText 8_CHECK_FX" xfId="14597" xr:uid="{2DADB69B-5E07-472B-BD2D-BCA61BEE89C0}"/>
    <cellStyle name="SAPText 9" xfId="14598" xr:uid="{DFE6B98C-9ED1-4072-9624-87B7F445F983}"/>
    <cellStyle name="SAPText 9 2" xfId="14599" xr:uid="{F2A818CE-FBAC-4CDC-AABA-619A2A8F44C2}"/>
    <cellStyle name="SAPText 9_CHECK_FX" xfId="14600" xr:uid="{C640D784-A72A-4A15-901E-911EBC29739C}"/>
    <cellStyle name="SAPText_CHECK_FX" xfId="14601" xr:uid="{278F4C84-FDF9-4C8E-BBC2-764C881C8BB6}"/>
    <cellStyle name="SAPUnLocked" xfId="14602" xr:uid="{8C25FB4C-5766-4501-A38F-DC2492EF42C2}"/>
    <cellStyle name="SAPUnLocked 10" xfId="14603" xr:uid="{B33B92EE-FF4B-4187-9A52-73CB76089A43}"/>
    <cellStyle name="SAPUnLocked 2" xfId="14604" xr:uid="{61562912-CE35-4B92-A04A-8F9782A55E35}"/>
    <cellStyle name="SAPUnLocked 2 2" xfId="14605" xr:uid="{DCF5AAAA-2C50-4892-9E2F-3204739673D4}"/>
    <cellStyle name="SAPUnLocked 2_CHECK_FX" xfId="14606" xr:uid="{7A8FED4B-5C49-448E-9F69-92C21D935815}"/>
    <cellStyle name="SAPUnLocked 3" xfId="14607" xr:uid="{1AA5EE95-4406-4AF9-9FFA-903126FB7BCC}"/>
    <cellStyle name="SAPUnLocked 3 2" xfId="14608" xr:uid="{34B8CEB2-2A0B-4143-8BAF-3F7AC9039F58}"/>
    <cellStyle name="SAPUnLocked 3_CHECK_FX" xfId="14609" xr:uid="{88C7F9D9-BCD6-440E-A535-80F26F94619D}"/>
    <cellStyle name="SAPUnLocked 4" xfId="14610" xr:uid="{28D15BEA-B446-4376-98EC-AE6EC56A1160}"/>
    <cellStyle name="SAPUnLocked 4 2" xfId="14611" xr:uid="{562D075C-99A3-44D9-B603-403832A29D9C}"/>
    <cellStyle name="SAPUnLocked 4_CHECK_FX" xfId="14612" xr:uid="{88807593-463C-4DEE-AE57-06BDFFEA138B}"/>
    <cellStyle name="SAPUnLocked 5" xfId="14613" xr:uid="{97D7682E-0B7D-4266-8CA9-CF611412D966}"/>
    <cellStyle name="SAPUnLocked 5 2" xfId="14614" xr:uid="{4A41B31E-739B-4B78-8F7E-77DC7E12760B}"/>
    <cellStyle name="SAPUnLocked 5_CHECK_FX" xfId="14615" xr:uid="{BE963BB9-357A-4712-A3D7-BEFDB1648C63}"/>
    <cellStyle name="SAPUnLocked 6" xfId="14616" xr:uid="{EA0137FF-528B-4CF5-89BE-B5FEB61641AD}"/>
    <cellStyle name="SAPUnLocked 6 2" xfId="14617" xr:uid="{F4F0F43D-4B46-4056-A60B-735C3E207F44}"/>
    <cellStyle name="SAPUnLocked 6_CHECK_FX" xfId="14618" xr:uid="{1B322C44-713E-4573-A922-F6BC048D3EB5}"/>
    <cellStyle name="SAPUnLocked 7" xfId="14619" xr:uid="{EDBCCBEF-2144-4268-BFFF-972F3178A0FC}"/>
    <cellStyle name="SAPUnLocked 7 2" xfId="14620" xr:uid="{69E3082B-C99A-43CD-845D-F3EF917B2B22}"/>
    <cellStyle name="SAPUnLocked 7_CHECK_FX" xfId="14621" xr:uid="{264BD1EB-D576-4626-B829-A7C4333921AB}"/>
    <cellStyle name="SAPUnLocked 8" xfId="14622" xr:uid="{2CBABFA9-92AA-4D6F-9CE9-2C652403BE4A}"/>
    <cellStyle name="SAPUnLocked 8 2" xfId="14623" xr:uid="{3A3CCD48-E744-46D0-B26A-1A041E668C56}"/>
    <cellStyle name="SAPUnLocked 8_CHECK_FX" xfId="14624" xr:uid="{19C6F68A-8403-4F3F-BB41-6C89576C98DF}"/>
    <cellStyle name="SAPUnLocked 9" xfId="14625" xr:uid="{D2586857-FD15-4019-A259-A20A3A9D5F02}"/>
    <cellStyle name="SAPUnLocked 9 2" xfId="14626" xr:uid="{4B531B9C-3743-406D-9210-BDFD30DFF558}"/>
    <cellStyle name="SAPUnLocked 9_CHECK_FX" xfId="14627" xr:uid="{68CF73C5-5834-441B-99CE-5F9446A1D73E}"/>
    <cellStyle name="SAPUnLocked_CHECK_FX" xfId="14628" xr:uid="{6C604D6E-FD5F-4314-B17B-124679C5316A}"/>
    <cellStyle name="Satisfaisant" xfId="14629" xr:uid="{8E4650BE-5E1E-4A6F-9738-D3ABA2620119}"/>
    <cellStyle name="Section Heading" xfId="14630" xr:uid="{1A7EF760-447A-4F8E-94DF-FC7D65E8AAC2}"/>
    <cellStyle name="Section Heading 2" xfId="14631" xr:uid="{D487AC5F-338A-4744-9ECF-1093310BF502}"/>
    <cellStyle name="Section Heading 2 2" xfId="14632" xr:uid="{4E15ECFA-3C34-4F4C-B89A-99C6ED670D31}"/>
    <cellStyle name="Section Heading 2 2 2" xfId="14633" xr:uid="{CA529A7E-A274-4DD7-B326-4C045FC0903F}"/>
    <cellStyle name="Section Heading 2 2 2 2" xfId="14634" xr:uid="{B0FE1DD5-C28A-48AC-BA82-1A9EDD621637}"/>
    <cellStyle name="Section Heading 2 2 2 3" xfId="14635" xr:uid="{74C47DAF-A574-47F6-93DF-FB2A63D8FDB3}"/>
    <cellStyle name="Section Heading 2 2 2 4" xfId="14636" xr:uid="{213D9311-CE7F-455F-B2D1-6F13A425B8CB}"/>
    <cellStyle name="Section Heading 2 2 2_AgeSa_NewFormat" xfId="14637" xr:uid="{9D867192-3F45-4919-885A-5DA1AD71CF3E}"/>
    <cellStyle name="Section Heading 2 2 3" xfId="14638" xr:uid="{325EDFEB-CF79-42D0-A37D-2DB4DA6BB84E}"/>
    <cellStyle name="Section Heading 2 2 4" xfId="14639" xr:uid="{6A74B1E7-1A74-4F24-A250-54935E22F0F6}"/>
    <cellStyle name="Section Heading 2 2 5" xfId="14640" xr:uid="{80B75CEA-083C-4A57-95E0-195337CE2B4B}"/>
    <cellStyle name="Section Heading 2 2_AgeSA" xfId="14641" xr:uid="{5F23B274-CAE0-4336-ACB8-29F7DE7066B9}"/>
    <cellStyle name="Section Heading 2 3" xfId="14642" xr:uid="{F1AB0C79-DCD7-40F1-97DC-68071852F6E9}"/>
    <cellStyle name="Section Heading 2 3 2" xfId="14643" xr:uid="{C5812BC6-BD42-49A3-AD5F-7634904F78E0}"/>
    <cellStyle name="Section Heading 2 3 3" xfId="14644" xr:uid="{FE3B9FA3-889B-4E85-A441-8BA3FF78DB05}"/>
    <cellStyle name="Section Heading 2 3 4" xfId="14645" xr:uid="{023FD81B-2973-4B46-978F-03C54DC59237}"/>
    <cellStyle name="Section Heading 2 3_AgeSa_NewFormat" xfId="14646" xr:uid="{8FF7ED5C-A1E5-40D8-91DA-C9BDC43A9138}"/>
    <cellStyle name="Section Heading 2 4" xfId="14647" xr:uid="{766788A0-355A-4136-A0DE-8EBC42D824FD}"/>
    <cellStyle name="Section Heading 2 5" xfId="14648" xr:uid="{1CEDEB49-E674-4A07-B335-80BED08A75E1}"/>
    <cellStyle name="Section Heading 2 6" xfId="14649" xr:uid="{10644F83-476F-4849-85FD-8C43AB988EA5}"/>
    <cellStyle name="Section Heading 2_AgeSA" xfId="14650" xr:uid="{4283938A-4CD5-47F9-822F-811072FA0D45}"/>
    <cellStyle name="Section Heading 3" xfId="14651" xr:uid="{05BFC59D-7E3F-471B-9DB0-EE8132908189}"/>
    <cellStyle name="Section Heading 3 2" xfId="14652" xr:uid="{DDFAE24B-55CC-4105-B97F-23A31F71FD32}"/>
    <cellStyle name="Section Heading 3 2 2" xfId="14653" xr:uid="{3B1DE956-8045-40A5-885B-2FF67C5964D7}"/>
    <cellStyle name="Section Heading 3 2 3" xfId="14654" xr:uid="{7B455AD5-72B8-43A7-8990-CFCC8583D8D1}"/>
    <cellStyle name="Section Heading 3 2 4" xfId="14655" xr:uid="{3EFDB014-7B02-4AD9-91F0-75EF9A274F6C}"/>
    <cellStyle name="Section Heading 3 2_AgeSa_NewFormat" xfId="14656" xr:uid="{93243DB5-A807-472B-BE66-48CB25E06E49}"/>
    <cellStyle name="Section Heading 3 3" xfId="14657" xr:uid="{3082B01E-1093-449D-AE2E-14DE2E014A88}"/>
    <cellStyle name="Section Heading 3 4" xfId="14658" xr:uid="{DB1C8365-4CF8-4324-8661-5B95968A6B48}"/>
    <cellStyle name="Section Heading 3 5" xfId="14659" xr:uid="{6B449397-7F5A-4B8B-8446-86148697BF28}"/>
    <cellStyle name="Section Heading 3_AgeSA" xfId="14660" xr:uid="{3C983907-E86B-4F04-B567-F0B6A347B0A5}"/>
    <cellStyle name="Section Heading 4" xfId="14661" xr:uid="{749E2DB2-9515-403A-98CC-6CA458D0EE9D}"/>
    <cellStyle name="Section Heading 5" xfId="14662" xr:uid="{5C4DE14D-EF65-4049-84A1-CF3058603BA2}"/>
    <cellStyle name="Section Heading 6" xfId="14663" xr:uid="{3215BA48-836D-487D-B51F-3619C0192088}"/>
    <cellStyle name="Section Heading_AgeSA" xfId="14664" xr:uid="{D84EF13F-D81F-4A27-BF9F-605563357057}"/>
    <cellStyle name="Selittävä teksti" xfId="14665" xr:uid="{F3928BDB-AD42-4751-B231-2BBB23D17015}"/>
    <cellStyle name="Semleges" xfId="14666" xr:uid="{8312EDE4-FD27-4E23-AF30-6BA9EC404D93}"/>
    <cellStyle name="ş_x001d_ğ$&amp;—û”&amp;û_x000b__x0008_Î_x000d_¡_x000e__x0007__x0001__x0001_" xfId="14667" xr:uid="{E8F75861-758E-4354-B424-C59C694D9E94}"/>
    <cellStyle name="Sortie" xfId="14668" xr:uid="{4827E350-8AF2-4B92-A5FA-2A0617A9B99E}"/>
    <cellStyle name="Sortie 10" xfId="14669" xr:uid="{9A274C8B-8310-4C1B-BC22-FB9AD217538A}"/>
    <cellStyle name="Sortie 11" xfId="14670" xr:uid="{BED4A960-593E-48C8-993E-79D4594054E1}"/>
    <cellStyle name="Sortie 12" xfId="14671" xr:uid="{7E1AB463-5108-4A1E-9D76-54F0CD42BB44}"/>
    <cellStyle name="Sortie 13" xfId="14672" xr:uid="{188F0515-E87B-44FB-B987-2F2DA8781C2C}"/>
    <cellStyle name="Sortie 2" xfId="14673" xr:uid="{DD4AFA70-4E37-4056-B065-C17761107016}"/>
    <cellStyle name="Sortie 2 10" xfId="14674" xr:uid="{00E7D423-66C8-4678-A4FB-230F9BC08195}"/>
    <cellStyle name="Sortie 2 11" xfId="14675" xr:uid="{893EEC9F-A765-4B11-8727-31E611A35AB0}"/>
    <cellStyle name="Sortie 2 12" xfId="14676" xr:uid="{426F662B-830D-48FF-A417-C0B93800F7FE}"/>
    <cellStyle name="Sortie 2 13" xfId="14677" xr:uid="{BB271C9F-75A9-49AB-8DC9-E451A94B41BA}"/>
    <cellStyle name="Sortie 2 2" xfId="14678" xr:uid="{D876D7D7-F0A5-4445-97F4-5D2DE8015CF1}"/>
    <cellStyle name="Sortie 2 2 2" xfId="14679" xr:uid="{854785E4-AED0-4FDE-A58B-39E2C3080B1C}"/>
    <cellStyle name="Sortie 2 2_CHECK_FX" xfId="14680" xr:uid="{3C9D1D66-7C2F-479B-8833-8EA73D3BA5F7}"/>
    <cellStyle name="Sortie 2 3" xfId="14681" xr:uid="{CCEC0DCF-4109-468A-92EB-93CBB722B149}"/>
    <cellStyle name="Sortie 2 4" xfId="14682" xr:uid="{C60595EE-4D01-4891-B6EC-6477F3E3B8EB}"/>
    <cellStyle name="Sortie 2 5" xfId="14683" xr:uid="{B5670687-7AAF-4427-902C-E5C956CD1CCB}"/>
    <cellStyle name="Sortie 2 6" xfId="14684" xr:uid="{4043E9CA-E587-4D0A-A0D7-37A971CA30E7}"/>
    <cellStyle name="Sortie 2 7" xfId="14685" xr:uid="{CC014EE1-83AE-47F5-AB1E-5D2203C703D0}"/>
    <cellStyle name="Sortie 2 8" xfId="14686" xr:uid="{0BD56AFA-CD84-48A4-A56B-F568A175C3B6}"/>
    <cellStyle name="Sortie 2 9" xfId="14687" xr:uid="{D1B9C7A1-CB1D-4702-9E5C-ECF8A1F9D83B}"/>
    <cellStyle name="Sortie 2_AgeSa_NewFormat" xfId="14688" xr:uid="{600467D0-D9CF-4538-9C06-07643E6CD16E}"/>
    <cellStyle name="Sortie 3" xfId="14689" xr:uid="{CFCAB69E-CBEC-4799-92E5-39BC770FFAC2}"/>
    <cellStyle name="Sortie 3 2" xfId="14690" xr:uid="{92F5F4E6-065D-4B38-B1B5-AF49282A1AAA}"/>
    <cellStyle name="Sortie 3 2 2" xfId="14691" xr:uid="{3CE245D0-D5D4-42E2-9B98-5D58734C4E22}"/>
    <cellStyle name="Sortie 3 2_CHECK_FX" xfId="14692" xr:uid="{4423A34B-5A3D-4664-B9D8-BA94929A3E2F}"/>
    <cellStyle name="Sortie 3 3" xfId="14693" xr:uid="{9A6C9C2D-DDDB-464D-97F4-9F66C471A559}"/>
    <cellStyle name="Sortie 3 4" xfId="14694" xr:uid="{816FFBB5-554C-47E1-B58B-53A59D9CD719}"/>
    <cellStyle name="Sortie 3_CHECK_FX" xfId="14695" xr:uid="{B49BBC6C-33E5-45D6-A192-BDDB692C308C}"/>
    <cellStyle name="Sortie 4" xfId="14696" xr:uid="{3013CB63-D49D-4F55-8016-4FBFD1569841}"/>
    <cellStyle name="Sortie 4 2" xfId="14697" xr:uid="{D5718318-2F17-4AC2-B3F2-8DD6CB6AF20B}"/>
    <cellStyle name="Sortie 4_CHECK_FX" xfId="14698" xr:uid="{D77D89E9-0AE9-4440-AD16-3A27E04B1BD5}"/>
    <cellStyle name="Sortie 5" xfId="14699" xr:uid="{C488A102-2E8B-4CEE-937A-85A5E2AB9608}"/>
    <cellStyle name="Sortie 6" xfId="14700" xr:uid="{4A66FCE0-AA34-4DA9-817F-F3ACFB0E28E0}"/>
    <cellStyle name="Sortie 7" xfId="14701" xr:uid="{FA501B09-02A9-47E4-A669-1FBD6FCFC003}"/>
    <cellStyle name="Sortie 8" xfId="14702" xr:uid="{26933FC7-B746-435D-8242-264F16ABA69A}"/>
    <cellStyle name="Sortie 9" xfId="14703" xr:uid="{6DF4E822-8B81-49E9-94D8-8571884E560B}"/>
    <cellStyle name="Sortie_AgeSa_NewFormat" xfId="14704" xr:uid="{57F56597-6CC7-4A90-B2D8-D541E7E5401D}"/>
    <cellStyle name="Special%" xfId="14705" xr:uid="{6CEA8ED9-F636-4DD3-8EE0-D7833C7E140C}"/>
    <cellStyle name="Special% 2" xfId="14706" xr:uid="{3728BC2D-38F6-404A-9511-A455183F4A7D}"/>
    <cellStyle name="Special% 2 2" xfId="14707" xr:uid="{CEC68F3B-8394-441F-87D5-44BBB2AF5B53}"/>
    <cellStyle name="Special% 2_CHECK_FX" xfId="14708" xr:uid="{0C28DFDD-095F-40F9-A09F-F7C900277A19}"/>
    <cellStyle name="Special% 3" xfId="14709" xr:uid="{78E38ED7-C913-4AB4-97A5-4E85C2AB7B72}"/>
    <cellStyle name="Special% 3 2" xfId="14710" xr:uid="{44FC57A2-CB0C-4CDF-88D8-E58D4ECBA6C6}"/>
    <cellStyle name="Special% 3_CHECK_FX" xfId="14711" xr:uid="{28D14BAD-BAC5-4736-A127-792E63FA7028}"/>
    <cellStyle name="Special% 4" xfId="14712" xr:uid="{216AFAAF-2E50-4C74-B2C0-738425E88D2E}"/>
    <cellStyle name="Special% 5" xfId="14713" xr:uid="{21F933FF-7ED4-4ACA-8BD9-20F435EB7F89}"/>
    <cellStyle name="Special%_CHECK_FX" xfId="14714" xr:uid="{FB4DE70F-E7ED-4735-89AD-A376ABF24B27}"/>
    <cellStyle name="SPOl" xfId="14715" xr:uid="{8B8F3E2E-0AF6-429B-A3AE-838A8B338831}"/>
    <cellStyle name="SPOl 10" xfId="14716" xr:uid="{723819A6-9DEE-4D5A-B262-9F2C4980216E}"/>
    <cellStyle name="SPOl 2" xfId="14717" xr:uid="{6DE7F59A-B9D5-4E59-8463-8F0C917ED340}"/>
    <cellStyle name="SPOl 3" xfId="14718" xr:uid="{E10D9365-2BA3-48A9-9362-E80D5FEC01D9}"/>
    <cellStyle name="SPOl 4" xfId="14719" xr:uid="{D3C366AB-17D5-41CD-BA2D-1206284FB2E7}"/>
    <cellStyle name="SPOl 5" xfId="14720" xr:uid="{86D49F7B-AF9A-425C-8AF5-574F8340C75C}"/>
    <cellStyle name="SPOl 6" xfId="14721" xr:uid="{19D375EA-2D64-4E9E-A9AB-AE91D57D1524}"/>
    <cellStyle name="SPOl 7" xfId="14722" xr:uid="{AD8FBD88-3E4E-416E-B7E8-807CD4F276DB}"/>
    <cellStyle name="SPOl 8" xfId="14723" xr:uid="{CB46A5A6-3128-411C-AF67-F3D92413210B}"/>
    <cellStyle name="SPOl 9" xfId="14724" xr:uid="{F9355A49-6F2F-4E02-BFB7-5CB8BCE3505E}"/>
    <cellStyle name="SPOl_CHECK_FX" xfId="14725" xr:uid="{CD5B6459-7872-4144-B8E4-B7BB603A0CB8}"/>
    <cellStyle name="spravki" xfId="14726" xr:uid="{664C3F60-3637-46A8-A4BD-D90A30199B76}"/>
    <cellStyle name="Standaard 2" xfId="14727" xr:uid="{03A64E83-632F-493E-B14F-602A3F9A6FFD}"/>
    <cellStyle name="Standaard_Alle beleggingen" xfId="14728" xr:uid="{5E5A7351-215F-4CF8-835D-D9B24CF4B973}"/>
    <cellStyle name="STANDARD" xfId="14729" xr:uid="{4EEB5715-0A0E-4750-894E-DB37C99BA0A1}"/>
    <cellStyle name="Standard 2" xfId="14730" xr:uid="{24D5E84C-27B9-49A3-AF86-9CD8B06A375D}"/>
    <cellStyle name="Standard_ASXXXXYY" xfId="14731" xr:uid="{324C1D50-89B5-48D0-94A4-991F49AC32CA}"/>
    <cellStyle name="Stil 1" xfId="14732" xr:uid="{AA661FFF-DCC1-4E3E-8EE3-9DEF21E7DFC2}"/>
    <cellStyle name="Stil 1 10" xfId="14733" xr:uid="{C9B098B5-B818-4F09-B963-7F8511C606CA}"/>
    <cellStyle name="Stil 1 2" xfId="14734" xr:uid="{DC89DCE4-CBC7-45DB-ABF8-A8CAF478DFA9}"/>
    <cellStyle name="Stil 1 3" xfId="14735" xr:uid="{84F5B3EB-AB72-471B-B0DE-468D5F789BD3}"/>
    <cellStyle name="Stil 1 4" xfId="14736" xr:uid="{B31BAC4C-686D-449E-8CD4-154156A11E61}"/>
    <cellStyle name="Stil 1 5" xfId="14737" xr:uid="{043F830E-A1FA-43C3-ADC9-A95A096C64DE}"/>
    <cellStyle name="Stil 1 6" xfId="14738" xr:uid="{01EEEF37-7074-4AE6-AA3F-55FD10AFDDC1}"/>
    <cellStyle name="Stil 1 7" xfId="14739" xr:uid="{69F6F670-8C03-4D4C-8E6F-4553858F211C}"/>
    <cellStyle name="Stil 1 8" xfId="14740" xr:uid="{50134345-CDA6-420E-A878-3B4BA70FC2E5}"/>
    <cellStyle name="Stil 1 9" xfId="14741" xr:uid="{00A619AC-4676-4174-AD25-2CFA25179E05}"/>
    <cellStyle name="Stil 1_CHECK_FX" xfId="14742" xr:uid="{9E95F451-853E-4273-A159-51356B1C2E7C}"/>
    <cellStyle name="Style 1" xfId="14743" xr:uid="{90C2C5FD-D2BF-4CAE-96AE-7A4F8B141A53}"/>
    <cellStyle name="Style 1 2" xfId="14744" xr:uid="{9DCD5DB0-2418-4EBE-AC45-3CBB0CD4FBBD}"/>
    <cellStyle name="Style 1_2. Exec Summary" xfId="14745" xr:uid="{BD6F5BC8-4213-4F6F-AF2B-DAABB6B37E9F}"/>
    <cellStyle name="subhead" xfId="14746" xr:uid="{BAED883F-4F7C-48BB-AE21-5D7AE00179D9}"/>
    <cellStyle name="Subtotal" xfId="14747" xr:uid="{B0CEAB97-A848-46BD-80CA-A1347E0355DF}"/>
    <cellStyle name="Summa" xfId="14748" xr:uid="{BBA4A60D-6483-4FC4-8054-C4EA28EBF685}"/>
    <cellStyle name="Summa 2" xfId="14749" xr:uid="{10FEE469-8EA2-486C-A958-9D66B280EE49}"/>
    <cellStyle name="Summa 2 2" xfId="14750" xr:uid="{8FE93F6E-BBF8-4DD1-B3B2-FDB30208C81B}"/>
    <cellStyle name="Summa 2 3" xfId="14751" xr:uid="{4E5D4A0A-AF63-491A-9A6A-078758304B2D}"/>
    <cellStyle name="Summa 2 4" xfId="14752" xr:uid="{08006688-DE16-43D3-AB95-1C3745AD7546}"/>
    <cellStyle name="Summa 2 5" xfId="14753" xr:uid="{3C87251B-E364-46D3-96E0-731299A6342F}"/>
    <cellStyle name="Summa 2_AgeSa_NewFormat" xfId="14754" xr:uid="{532DC1A4-0961-4854-A0EE-8518BD91FDDC}"/>
    <cellStyle name="Summa 3" xfId="14755" xr:uid="{E6904044-7698-45D2-89C5-EA6DA8DC1899}"/>
    <cellStyle name="Summa 4" xfId="14756" xr:uid="{62D9559E-AFC0-49D8-B973-65FF254C1ED9}"/>
    <cellStyle name="Summa 5" xfId="14757" xr:uid="{7CB9D4A2-1F45-4DC1-86C6-F412D27C1DFC}"/>
    <cellStyle name="Summa 6" xfId="14758" xr:uid="{57FE71D4-4BE1-4C74-B69E-FF6C444C6D55}"/>
    <cellStyle name="Summa_AgeSa_NewFormat" xfId="14759" xr:uid="{72C03E4C-48B5-4FD7-8915-EB062DEA6EC9}"/>
    <cellStyle name="Syöttö" xfId="14760" xr:uid="{88978FBF-2594-4461-AC81-EF961680B251}"/>
    <cellStyle name="Syöttö 2" xfId="14761" xr:uid="{A739DDEC-EC16-45D4-B6C4-A972FA2443A3}"/>
    <cellStyle name="Syöttö 2 2" xfId="14762" xr:uid="{FE461ED7-D7C3-41BB-96AD-BBBE9377805C}"/>
    <cellStyle name="Syöttö 2 3" xfId="14763" xr:uid="{AE739A75-888E-4057-970B-5E9611EFC3AF}"/>
    <cellStyle name="Syöttö 2 4" xfId="14764" xr:uid="{7E31E9CA-1710-4767-98F4-52294B9C2445}"/>
    <cellStyle name="Syöttö 2 5" xfId="14765" xr:uid="{BF6076C9-019E-45C3-BC52-4FAA3671DDE5}"/>
    <cellStyle name="Syöttö 2_AgeSa_NewFormat" xfId="14766" xr:uid="{4E4A5BD2-A270-4594-811C-66566DE4C693}"/>
    <cellStyle name="Syöttö 3" xfId="14767" xr:uid="{D53F690B-E53A-4CBE-B23A-C8EA9B235ACD}"/>
    <cellStyle name="Syöttö 4" xfId="14768" xr:uid="{5E02DC12-D8C1-45CE-90B8-D4B31CB9B0D5}"/>
    <cellStyle name="Syöttö 5" xfId="14769" xr:uid="{4F4C8757-C8A8-4C16-9A6F-C52E3D448C21}"/>
    <cellStyle name="Syöttö 6" xfId="14770" xr:uid="{5E9E8C36-43F5-44B6-B715-EB39164BC645}"/>
    <cellStyle name="Syöttö_AgeSa_NewFormat" xfId="14771" xr:uid="{16A74E3C-0CF4-4414-A516-9D0DE4950CB5}"/>
    <cellStyle name="Számítás" xfId="14772" xr:uid="{8FD80F6C-3674-43FE-872A-6D1EFE165C1F}"/>
    <cellStyle name="Számítás 2" xfId="14773" xr:uid="{1F57E189-3E32-40BE-855B-B14251CEA581}"/>
    <cellStyle name="Számítás 2 2" xfId="14774" xr:uid="{D8747F94-C126-4726-A62D-409592DF205B}"/>
    <cellStyle name="Számítás 2 3" xfId="14775" xr:uid="{44A0ED97-5BC3-406A-93F9-3BF5831602FE}"/>
    <cellStyle name="Számítás 2 4" xfId="14776" xr:uid="{C755F96C-F513-43CC-BEA9-C767AEEBE52C}"/>
    <cellStyle name="Számítás 2 5" xfId="14777" xr:uid="{DDF5363B-2AF0-4261-9A5C-1D6088D64A62}"/>
    <cellStyle name="Számítás 2_AgeSa_NewFormat" xfId="14778" xr:uid="{68B645C1-8ACD-442C-AAB3-F9FE0E0A3C0B}"/>
    <cellStyle name="Számítás 3" xfId="14779" xr:uid="{744350E5-1F0E-43A0-A61F-40B73E1CCFA9}"/>
    <cellStyle name="Számítás 4" xfId="14780" xr:uid="{03131C19-3669-40BE-8F6F-4C6EC0494D57}"/>
    <cellStyle name="Számítás 5" xfId="14781" xr:uid="{54C3CF5B-579F-4C96-8616-2B79672B4131}"/>
    <cellStyle name="Számítás 6" xfId="14782" xr:uid="{241F838C-03A5-4F4D-9E60-460E5D713299}"/>
    <cellStyle name="Számítás_AgeSa_NewFormat" xfId="14783" xr:uid="{A141C5F5-47F8-4F6B-A949-34B16076BDF8}"/>
    <cellStyle name="T_BOLDC" xfId="14784" xr:uid="{482F0A19-D03D-4135-8469-1586C4B2C8BB}"/>
    <cellStyle name="T_BOLDC 2" xfId="14785" xr:uid="{2583B5B9-2434-408C-B624-28DAD419371D}"/>
    <cellStyle name="T_BOLDC 2_CHECK_FX" xfId="14786" xr:uid="{B0F18AF1-960F-4EA6-99BF-13C408129CA0}"/>
    <cellStyle name="T_BOLDC 2_Inflow" xfId="14787" xr:uid="{3498BF32-A7DC-4ED9-BE9B-D72A19EAEF2F}"/>
    <cellStyle name="T_BOLDC 2_Overall" xfId="14788" xr:uid="{CC3C25BA-9A14-4D2E-8832-4EAA40EF511F}"/>
    <cellStyle name="T_BOLDC 2_Overall (2)" xfId="14789" xr:uid="{B601A7A5-CB88-434F-9AB4-141E0004F1AB}"/>
    <cellStyle name="T_BOLDC_CHECK_FX" xfId="14790" xr:uid="{752721DC-9683-46AC-BF91-FC40557233E4}"/>
    <cellStyle name="T_BOLDC_Inflow" xfId="14791" xr:uid="{98DC3CBE-21D5-4112-8224-3D55DC021912}"/>
    <cellStyle name="T_BOLDC_Overall" xfId="14792" xr:uid="{6D09BA2E-98E2-4B29-A64D-BFABAD21A972}"/>
    <cellStyle name="T_BOLDC_Overall (2)" xfId="14793" xr:uid="{B161E836-6147-4BFF-BF4F-BA49DE5F1F60}"/>
    <cellStyle name="T_BoldLI" xfId="14794" xr:uid="{320AC777-0F1F-409A-94E9-421769CE2813}"/>
    <cellStyle name="T_BoldLI 2" xfId="14795" xr:uid="{B5A88C41-A7DB-4C8F-B899-BB0674AC0EC7}"/>
    <cellStyle name="T_BoldLI 2_CHECK_FX" xfId="14796" xr:uid="{FCF89DF3-58C2-4FF5-B8D6-A262AB5DA253}"/>
    <cellStyle name="T_BoldLI 2_Inflow" xfId="14797" xr:uid="{6ED99F19-A5CF-4432-97AC-55CD6C5CABB3}"/>
    <cellStyle name="T_BoldLI 2_Overall" xfId="14798" xr:uid="{43E8C6BB-FA0B-4C68-B51E-78FD2ACFCFE3}"/>
    <cellStyle name="T_BoldLI 2_Overall (2)" xfId="14799" xr:uid="{422722F9-CC43-4869-A156-4FB372D0C37D}"/>
    <cellStyle name="T_BoldLI_CHECK_FX" xfId="14800" xr:uid="{28E88435-3B27-461B-97B8-DC80AE1CB5B8}"/>
    <cellStyle name="T_BoldLI_Inflow" xfId="14801" xr:uid="{689D2F9A-9BE2-471B-899C-B7EDEC8AABCC}"/>
    <cellStyle name="T_BoldLI_Overall" xfId="14802" xr:uid="{2ECDA1F1-4D5A-4C96-8E5B-4CE095C31DA8}"/>
    <cellStyle name="T_BoldLI_Overall (2)" xfId="14803" xr:uid="{D5195B58-A893-40EB-A645-05C9CE63E6B3}"/>
    <cellStyle name="T_TextLI" xfId="14804" xr:uid="{28D91C8F-C19A-4822-9274-7398CE9E4022}"/>
    <cellStyle name="T_TextLI 2" xfId="14805" xr:uid="{CDE96449-97AF-4BC6-B3F7-E37FC8A23D27}"/>
    <cellStyle name="T_TextLI 2_CHECK_FX" xfId="14806" xr:uid="{3284691E-3E11-4589-BCA2-4FF36E4DAF12}"/>
    <cellStyle name="T_TextLI 2_Inflow" xfId="14807" xr:uid="{71D78646-25DF-4777-894F-FEFD9368EA10}"/>
    <cellStyle name="T_TextLI 2_Overall" xfId="14808" xr:uid="{726215DC-B208-4560-A6D6-F5D86E3B618F}"/>
    <cellStyle name="T_TextLI 2_Overall (2)" xfId="14809" xr:uid="{11508E36-FA9C-4618-9E6B-23F52CBB4F4F}"/>
    <cellStyle name="T_TextLI_CHECK_FX" xfId="14810" xr:uid="{6709386D-30AB-4D5B-B7FA-5B3A233115DB}"/>
    <cellStyle name="T_TextLI_Inflow" xfId="14811" xr:uid="{1C2B2B70-D262-402E-939D-A91C1A9015D9}"/>
    <cellStyle name="T_TextLI_Overall" xfId="14812" xr:uid="{C3C607DB-68B2-4E9A-A62E-BDD3D45AA6C1}"/>
    <cellStyle name="T_TextLI_Overall (2)" xfId="14813" xr:uid="{544A688F-65A6-41CF-A0F1-0127000B11C3}"/>
    <cellStyle name="tabel" xfId="14814" xr:uid="{73954966-6343-45D5-BFC1-7564E065BEA8}"/>
    <cellStyle name="tabel 2" xfId="14815" xr:uid="{367427C1-C8A1-4FAF-A6ED-31870D1F9975}"/>
    <cellStyle name="tabel 3" xfId="14816" xr:uid="{C87BD8E9-5C55-48AD-A122-32C8923258F4}"/>
    <cellStyle name="tabel_CHECK_FX" xfId="14817" xr:uid="{91D522B7-EE39-4507-89F6-434D825A88AE}"/>
    <cellStyle name="Table Head" xfId="14818" xr:uid="{A78F4F8A-326A-4D8D-8D3B-10807744CD15}"/>
    <cellStyle name="Table Head Aligned" xfId="14819" xr:uid="{FEB55989-D275-49AA-8B94-273EDC8794AA}"/>
    <cellStyle name="Table Head Blue" xfId="14820" xr:uid="{9DB95A38-E0EB-431A-A391-15DA77A8FE7A}"/>
    <cellStyle name="Table Head Green" xfId="14821" xr:uid="{447BB401-4839-4BD2-800D-A45AF55845ED}"/>
    <cellStyle name="Table Head_Balance Sheet" xfId="14822" xr:uid="{CC69937D-20D9-4F57-BEA8-611151642634}"/>
    <cellStyle name="Table Heading" xfId="14823" xr:uid="{E116B97D-A79A-4D56-9AA9-0511811EF65F}"/>
    <cellStyle name="Table Heading 2" xfId="14824" xr:uid="{FC4DAAF6-D31C-4C96-B648-1F01B5DF2FD6}"/>
    <cellStyle name="Table Heading 2 2" xfId="14825" xr:uid="{D7DF1AB5-9A55-475A-9D68-D68ABE78B1E6}"/>
    <cellStyle name="Table Heading 2 2 2" xfId="14826" xr:uid="{0977FC7D-85AA-421A-8A0E-45C83F27DA77}"/>
    <cellStyle name="Table Heading 2 2 2 2" xfId="14827" xr:uid="{A36B9E6C-02B0-4255-8DB7-7F4E8FF2E044}"/>
    <cellStyle name="Table Heading 2 2 2 3" xfId="14828" xr:uid="{7791A392-2E2A-40CC-8035-8547C730A988}"/>
    <cellStyle name="Table Heading 2 2 2 4" xfId="14829" xr:uid="{559960AF-55FD-4484-8A9D-72A4CE69D0E5}"/>
    <cellStyle name="Table Heading 2 2 2 5" xfId="14830" xr:uid="{43317408-B5CA-4321-9336-82731E037633}"/>
    <cellStyle name="Table Heading 2 2 2_AgeSa_NewFormat" xfId="14831" xr:uid="{E1895FBB-25B4-495B-9FF3-CF7772E6B737}"/>
    <cellStyle name="Table Heading 2 2 3" xfId="14832" xr:uid="{0C56A79A-42B9-4AF2-83EC-1D524792D88D}"/>
    <cellStyle name="Table Heading 2 2 4" xfId="14833" xr:uid="{54AAF785-EC69-435D-9A27-B41EFFBCE4F0}"/>
    <cellStyle name="Table Heading 2 2 5" xfId="14834" xr:uid="{880E3E40-D756-4255-B826-B05171DE80D4}"/>
    <cellStyle name="Table Heading 2 2 6" xfId="14835" xr:uid="{F3A326C9-E562-48BC-AF36-42ACB2F1B136}"/>
    <cellStyle name="Table Heading 2 2_AgeSA" xfId="14836" xr:uid="{02BD2237-F27C-41CC-A214-140D707C6E22}"/>
    <cellStyle name="Table Heading 2 3" xfId="14837" xr:uid="{870F2719-2F69-4DD4-8FE4-B6C76DDA6880}"/>
    <cellStyle name="Table Heading 2 3 2" xfId="14838" xr:uid="{E8D21EF7-697D-4627-BA38-A7EAA7682C22}"/>
    <cellStyle name="Table Heading 2 3 3" xfId="14839" xr:uid="{B235FCA4-507E-40A4-AEC7-744861E88734}"/>
    <cellStyle name="Table Heading 2 3 4" xfId="14840" xr:uid="{53788C52-4BE5-4796-BB1A-BE9C273ED1DE}"/>
    <cellStyle name="Table Heading 2 3 5" xfId="14841" xr:uid="{BDCA6F6C-AC2D-42A2-B74D-4655F1E83A51}"/>
    <cellStyle name="Table Heading 2 3_AgeSa_NewFormat" xfId="14842" xr:uid="{35B61880-19C9-417C-9F8A-8F2BA9C5DE2D}"/>
    <cellStyle name="Table Heading 2 4" xfId="14843" xr:uid="{8240CDF0-7811-43C8-8B72-2A013360F0CD}"/>
    <cellStyle name="Table Heading 2 5" xfId="14844" xr:uid="{0E9BFAD1-DA25-4C49-AB3D-5E7BA0AD1D43}"/>
    <cellStyle name="Table Heading 2 6" xfId="14845" xr:uid="{BD494D0F-B7BC-4A30-9812-E9DC042056B6}"/>
    <cellStyle name="Table Heading 2 7" xfId="14846" xr:uid="{1E3C325A-F8AF-4906-8C1F-73B0BADF539D}"/>
    <cellStyle name="Table Heading 2_AgeSA" xfId="14847" xr:uid="{E628E17E-3E4E-46BE-B4E3-382A53BBA98D}"/>
    <cellStyle name="Table Heading 3" xfId="14848" xr:uid="{8873556B-B71A-410E-8E00-6B111A76EE9F}"/>
    <cellStyle name="Table Heading 3 2" xfId="14849" xr:uid="{10D2286B-8D6F-4E9C-AA3F-F1F9E5F4A9D6}"/>
    <cellStyle name="Table Heading 3 2 2" xfId="14850" xr:uid="{C97AAB96-B8D8-4670-8279-0C131571D33A}"/>
    <cellStyle name="Table Heading 3 2 3" xfId="14851" xr:uid="{411A0272-6E60-4AAE-8E60-2E0660AAD5C3}"/>
    <cellStyle name="Table Heading 3 2 4" xfId="14852" xr:uid="{B6DD7CCA-3343-47AB-BCE6-7E770EDF95FC}"/>
    <cellStyle name="Table Heading 3 2 5" xfId="14853" xr:uid="{6BD2B2FC-BC46-44E7-864F-5012F62CABF7}"/>
    <cellStyle name="Table Heading 3 2_AgeSa_NewFormat" xfId="14854" xr:uid="{08CAF2DA-7AA5-4A4D-9DF7-3F9BEF9C7CB3}"/>
    <cellStyle name="Table Heading 3 3" xfId="14855" xr:uid="{30F33E1C-2CA3-4A6A-BED7-921448840AC5}"/>
    <cellStyle name="Table Heading 3 4" xfId="14856" xr:uid="{6D47E097-F94A-49B9-9AF0-F66187329262}"/>
    <cellStyle name="Table Heading 3 5" xfId="14857" xr:uid="{86100C47-4DE6-4FD8-83DC-E64DDC6DBB54}"/>
    <cellStyle name="Table Heading 3 6" xfId="14858" xr:uid="{F8980039-76DF-4129-9D07-1150D08A76C3}"/>
    <cellStyle name="Table Heading 3_AgeSA" xfId="14859" xr:uid="{95F565B4-1A6C-4EC6-B10F-65B1A55E10C5}"/>
    <cellStyle name="Table Heading_AgeSA" xfId="14860" xr:uid="{57F9134A-38AB-44B3-B562-0F6D38356A3E}"/>
    <cellStyle name="Table Source" xfId="14861" xr:uid="{5B0B3E01-8278-44AB-B013-58C63B6BCBAD}"/>
    <cellStyle name="Table Text" xfId="14862" xr:uid="{7BF8F508-D242-48C8-AECC-80D930D84228}"/>
    <cellStyle name="Table Title" xfId="14863" xr:uid="{7CF1AB86-FAFF-49F5-9E2A-8FA8490767C5}"/>
    <cellStyle name="Table Units" xfId="14864" xr:uid="{67425DB8-4C69-4F6D-BCE2-004487A565EA}"/>
    <cellStyle name="Table Units 2" xfId="14865" xr:uid="{B3BA36B8-4555-4C8D-BB4A-B7E0567B2297}"/>
    <cellStyle name="Table Units 3" xfId="14866" xr:uid="{AE2D470E-80A7-45B8-8CCB-8B14129AB132}"/>
    <cellStyle name="Table Units_CHECK_FX" xfId="14867" xr:uid="{E69E4856-275D-405A-AB15-C46A0D296D9E}"/>
    <cellStyle name="tablo" xfId="14868" xr:uid="{87564725-18AC-41E9-9B0F-3BA7D27B5245}"/>
    <cellStyle name="tablo 10" xfId="14869" xr:uid="{6A1C5B7E-64D7-4D95-89D7-A4E6A3691C86}"/>
    <cellStyle name="tablo 10 2" xfId="14870" xr:uid="{D889ACFB-2DDC-4BD6-9DA8-6DA0DD7BF043}"/>
    <cellStyle name="tablo 10 2 2" xfId="14871" xr:uid="{A636DC0E-A605-481A-809D-BBD177794018}"/>
    <cellStyle name="tablo 10 2_CHECK_FX" xfId="14872" xr:uid="{ADA3814F-8AD4-468F-A749-569F69389BB0}"/>
    <cellStyle name="tablo 10 3" xfId="14873" xr:uid="{5CDE83AE-052D-4A17-995E-14C1460A1375}"/>
    <cellStyle name="tablo 10 4" xfId="14874" xr:uid="{E54A0543-0046-4D2D-80D6-A43C0B1BF5A9}"/>
    <cellStyle name="tablo 10_CHECK_FX" xfId="14875" xr:uid="{B5E296D9-DD0D-4DA3-9CBF-59BB886BF029}"/>
    <cellStyle name="tablo 11" xfId="14876" xr:uid="{E1260D17-5FCF-4F5E-B39C-F4D3EFAEE3AA}"/>
    <cellStyle name="tablo 11 2" xfId="14877" xr:uid="{31584DA5-CB4D-4930-96C9-D04EE5E66FBA}"/>
    <cellStyle name="tablo 11_CHECK_FX" xfId="14878" xr:uid="{11AA153B-3730-408B-8355-AF5BDC476C06}"/>
    <cellStyle name="tablo 12" xfId="14879" xr:uid="{254EB6E1-47CB-46D4-8674-1FEE0D322426}"/>
    <cellStyle name="tablo 13" xfId="14880" xr:uid="{E17829F2-0604-4EB5-95F0-5BF2A0B0442F}"/>
    <cellStyle name="tablo 2" xfId="14881" xr:uid="{D10C75B9-B584-4A9D-A752-4062946FBF1B}"/>
    <cellStyle name="tablo 2 2" xfId="14882" xr:uid="{5CFEE5D4-10CB-45C7-B50C-B17B36DF8BDC}"/>
    <cellStyle name="tablo 2 2 2" xfId="14883" xr:uid="{934B143B-AD11-4881-A365-6DA2AB66E3AB}"/>
    <cellStyle name="tablo 2 2_CHECK_FX" xfId="14884" xr:uid="{C17ACE5E-E7E6-4D59-A46E-A2F489F43E46}"/>
    <cellStyle name="tablo 2 3" xfId="14885" xr:uid="{5AF2749D-1F12-4133-B807-E341F9009D13}"/>
    <cellStyle name="tablo 2 4" xfId="14886" xr:uid="{638E25B9-F2D8-45CE-90AB-23060FBE7DAC}"/>
    <cellStyle name="tablo 2_CHECK_FX" xfId="14887" xr:uid="{2C78ED00-C436-4F45-AF12-4F0C7024F536}"/>
    <cellStyle name="tablo 3" xfId="14888" xr:uid="{7FC280B7-7580-4FD1-9034-83801A68C809}"/>
    <cellStyle name="tablo 3 2" xfId="14889" xr:uid="{DE8C7824-8787-4F7F-889A-6DF4F264EFB5}"/>
    <cellStyle name="tablo 3 2 2" xfId="14890" xr:uid="{169A44D1-3A7D-436F-9A6C-63366D23A1FA}"/>
    <cellStyle name="tablo 3 2_CHECK_FX" xfId="14891" xr:uid="{9AED3DE3-E2D0-42FD-99D5-5117F36E304E}"/>
    <cellStyle name="tablo 3 3" xfId="14892" xr:uid="{16FC58B5-B10E-41DC-AAC4-3CC8111C5B41}"/>
    <cellStyle name="tablo 3 4" xfId="14893" xr:uid="{C66B936E-C7B6-44E3-9BA7-6CCE62E18486}"/>
    <cellStyle name="tablo 3_CHECK_FX" xfId="14894" xr:uid="{99201C01-6DD8-4FFC-97BD-FCF82F857449}"/>
    <cellStyle name="tablo 4" xfId="14895" xr:uid="{54D934AA-E376-4CC8-9494-824C30752F9B}"/>
    <cellStyle name="tablo 4 2" xfId="14896" xr:uid="{6D5F5AFC-7D2D-40F5-B118-00C94E92AC5D}"/>
    <cellStyle name="tablo 4 2 2" xfId="14897" xr:uid="{768BAD4B-369B-49B9-B6D9-26C22DA8DF6F}"/>
    <cellStyle name="tablo 4 2_CHECK_FX" xfId="14898" xr:uid="{2CA43EB2-143F-4522-9C87-97566FA011E6}"/>
    <cellStyle name="tablo 4 3" xfId="14899" xr:uid="{6018725A-6E97-4F12-BA7F-1D3AC89EF651}"/>
    <cellStyle name="tablo 4 4" xfId="14900" xr:uid="{A48889B1-7FEA-4BD8-B15E-00D537716D60}"/>
    <cellStyle name="tablo 4_CHECK_FX" xfId="14901" xr:uid="{E1DAE386-D756-4B22-B7AC-C81DE17561CC}"/>
    <cellStyle name="tablo 5" xfId="14902" xr:uid="{F5361CB3-18C9-4029-AEB7-1A7A0AF51E32}"/>
    <cellStyle name="tablo 5 2" xfId="14903" xr:uid="{4CDE8B23-651A-4496-A5EA-379377EC4EA6}"/>
    <cellStyle name="tablo 5 2 2" xfId="14904" xr:uid="{9C955B73-874D-4601-A971-E687B2891EAC}"/>
    <cellStyle name="tablo 5 2_CHECK_FX" xfId="14905" xr:uid="{D4029677-E9D5-473B-A6B5-2BC45513E3EC}"/>
    <cellStyle name="tablo 5 3" xfId="14906" xr:uid="{F6EF55B2-F6F7-4AE1-9BCD-1301BD3ECDE6}"/>
    <cellStyle name="tablo 5 4" xfId="14907" xr:uid="{DAEE5567-47F2-4BDC-A048-67289CDCF0AF}"/>
    <cellStyle name="tablo 5_CHECK_FX" xfId="14908" xr:uid="{590688E8-EE4E-4D2B-8271-01D2999BE6D8}"/>
    <cellStyle name="tablo 6" xfId="14909" xr:uid="{A61BEE4B-4F31-4F6D-9BD4-D17C9167913D}"/>
    <cellStyle name="tablo 6 2" xfId="14910" xr:uid="{CCB93377-D0F5-405F-BFD9-409BD406AA6E}"/>
    <cellStyle name="tablo 6 2 2" xfId="14911" xr:uid="{137BBE2A-99C3-4FF4-979D-0C3B87C30C83}"/>
    <cellStyle name="tablo 6 2_CHECK_FX" xfId="14912" xr:uid="{F68928C3-92C6-41A0-8E8B-49C8AA28759B}"/>
    <cellStyle name="tablo 6 3" xfId="14913" xr:uid="{5398C08D-2107-42D6-B53B-841620B042A0}"/>
    <cellStyle name="tablo 6 4" xfId="14914" xr:uid="{CD3B290A-3957-4B3E-AB22-114668F6B38F}"/>
    <cellStyle name="tablo 6_CHECK_FX" xfId="14915" xr:uid="{133A2BBB-1996-40A8-AEB2-6F727D7D4DA4}"/>
    <cellStyle name="tablo 7" xfId="14916" xr:uid="{41F663F0-18DA-49CA-80FD-C405B9318332}"/>
    <cellStyle name="tablo 7 2" xfId="14917" xr:uid="{4AEE6F4C-D813-4C59-B839-BF6F928C5355}"/>
    <cellStyle name="tablo 7 2 2" xfId="14918" xr:uid="{1F636CD8-2452-4558-A275-4FAB30E64DDF}"/>
    <cellStyle name="tablo 7 2_CHECK_FX" xfId="14919" xr:uid="{A8FF6F60-F945-4896-B9B9-D32B30316E78}"/>
    <cellStyle name="tablo 7 3" xfId="14920" xr:uid="{0E435A4B-6209-47D9-968F-FCDB34255516}"/>
    <cellStyle name="tablo 7 4" xfId="14921" xr:uid="{F2008380-B0EC-4E7F-B5BC-56FDFE1E4BD1}"/>
    <cellStyle name="tablo 7_CHECK_FX" xfId="14922" xr:uid="{54BFE4B2-1D29-4B9E-B080-A5DE0C8DCAEC}"/>
    <cellStyle name="tablo 8" xfId="14923" xr:uid="{DA1D7DFB-64A1-455C-B31D-4D8CDA343E90}"/>
    <cellStyle name="tablo 8 2" xfId="14924" xr:uid="{9398F591-EB18-4D28-A40A-7E66E7630B3A}"/>
    <cellStyle name="tablo 8 2 2" xfId="14925" xr:uid="{77FFC7B3-8FE2-4158-A592-CE29B65E5EF5}"/>
    <cellStyle name="tablo 8 2_CHECK_FX" xfId="14926" xr:uid="{E486D837-8F62-402F-ABB2-1F5939A3D758}"/>
    <cellStyle name="tablo 8 3" xfId="14927" xr:uid="{51370DF2-05A7-43B6-B256-61B62D5E3916}"/>
    <cellStyle name="tablo 8 4" xfId="14928" xr:uid="{15E048F0-913B-4830-9A13-48664E25C290}"/>
    <cellStyle name="tablo 8_CHECK_FX" xfId="14929" xr:uid="{20EA7E9A-2F95-4A55-A3F2-C435CACCB7C1}"/>
    <cellStyle name="tablo 9" xfId="14930" xr:uid="{D799428C-E0F9-4331-9D99-319F042DE7BA}"/>
    <cellStyle name="tablo 9 2" xfId="14931" xr:uid="{3452940A-206D-45FE-9C32-1731BEC32964}"/>
    <cellStyle name="tablo 9 2 2" xfId="14932" xr:uid="{9EEC786F-FF2F-48A1-93A7-CA7600C52C70}"/>
    <cellStyle name="tablo 9 2_CHECK_FX" xfId="14933" xr:uid="{FA89535E-A2AA-4BFB-9A9C-61310B6AC798}"/>
    <cellStyle name="tablo 9 3" xfId="14934" xr:uid="{BFD96F3F-4D41-4DF2-A863-EC9A8FD29562}"/>
    <cellStyle name="tablo 9 4" xfId="14935" xr:uid="{1B03F42F-C11B-466C-A139-D3B3ED18DE2B}"/>
    <cellStyle name="tablo 9_CHECK_FX" xfId="14936" xr:uid="{DE7269D1-3954-4425-A8AD-7F7D05974FF8}"/>
    <cellStyle name="tablo_CHECK_FX" xfId="14937" xr:uid="{041ECE8E-0BD5-417A-884B-9839662CA5DD}"/>
    <cellStyle name="takvim" xfId="14938" xr:uid="{43F4B44E-F3A1-49F4-BD67-7BBBF586B238}"/>
    <cellStyle name="Tarkistussolu" xfId="14939" xr:uid="{A8039409-9A62-440F-A8CA-8251E26A68D0}"/>
    <cellStyle name="Testo avviso" xfId="14940" xr:uid="{0B980089-CCFD-4CD5-AD69-259F618DAC97}"/>
    <cellStyle name="Testo descrittivo" xfId="14941" xr:uid="{9E24E226-F658-40DC-A3D1-4ED4DBC8CF60}"/>
    <cellStyle name="Text" xfId="14942" xr:uid="{20AB6708-D467-41C6-8AB2-F3FD09CB607C}"/>
    <cellStyle name="Text 1" xfId="14943" xr:uid="{D355B905-8AAE-49E9-8C84-7D66A37DA904}"/>
    <cellStyle name="Text 2" xfId="14944" xr:uid="{E897DD2A-A53C-44BA-BCE0-55B69E6A6CC3}"/>
    <cellStyle name="Text Column" xfId="14945" xr:uid="{F7EC98F4-F6A7-43D9-AB73-146E12F65651}"/>
    <cellStyle name="Text column 2" xfId="14946" xr:uid="{5C8246E1-3873-4C73-BB9C-2C995B4019B0}"/>
    <cellStyle name="Text Column_AgeSA" xfId="14947" xr:uid="{0DE33093-AF5B-4187-A0EC-7299C3DB59C7}"/>
    <cellStyle name="Text Head" xfId="14948" xr:uid="{CFBED1BE-AF68-4F6C-8F1C-37D5CD2A341D}"/>
    <cellStyle name="Text Head 1" xfId="14949" xr:uid="{B7471A55-EC4F-496F-B273-5685A1B7925D}"/>
    <cellStyle name="Text Head 2" xfId="14950" xr:uid="{0523D748-1549-42F0-9AD1-48F28A156D33}"/>
    <cellStyle name="Text Head_CHECK_FX" xfId="14951" xr:uid="{951CB72D-E279-47B1-AFCE-C2F27BD2501E}"/>
    <cellStyle name="Text Indent 1" xfId="14952" xr:uid="{7D702C4E-B97C-40A1-968E-57FC85367936}"/>
    <cellStyle name="Text Indent 2" xfId="14953" xr:uid="{ACE6AA83-F907-4B55-8354-CDE8517F1F0B}"/>
    <cellStyle name="Text Indent A" xfId="14954" xr:uid="{6B37ED16-B02D-4E71-AE59-698FE8EC7902}"/>
    <cellStyle name="Text Indent B" xfId="14955" xr:uid="{F5596C59-03D5-40B2-902A-C797C59630EC}"/>
    <cellStyle name="Text Indent C" xfId="14956" xr:uid="{6A007AEF-670C-4E97-8663-1674F7D5FDFA}"/>
    <cellStyle name="Text_AgeSa_NewFormat" xfId="14957" xr:uid="{4A35B40D-029C-48B6-9A29-2DC1FA343623}"/>
    <cellStyle name="TextCenter" xfId="14958" xr:uid="{BE4B4233-F9FF-4BCE-91C3-B1C2DEFE4CEC}"/>
    <cellStyle name="Texte explicatif" xfId="14959" xr:uid="{89C1B003-CDC7-4551-A18F-5EB032A9796C}"/>
    <cellStyle name="TextLeft" xfId="14960" xr:uid="{B741ED93-F6D9-4DD3-B4FB-B68936D5A605}"/>
    <cellStyle name="TextLeftWrap" xfId="14961" xr:uid="{4F859F5A-4FEF-4BF9-8D89-0347F88C9B88}"/>
    <cellStyle name="Texto de advertencia" xfId="14962" xr:uid="{F1FF2BF4-5A34-416E-9D71-580C439E37A1}"/>
    <cellStyle name="Texto de Aviso" xfId="14963" xr:uid="{EE8516CF-30E5-4CE5-8CE4-C2FEF88FF9A4}"/>
    <cellStyle name="Texto Explicativo" xfId="14964" xr:uid="{D1AE7717-C5AE-4877-AA3D-9DB7CDF63299}"/>
    <cellStyle name="ThreeDecimal" xfId="14965" xr:uid="{87710074-745A-45AA-8E28-C185CD9A50B6}"/>
    <cellStyle name="titel" xfId="14966" xr:uid="{1C1BBD2C-D99D-4545-8B91-B7DCEAB5D6A3}"/>
    <cellStyle name="titel 2" xfId="14967" xr:uid="{9CF36CC8-8568-4C29-B3A1-FA0D2D1E99DE}"/>
    <cellStyle name="titel 2 2" xfId="14968" xr:uid="{EC1CD418-E839-4A8F-9084-9493EB89A208}"/>
    <cellStyle name="titel 2_AgeSa_NewFormat" xfId="14969" xr:uid="{A171A7B6-F2B8-4D10-859A-F8B5AE7FB192}"/>
    <cellStyle name="titel 3" xfId="14970" xr:uid="{97B3BA1A-8271-4FA9-8F20-99E69C1FDF89}"/>
    <cellStyle name="titel_2. Exec Summary" xfId="14971" xr:uid="{C56CA53A-4435-4B10-B7F9-14347263033B}"/>
    <cellStyle name="Title 2" xfId="14972" xr:uid="{8CCF22B1-8519-472E-A21D-C801587B45ED}"/>
    <cellStyle name="Title 2 2" xfId="14973" xr:uid="{BD69C04B-CE96-45C6-B43A-9A5C3D907574}"/>
    <cellStyle name="Title 2_AgeSa_NewFormat" xfId="14974" xr:uid="{ACD1A03D-EBF5-489B-A933-12E86517975D}"/>
    <cellStyle name="Title 3" xfId="14975" xr:uid="{BA9B0840-B7A2-45F9-BE70-BDB7F3F2AE2E}"/>
    <cellStyle name="Titolo" xfId="14976" xr:uid="{72B0620A-9C52-473D-BAD5-C24D35CFB643}"/>
    <cellStyle name="Titolo 1" xfId="14977" xr:uid="{EF0695B7-9F0B-44D7-A2B4-4FA665CC9F42}"/>
    <cellStyle name="Titolo 2" xfId="14978" xr:uid="{CC77EEE6-5A51-4427-A75C-229DE5935A92}"/>
    <cellStyle name="Titolo 3" xfId="14979" xr:uid="{A056C688-CE5A-4229-986B-EA932055B9DA}"/>
    <cellStyle name="Titolo 4" xfId="14980" xr:uid="{9F8912E4-FB82-457C-8A6E-325E23760C84}"/>
    <cellStyle name="Titolo_AgeSa_NewFormat" xfId="14981" xr:uid="{AB231E7D-84EE-4A05-B8CF-F7BE1380D1C0}"/>
    <cellStyle name="Titre" xfId="14982" xr:uid="{3F84E69F-A10A-4A06-BA82-F7A76DA0E514}"/>
    <cellStyle name="Titre 1" xfId="14983" xr:uid="{1FDDBD80-ABF0-4701-A187-69CFC670FFCC}"/>
    <cellStyle name="Titre 2" xfId="14984" xr:uid="{52848C24-C4D7-4880-AC3F-4C8842F5D8D5}"/>
    <cellStyle name="Titre 3" xfId="14985" xr:uid="{A5E33C61-2F68-4109-8A83-4724D5366C00}"/>
    <cellStyle name="Titre 4" xfId="14986" xr:uid="{FA0D1DDE-10E8-4CD2-B041-51B3B6F7AA11}"/>
    <cellStyle name="Titre_AgeSa_NewFormat" xfId="14987" xr:uid="{E9597AA0-DDF6-4410-96F0-FF8D453C2756}"/>
    <cellStyle name="Título" xfId="14988" xr:uid="{91926D5E-C55F-43FF-820F-20E0C5A717C7}"/>
    <cellStyle name="Título 1" xfId="14989" xr:uid="{55514530-F80B-4E04-B14D-0DDF23551B76}"/>
    <cellStyle name="Título 2" xfId="14990" xr:uid="{F4102A00-0E0C-4454-B264-A8A4A7E0419D}"/>
    <cellStyle name="Título 3" xfId="14991" xr:uid="{FC8EC815-933D-40F3-887B-EDA868E0E0C6}"/>
    <cellStyle name="Título_AgeSa_NewFormat" xfId="14992" xr:uid="{682B5647-3347-4B72-8AE0-CE64C023F6EA}"/>
    <cellStyle name="TOC 1" xfId="14993" xr:uid="{ADDED527-900C-469A-BF09-E631C9C4674F}"/>
    <cellStyle name="TOC 2" xfId="14994" xr:uid="{2A633E87-5F8D-4C17-9199-3623F0572F00}"/>
    <cellStyle name="Toplam 2" xfId="14995" xr:uid="{E4FE1595-9C1E-404B-A0E1-53DAD9F8EF89}"/>
    <cellStyle name="Toplam 2 2" xfId="14996" xr:uid="{F597FB4A-B5C4-4CFD-BCAB-09C143E4C89C}"/>
    <cellStyle name="Toplam 2 2 2" xfId="14997" xr:uid="{DD97E584-D9CD-432F-B57F-73E968F6EBE3}"/>
    <cellStyle name="Toplam 2 2 2 2" xfId="14998" xr:uid="{56DE7B08-F4E5-4766-82D0-89E03CE4C8D4}"/>
    <cellStyle name="Toplam 2 2 2_CHECK_FX" xfId="14999" xr:uid="{FA4165DF-37E7-4CAA-9881-001DFB685184}"/>
    <cellStyle name="Toplam 2 2 3" xfId="15000" xr:uid="{1A03EF2E-1A4E-49ED-AB62-8AC068269C38}"/>
    <cellStyle name="Toplam 2 2 4" xfId="15001" xr:uid="{D495FCCC-9968-42CC-9384-8A24CEC01D0F}"/>
    <cellStyle name="Toplam 2 2_CHECK_FX" xfId="15002" xr:uid="{E8D56001-62DE-497B-9999-D37B9F981017}"/>
    <cellStyle name="Toplam 2 3" xfId="15003" xr:uid="{04A2ED4E-B62E-4F71-A36B-28D7E6C27A92}"/>
    <cellStyle name="Toplam 2 3 2" xfId="15004" xr:uid="{2C9967A3-4EF8-4449-8939-03029F948938}"/>
    <cellStyle name="Toplam 2 3_CHECK_FX" xfId="15005" xr:uid="{B5CBA165-4262-476D-9237-A0ADE9517C5E}"/>
    <cellStyle name="Toplam 2 4" xfId="15006" xr:uid="{1ADBEF5B-3B76-4483-9A51-08BE1ECFA138}"/>
    <cellStyle name="Toplam 2 5" xfId="15007" xr:uid="{D7E969D2-0487-4101-9FF9-51FE042509CF}"/>
    <cellStyle name="Toplam 2_CHECK_FX" xfId="15008" xr:uid="{3B92D140-32E0-4DF1-86B1-053E4CD977D9}"/>
    <cellStyle name="Totaal" xfId="15009" xr:uid="{A95B9B65-9EFD-47D8-B111-A9CC6D80EB4B}"/>
    <cellStyle name="Totaal 2" xfId="15010" xr:uid="{58E0A558-8082-45D7-BD72-FEDAC4731058}"/>
    <cellStyle name="Totaal 2 2" xfId="15011" xr:uid="{B20AC52F-A859-438E-8EB9-07C71093CF4A}"/>
    <cellStyle name="Totaal 2 3" xfId="15012" xr:uid="{F4A5F28C-A297-435B-9D37-F30A49B743B0}"/>
    <cellStyle name="Totaal 2 4" xfId="15013" xr:uid="{A0F2AE4C-7E41-4584-A4D7-9C85C46FD763}"/>
    <cellStyle name="Totaal 2 5" xfId="15014" xr:uid="{4768D2FC-889A-4124-A15B-F3536B2B429B}"/>
    <cellStyle name="Totaal 2_AgeSa_NewFormat" xfId="15015" xr:uid="{9BE4D402-C3A1-4E29-BA6C-0E2A211067BB}"/>
    <cellStyle name="Totaal 3" xfId="15016" xr:uid="{95EBCA6F-E004-4C9E-BEC8-F7BD2BFA8303}"/>
    <cellStyle name="Totaal 4" xfId="15017" xr:uid="{F7781F42-1FF7-46BC-B2D9-E959AC0138A1}"/>
    <cellStyle name="Totaal 5" xfId="15018" xr:uid="{5BB1174E-760C-4D80-8E04-112ABB4BCBF5}"/>
    <cellStyle name="Totaal 6" xfId="15019" xr:uid="{855080E8-A025-47AA-BE7C-CB874C53C65E}"/>
    <cellStyle name="Totaal_AgeSa_NewFormat" xfId="15020" xr:uid="{A5AE8B66-9993-4840-9CF0-F99136FD14FE}"/>
    <cellStyle name="Total 2" xfId="15021" xr:uid="{3BBEA66B-291A-424E-BB7F-F277F7F890C1}"/>
    <cellStyle name="Total 2 2" xfId="15022" xr:uid="{FF667B32-24CB-4A40-BA5D-59FB446E8F6F}"/>
    <cellStyle name="Total 2 2 2" xfId="15023" xr:uid="{1BC56DA3-F0BF-4E2A-8727-F978E2EC7A6A}"/>
    <cellStyle name="Total 2 2 3" xfId="15024" xr:uid="{CFAB1137-C8E2-42BE-8073-551C0B9D6417}"/>
    <cellStyle name="Total 2 2 4" xfId="15025" xr:uid="{E7CCE37F-FCAE-4F22-888A-B56E2625B712}"/>
    <cellStyle name="Total 2 2 5" xfId="15026" xr:uid="{AE4E3AFC-43CC-4BB8-9892-31DCD61C8D54}"/>
    <cellStyle name="Total 2 2_AgeSa_NewFormat" xfId="15027" xr:uid="{1ED817ED-7F42-42DB-AC6E-3D2E3DB9739E}"/>
    <cellStyle name="Total 2 3" xfId="15028" xr:uid="{466C3907-EF36-4586-84BC-E43A76C949B3}"/>
    <cellStyle name="Total 2 4" xfId="15029" xr:uid="{EEBF9766-EEEE-47F1-96C9-C3C1D138E089}"/>
    <cellStyle name="Total 2 5" xfId="15030" xr:uid="{C1736EAF-B43D-4038-A5F1-8C01D2678D66}"/>
    <cellStyle name="Total 2 6" xfId="15031" xr:uid="{B67F8478-6C5B-4E9C-9FF6-D3E4C00700B3}"/>
    <cellStyle name="Total 2_2. Exec Summary" xfId="15032" xr:uid="{48BFA4BC-52BE-45CD-B886-B3EBFBFA7C0B}"/>
    <cellStyle name="Total 3" xfId="15033" xr:uid="{92101724-6628-4A4B-B388-146F99BA1AAB}"/>
    <cellStyle name="Total 3 2" xfId="15034" xr:uid="{EECD9A89-0CEB-497D-A8F8-FBABB7654772}"/>
    <cellStyle name="Total 3 2 2" xfId="15035" xr:uid="{27AD8BED-936D-46EC-A24F-F840A87BF5B1}"/>
    <cellStyle name="Total 3 2 3" xfId="15036" xr:uid="{66A646EB-F062-4AA3-B223-4AAC5A7DC44F}"/>
    <cellStyle name="Total 3 2 4" xfId="15037" xr:uid="{17CD2299-C344-4F0C-B75D-80AD65689954}"/>
    <cellStyle name="Total 3 2 5" xfId="15038" xr:uid="{446BCFF1-3864-4295-89A9-DBFC1F5E40AB}"/>
    <cellStyle name="Total 3 2_AgeSa_NewFormat" xfId="15039" xr:uid="{9D88F185-E056-44A5-9FFA-5C5C2AA0255B}"/>
    <cellStyle name="Total 3 3" xfId="15040" xr:uid="{016620F9-D931-4045-A8F6-1AC9019D3229}"/>
    <cellStyle name="Total 3 4" xfId="15041" xr:uid="{FDA5A739-7D1E-4B85-BB5E-99E7EFC85FC3}"/>
    <cellStyle name="Total 3 5" xfId="15042" xr:uid="{0F574DD1-D217-4652-9CEB-B31FE840379E}"/>
    <cellStyle name="Total 3 6" xfId="15043" xr:uid="{67AD3003-2FA8-42AB-AC89-03199D1DD038}"/>
    <cellStyle name="Total 3_AgeSa_NewFormat" xfId="15044" xr:uid="{28FB7151-76E2-4123-A64B-3B1E7DE81302}"/>
    <cellStyle name="TotalAmount" xfId="15045" xr:uid="{F268CAF7-494F-4021-8FB2-0230C159E924}"/>
    <cellStyle name="TotalCurrency" xfId="15046" xr:uid="{A57E52EF-C5BC-4209-B9A7-957213739D57}"/>
    <cellStyle name="Totale" xfId="15047" xr:uid="{5333B2A8-83F1-4D26-8A71-6E4C13923652}"/>
    <cellStyle name="Totale 2" xfId="15048" xr:uid="{06A84DFE-6BA1-44C5-9493-E6438A4F786F}"/>
    <cellStyle name="Totale 2 2" xfId="15049" xr:uid="{FF482E94-5EF5-47A1-9D0B-DF0EDAF946E5}"/>
    <cellStyle name="Totale 2 3" xfId="15050" xr:uid="{4B0BEEE6-9777-4F59-86C7-485D1FD7ED45}"/>
    <cellStyle name="Totale 2 4" xfId="15051" xr:uid="{52086F3E-FE30-4AE8-AF2D-CD3237A346F8}"/>
    <cellStyle name="Totale 2 5" xfId="15052" xr:uid="{9A3756C9-BC3F-4C8E-8994-EB6C94983A92}"/>
    <cellStyle name="Totale 2_AgeSa_NewFormat" xfId="15053" xr:uid="{00F55DBC-D9F7-432C-969D-6214D64328C7}"/>
    <cellStyle name="Totale 3" xfId="15054" xr:uid="{9FF8594F-B829-487E-AF8B-90D9C57D7826}"/>
    <cellStyle name="Totale 4" xfId="15055" xr:uid="{4CDF1E5D-A755-43CD-940C-7252BE98A147}"/>
    <cellStyle name="Totale 5" xfId="15056" xr:uid="{0C241CDD-2CBB-4708-9000-2466115D0E95}"/>
    <cellStyle name="Totale 6" xfId="15057" xr:uid="{997CF113-292A-4F25-ABBD-C357C69F8B18}"/>
    <cellStyle name="Totale_AgeSa_NewFormat" xfId="15058" xr:uid="{4233DC70-D3F8-425F-BFAD-818037345418}"/>
    <cellStyle name="TotalText" xfId="15059" xr:uid="{6F814F12-1872-4F22-99FA-3306B98B3C7D}"/>
    <cellStyle name="Tulostus" xfId="15060" xr:uid="{285887BD-498A-41B6-8C00-A1602A516B57}"/>
    <cellStyle name="Tulostus 2" xfId="15061" xr:uid="{1FD7D387-343A-4227-BD1F-31EE07C929F1}"/>
    <cellStyle name="Tulostus 2 2" xfId="15062" xr:uid="{0FAF05CC-7902-4E9E-B37C-0D7E02875C5B}"/>
    <cellStyle name="Tulostus 2 3" xfId="15063" xr:uid="{C0C42DD4-3594-4D9D-8977-41C429BE04AC}"/>
    <cellStyle name="Tulostus 2 4" xfId="15064" xr:uid="{5F28E4E7-E960-48F7-8B7A-4820205D202C}"/>
    <cellStyle name="Tulostus 2 5" xfId="15065" xr:uid="{180C1027-D33B-4606-AC8E-FAEC7F2DEB4F}"/>
    <cellStyle name="Tulostus 2_AgeSa_NewFormat" xfId="15066" xr:uid="{5828A530-8E2B-44BA-AA4F-D979529C0B45}"/>
    <cellStyle name="Tulostus 3" xfId="15067" xr:uid="{8AD7ABFB-513A-4C83-8011-AF4409B2C00A}"/>
    <cellStyle name="Tulostus 4" xfId="15068" xr:uid="{AD480E9C-5BC7-456B-9CE0-2B6FB82E15F9}"/>
    <cellStyle name="Tulostus 5" xfId="15069" xr:uid="{DA3F478B-19AD-44ED-BA61-A1CD86318362}"/>
    <cellStyle name="Tulostus 6" xfId="15070" xr:uid="{192DCB96-CC41-4E22-AE49-085AF7FC9CBF}"/>
    <cellStyle name="Tulostus_AgeSa_NewFormat" xfId="15071" xr:uid="{45F69AAF-803D-441A-B809-EBC5C34F6E10}"/>
    <cellStyle name="Tusental (0)_pldt" xfId="15072" xr:uid="{38D92162-0EE1-4526-B7D3-97BBFEFFF6A7}"/>
    <cellStyle name="Tusental_pldt" xfId="15073" xr:uid="{58304F73-4F04-48AB-827E-3AA6B313E9EB}"/>
    <cellStyle name="ú" xfId="15074" xr:uid="{2C23AAE9-C620-47AC-AAC6-5248B9EAB83B}"/>
    <cellStyle name="ú?³" xfId="15075" xr:uid="{488BAC0E-51B7-49EB-B305-13B2D57937B3}"/>
    <cellStyle name="ú?ú" xfId="15076" xr:uid="{984DD921-6BFA-4773-BAE4-495331DB40B1}"/>
    <cellStyle name="ú_CHECK_FX" xfId="15077" xr:uid="{BF856E99-7E30-4DDF-ABF3-00F61D262E6F}"/>
    <cellStyle name="ú_Inflow" xfId="15078" xr:uid="{E72B6E43-55F4-420E-BF20-9B84FD74F845}"/>
    <cellStyle name="ú_Overall" xfId="15079" xr:uid="{DD892595-5DF8-416A-9CF9-1F21F4B9C756}"/>
    <cellStyle name="ú_Overall (2)" xfId="15080" xr:uid="{9C314533-AE15-4D19-BD5A-55F36E850A9E}"/>
    <cellStyle name="Uitvoer" xfId="15081" xr:uid="{CA8E0130-D997-424A-9FD3-35D02BAE9B83}"/>
    <cellStyle name="Uitvoer 2" xfId="15082" xr:uid="{AC7E5735-95D6-4BAD-992C-8110C91C51A3}"/>
    <cellStyle name="Uitvoer 2 2" xfId="15083" xr:uid="{168FF94E-E3E4-409F-AF03-87E79A10182A}"/>
    <cellStyle name="Uitvoer 2 3" xfId="15084" xr:uid="{C2B86EE2-B69E-4B65-A53A-1F83463E2420}"/>
    <cellStyle name="Uitvoer 2 4" xfId="15085" xr:uid="{C193B313-278A-42A4-92DE-2D7332E3EAC7}"/>
    <cellStyle name="Uitvoer 2 5" xfId="15086" xr:uid="{34C99E91-B038-4D02-81A7-A10A228E4D40}"/>
    <cellStyle name="Uitvoer 2_AgeSa_NewFormat" xfId="15087" xr:uid="{CEF36B65-364B-4F00-BA09-B00DEC4CEB05}"/>
    <cellStyle name="Uitvoer 3" xfId="15088" xr:uid="{6113E86C-995D-45F9-A2B2-1467A4BE4BC6}"/>
    <cellStyle name="Uitvoer 4" xfId="15089" xr:uid="{5C823DB0-4F6D-492D-B7F9-1E51D021C534}"/>
    <cellStyle name="Uitvoer 5" xfId="15090" xr:uid="{16A68A6E-924F-48DF-9F5F-F998BCA2C74C}"/>
    <cellStyle name="Uitvoer 6" xfId="15091" xr:uid="{108FD6CC-9B53-4068-AD26-EFD88C0F616A}"/>
    <cellStyle name="Uitvoer_AgeSa_NewFormat" xfId="15092" xr:uid="{E97B5EBA-45B0-4BFB-8E01-9B4DDE85BF6A}"/>
    <cellStyle name="Unit" xfId="15093" xr:uid="{A3CF5857-E2B9-4280-ACD7-0D67D001337A}"/>
    <cellStyle name="Update" xfId="15094" xr:uid="{95456427-7999-4A59-ADA6-8726F5CC92DE}"/>
    <cellStyle name="Update 2" xfId="15095" xr:uid="{826ABA6B-7CEC-4137-BFDE-DBDD383ED8A7}"/>
    <cellStyle name="Update_CHECK_FX" xfId="15096" xr:uid="{D432804C-C17D-4CE3-B179-D07391BDC75B}"/>
    <cellStyle name="URUNKODU" xfId="15097" xr:uid="{C60862FC-53C3-4F0E-934A-D7C260448DA0}"/>
    <cellStyle name="URUNKODU 10" xfId="15098" xr:uid="{7EB43071-A31C-493D-82E8-F3E2AE36F418}"/>
    <cellStyle name="URUNKODU 2" xfId="15099" xr:uid="{A59FE4C0-BAFC-4755-B419-EBB346D1CE69}"/>
    <cellStyle name="URUNKODU 2 2" xfId="15100" xr:uid="{E1D9885E-4611-4B84-8CDA-1F6191D061E2}"/>
    <cellStyle name="URUNKODU 2_CHECK_FX" xfId="15101" xr:uid="{2A3A5129-9D00-4B3D-9E17-736F208905BC}"/>
    <cellStyle name="URUNKODU 3" xfId="15102" xr:uid="{34CA7555-89C8-44C3-B174-F53ED2253E5D}"/>
    <cellStyle name="URUNKODU 3 2" xfId="15103" xr:uid="{D1A14396-1CDD-49DE-94BD-0C192C7708C1}"/>
    <cellStyle name="URUNKODU 3_CHECK_FX" xfId="15104" xr:uid="{C75277D9-8855-4806-BADB-99412A6947AA}"/>
    <cellStyle name="URUNKODU 4" xfId="15105" xr:uid="{42CDB444-F7F1-41A6-8385-6DFFDB4E188D}"/>
    <cellStyle name="URUNKODU 4 2" xfId="15106" xr:uid="{75CBB65C-9172-48D1-8F76-126EE2A5CE4C}"/>
    <cellStyle name="URUNKODU 4_CHECK_FX" xfId="15107" xr:uid="{6B55CE0E-0F28-4552-83BE-D12DCE3FAB18}"/>
    <cellStyle name="URUNKODU 5" xfId="15108" xr:uid="{E001E9F9-681C-4DF7-B4F3-6B8B117F90DE}"/>
    <cellStyle name="URUNKODU 5 2" xfId="15109" xr:uid="{8E669C3E-FE43-4671-B517-8E1B2F6516B7}"/>
    <cellStyle name="URUNKODU 5_CHECK_FX" xfId="15110" xr:uid="{EB0316C9-839F-4B3C-8D54-3D2C41CD950A}"/>
    <cellStyle name="URUNKODU 6" xfId="15111" xr:uid="{7F158A35-745F-46AF-AEC3-2F29A7B51C1B}"/>
    <cellStyle name="URUNKODU 6 2" xfId="15112" xr:uid="{6C403FF9-1F7F-4441-979E-02F146D99375}"/>
    <cellStyle name="URUNKODU 6_CHECK_FX" xfId="15113" xr:uid="{0CBEAFCF-9AF6-4754-B81E-914CA5F9FF87}"/>
    <cellStyle name="URUNKODU 7" xfId="15114" xr:uid="{FC810CC3-4796-4659-A007-3960BE0C02C2}"/>
    <cellStyle name="URUNKODU 7 2" xfId="15115" xr:uid="{33C00195-C858-43E7-97FB-3591074ED75F}"/>
    <cellStyle name="URUNKODU 7_CHECK_FX" xfId="15116" xr:uid="{4350B684-C74E-4924-9B50-7662ABE54690}"/>
    <cellStyle name="URUNKODU 8" xfId="15117" xr:uid="{EF306A79-B810-4295-B7B7-E046D69B991A}"/>
    <cellStyle name="URUNKODU 8 2" xfId="15118" xr:uid="{485BB768-63D4-481F-B380-5CD5A4224294}"/>
    <cellStyle name="URUNKODU 8_CHECK_FX" xfId="15119" xr:uid="{407B65E9-1932-4B5A-9E0C-3FD8F455CBF1}"/>
    <cellStyle name="URUNKODU 9" xfId="15120" xr:uid="{4715AA12-45EF-4999-9878-EF075D30D4D5}"/>
    <cellStyle name="URUNKODU 9 2" xfId="15121" xr:uid="{D1D2CF1A-2AD0-4969-9E58-DD68EA567B4B}"/>
    <cellStyle name="URUNKODU 9_CHECK_FX" xfId="15122" xr:uid="{CEB1D84F-14E5-4CD4-B5CF-A59CF039E8EE}"/>
    <cellStyle name="URUNKODU_CHECK_FX" xfId="15123" xr:uid="{6B6F6483-4C3E-4E41-BBF8-0C9CC3DD5FD8}"/>
    <cellStyle name="USD" xfId="15124" xr:uid="{46CC7D10-CD44-4850-9175-B66FFE700F28}"/>
    <cellStyle name="úßú" xfId="15125" xr:uid="{42B71BD8-1D2F-438B-A181-2B8583BA792C}"/>
    <cellStyle name="UST_BASLIK" xfId="15126" xr:uid="{8E59152F-766A-4536-8499-C00D9A49678F}"/>
    <cellStyle name="Uyarı Metni 2" xfId="15127" xr:uid="{6758A6FC-6335-40DE-BBD4-EA29A4BF3683}"/>
    <cellStyle name="Uyarı Metni 2 2" xfId="15128" xr:uid="{237F083A-A154-4E48-ADA6-0AD96B531D98}"/>
    <cellStyle name="Uyarı Metni 2_CHECK_FX" xfId="15129" xr:uid="{7A511240-8428-4B37-BB65-4ABE2A2098A9}"/>
    <cellStyle name="VALOR" xfId="15130" xr:uid="{88CDD3EB-37D1-4E56-A652-C2F5674D8D46}"/>
    <cellStyle name="Valore non valido" xfId="15131" xr:uid="{AA239F92-D1D1-4598-A587-BC15BCB17418}"/>
    <cellStyle name="Valore valido" xfId="15132" xr:uid="{5754BF9D-2582-46E5-8800-9CF9AF0E5391}"/>
    <cellStyle name="Valuta (0)" xfId="15133" xr:uid="{21C253E6-1F8C-4C78-9DD6-D8F63669E316}"/>
    <cellStyle name="Valuta [0]_Blad1" xfId="15134" xr:uid="{225147AD-D4EF-41E4-8315-6393AD098831}"/>
    <cellStyle name="Valuta_Blad1" xfId="15135" xr:uid="{C0AA7637-FEE7-4CDD-B26B-C0341134F647}"/>
    <cellStyle name="Varoitusteksti" xfId="15136" xr:uid="{786780A1-F446-4A83-A2E5-9A625BB5FA83}"/>
    <cellStyle name="VBOutput" xfId="15137" xr:uid="{0FACD71D-A7C7-4C8B-8671-B22D241EA2D4}"/>
    <cellStyle name="Verificar Célula" xfId="15138" xr:uid="{5F1C6396-9FB7-44CA-9CD8-A62AC46D838E}"/>
    <cellStyle name="Vérification" xfId="15139" xr:uid="{DD447B3D-4BA9-4515-9A48-03DC3B8B835A}"/>
    <cellStyle name="Verklarende tekst" xfId="15140" xr:uid="{E64A6467-AD22-4BFB-B91B-A9C7FC71771D}"/>
    <cellStyle name="Vertical" xfId="15141" xr:uid="{9E973055-18AC-4076-9485-A19234DC0BCA}"/>
    <cellStyle name="Virgül [0]" xfId="15142" xr:uid="{11437FEE-A5AC-4B6D-9645-0F9651D7CC60}"/>
    <cellStyle name="Virgül 2" xfId="15143" xr:uid="{F75BC399-9BAD-4874-8351-2F5AFD8A33FB}"/>
    <cellStyle name="Vurgu1 2" xfId="15144" xr:uid="{83C480EC-A25A-498E-B464-46FAF6480089}"/>
    <cellStyle name="Vurgu1 2 2" xfId="15145" xr:uid="{48DAFCB6-0604-41C4-8485-27E59227DBD3}"/>
    <cellStyle name="Vurgu1 2_CHECK_FX" xfId="15146" xr:uid="{0F362E3B-BEDE-432E-BF58-A33BC17CAE0B}"/>
    <cellStyle name="Vurgu2 2" xfId="15147" xr:uid="{61E0B17C-9A39-4CE2-9633-9C8E850D798A}"/>
    <cellStyle name="Vurgu2 2 2" xfId="15148" xr:uid="{FE897C98-C8AD-4689-8459-3F78E588EEBF}"/>
    <cellStyle name="Vurgu2 2 2 2" xfId="15149" xr:uid="{3D5D80D6-1AFD-4902-9DF3-E752895DFA03}"/>
    <cellStyle name="Vurgu2 2 2 2 2" xfId="15150" xr:uid="{AB290461-B33E-430E-997E-02CC0B11B468}"/>
    <cellStyle name="Vurgu2 2 2 2_CHECK_FX" xfId="15151" xr:uid="{CB708CC6-479D-4CDE-AA16-DB0C91D69E16}"/>
    <cellStyle name="Vurgu2 2 2 3" xfId="15152" xr:uid="{B8D3EFD6-377D-40C9-8028-4E99D9E438A3}"/>
    <cellStyle name="Vurgu2 2 2_CHECK_FX" xfId="15153" xr:uid="{739415F9-ACB8-4280-A70F-B7745C525174}"/>
    <cellStyle name="Vurgu2 2 3" xfId="15154" xr:uid="{7EF76BC0-0716-4660-83BA-12BB73CF919C}"/>
    <cellStyle name="Vurgu2 2_CHECK_FX" xfId="15155" xr:uid="{7B0B1379-DAD9-45EF-962F-ACE2D70205AC}"/>
    <cellStyle name="Vurgu3 2" xfId="15156" xr:uid="{564522FD-B318-47E4-A02A-C31DB391926F}"/>
    <cellStyle name="Vurgu3 2 2" xfId="15157" xr:uid="{68AE0373-990C-4B13-BB09-13B56D4F1E6B}"/>
    <cellStyle name="Vurgu3 2_CHECK_FX" xfId="15158" xr:uid="{FD333728-11A5-4F40-9BDB-D9339714A2D0}"/>
    <cellStyle name="Vurgu4 2" xfId="15159" xr:uid="{65803531-E9D9-43FA-BEB1-C9C11C380627}"/>
    <cellStyle name="Vurgu4 2 2" xfId="15160" xr:uid="{514C6441-F953-4A87-961E-1A87F188F1AE}"/>
    <cellStyle name="Vurgu4 2_CHECK_FX" xfId="15161" xr:uid="{51AC4F31-9AAD-4C63-875C-B7528C31AE95}"/>
    <cellStyle name="Vurgu5 2" xfId="15162" xr:uid="{CDBFCFF0-E604-4147-9AB4-49F5BF8BA882}"/>
    <cellStyle name="Vurgu5 2 2" xfId="15163" xr:uid="{016C1393-25EF-4751-8C26-71B9CC83D08F}"/>
    <cellStyle name="Vurgu5 2_CHECK_FX" xfId="15164" xr:uid="{84215994-4128-466D-BF93-1FB197B562D0}"/>
    <cellStyle name="Vurgu6 2" xfId="15165" xr:uid="{F24057C6-34D5-4755-8819-3DBDF0ED331E}"/>
    <cellStyle name="Vurgu6 2 2" xfId="15166" xr:uid="{D7831C4B-54F0-49F6-A892-ED83D13A407B}"/>
    <cellStyle name="Vurgu6 2_CHECK_FX" xfId="15167" xr:uid="{BBFFF052-C223-4B2B-9431-973C1463FA3F}"/>
    <cellStyle name="Waarschuwingstekst" xfId="15168" xr:uid="{76BC96A0-A4D0-4AB9-961E-DB8847472411}"/>
    <cellStyle name="Währung [0]_ASXXXXYY" xfId="15169" xr:uid="{AEAC072C-C3C5-462A-B66D-291525C9A83D}"/>
    <cellStyle name="Währung_ASXXXXYY" xfId="15170" xr:uid="{315A1A28-F18C-4DFA-B72F-B0A8293A1FD4}"/>
    <cellStyle name="Walutowy_wrzesie? 2004" xfId="15171" xr:uid="{DC381823-E051-426A-9D40-4B13BB571384}"/>
    <cellStyle name="Warning Text 2" xfId="15172" xr:uid="{0890C634-E7C5-46BA-9D22-43E29E441899}"/>
    <cellStyle name="Warning Text 2 2" xfId="15173" xr:uid="{8B2AAA13-A7C7-4CF1-8198-4A6DBF276869}"/>
    <cellStyle name="Warning Text 2 3" xfId="15174" xr:uid="{4FC6F2D6-D294-40AD-A94E-434A0BBF16E0}"/>
    <cellStyle name="Warning Text 2_2. Exec Summary" xfId="15175" xr:uid="{9FBE24E2-8609-4046-A079-CE8C5531B79A}"/>
    <cellStyle name="Warning Text 3" xfId="15176" xr:uid="{F796C430-98A1-4002-84AC-B464BC0D2AD5}"/>
    <cellStyle name="Warning Text 3 2" xfId="15177" xr:uid="{5E41D8B9-FDBA-4FD5-9505-66DBAE3F8324}"/>
    <cellStyle name="Warning Text 3_CHECK_FX" xfId="15178" xr:uid="{A906C278-46D4-4A9E-9A3D-12DF8B91D438}"/>
    <cellStyle name="Warning Text 4" xfId="15179" xr:uid="{A4E0BCB9-442F-4EDA-BE1A-B52B02CCC856}"/>
    <cellStyle name="Warning Text 4 2" xfId="15180" xr:uid="{78BB4641-3179-4FB6-98EF-315379C16567}"/>
    <cellStyle name="Warning Text 4_CHECK_FX" xfId="15181" xr:uid="{F8BEB92F-E505-4A71-A207-329B40989AC3}"/>
    <cellStyle name="Warning Text 5" xfId="15182" xr:uid="{3156C701-5F8C-4DB4-9A9C-E531EEA9AD54}"/>
    <cellStyle name="Warning Text 5 2" xfId="15183" xr:uid="{A564BEF4-BE36-4660-9971-3F563C38F678}"/>
    <cellStyle name="Warning Text 5_CHECK_FX" xfId="15184" xr:uid="{609CECB8-FC41-47DC-8ED7-F6D72B113F10}"/>
    <cellStyle name="Warning Text 6" xfId="15185" xr:uid="{F3F190A6-3E3C-484A-AC8C-8C7910E23BC4}"/>
    <cellStyle name="Warning Text 6 2" xfId="15186" xr:uid="{254AD808-04B5-4965-863D-8DE87D00D91A}"/>
    <cellStyle name="Warning Text 6_CHECK_FX" xfId="15187" xr:uid="{6120EFED-75F6-49CA-A8E7-3F6D2B3BCF14}"/>
    <cellStyle name="Warning Text 7" xfId="15188" xr:uid="{616B4DC3-C0C1-406C-A065-EDB54BD10856}"/>
    <cellStyle name="Warning Text 7 2" xfId="15189" xr:uid="{49D53BC8-92E7-4BE5-9E22-52B6224523CD}"/>
    <cellStyle name="Warning Text 7_CHECK_FX" xfId="15190" xr:uid="{48170B41-DA44-4E1B-BAEA-CE1A8C11365E}"/>
    <cellStyle name="Warning Text 8" xfId="15191" xr:uid="{E59CEFF3-22AB-4EA9-9F39-313F72A91576}"/>
    <cellStyle name="Warning Text 8 2" xfId="15192" xr:uid="{0849A32B-816F-41F9-BC41-C74A00D327FD}"/>
    <cellStyle name="Warning Text 8_CHECK_FX" xfId="15193" xr:uid="{DC684D85-B2DA-473F-AA48-9FE09B73D2C1}"/>
    <cellStyle name="Warning Text 9" xfId="15194" xr:uid="{AA9F31B3-FCAF-4885-A6B7-08FD604A78EE}"/>
    <cellStyle name="WrapCenter" xfId="15195" xr:uid="{A5FF55CC-8988-49D9-AB54-DDDD47749534}"/>
    <cellStyle name="WrapCenter 2" xfId="15196" xr:uid="{41BB18AB-0255-43E4-8D35-058BF09E9A16}"/>
    <cellStyle name="WrapCenter_CHECK_FX" xfId="15197" xr:uid="{2237D764-8862-45D1-B138-DAFF8C9B6536}"/>
    <cellStyle name="WrapLeft" xfId="15198" xr:uid="{48A156D8-4BE6-4982-92A6-FE8D39D435F2}"/>
    <cellStyle name="Yüzde 10" xfId="15199" xr:uid="{DE332329-184A-4C59-80CE-75EDDE945D64}"/>
    <cellStyle name="Yüzde 10 2" xfId="15200" xr:uid="{1C4C3B69-D317-4296-ADE5-37E22D5E7B11}"/>
    <cellStyle name="Yüzde 10 2 2" xfId="15201" xr:uid="{8E58272C-3A8D-4025-A5B4-D8691C99B84F}"/>
    <cellStyle name="Yüzde 10 2 2 2" xfId="15202" xr:uid="{6BE0672F-B1A6-43EB-8373-C974569995E2}"/>
    <cellStyle name="Yüzde 10 2 2 2 2" xfId="15203" xr:uid="{B8D32393-3CD9-49BD-B390-B324F5247B0C}"/>
    <cellStyle name="Yüzde 10 2 2 2_CHECK_FX" xfId="15204" xr:uid="{57F93D8F-0834-4D32-9AA0-89C4D3A2B853}"/>
    <cellStyle name="Yüzde 10 2 2 3" xfId="15205" xr:uid="{FC863E74-1E24-4A14-BD73-B39F864A8284}"/>
    <cellStyle name="Yüzde 10 2 2_CHECK_FX" xfId="15206" xr:uid="{768E74BB-B847-45C1-88A0-4C7A8309E537}"/>
    <cellStyle name="Yüzde 10 2 3" xfId="15207" xr:uid="{0879C995-9F02-4F8C-92AB-A0C474972E86}"/>
    <cellStyle name="Yüzde 10 2 3 2" xfId="15208" xr:uid="{3EEAA9A2-B50E-49E8-91C8-0FB184ACD9D6}"/>
    <cellStyle name="Yüzde 10 2 3_CHECK_FX" xfId="15209" xr:uid="{2C0D1F7B-3F88-491D-8FAE-F20380C98592}"/>
    <cellStyle name="Yüzde 10 2 4" xfId="15210" xr:uid="{B7A37B81-4612-4718-A2DF-487C6C786319}"/>
    <cellStyle name="Yüzde 10 2_CHECK_FX" xfId="15211" xr:uid="{D5E14560-7755-4DE2-83A1-D832AFD8DA58}"/>
    <cellStyle name="Yüzde 10 3" xfId="15212" xr:uid="{E8603789-0344-4534-A2CF-990D38C2EF2F}"/>
    <cellStyle name="Yüzde 10 3 2" xfId="15213" xr:uid="{928095CB-A2ED-4515-92C8-B3B5D2073102}"/>
    <cellStyle name="Yüzde 10 3 2 2" xfId="15214" xr:uid="{29991D03-2F70-4B73-A041-F0AC2D1C3CD7}"/>
    <cellStyle name="Yüzde 10 3 2_CHECK_FX" xfId="15215" xr:uid="{676DB063-2B30-4151-BD4C-3156FF59A862}"/>
    <cellStyle name="Yüzde 10 3 3" xfId="15216" xr:uid="{EB904DB4-8122-4149-9118-6FACD1E1B2A9}"/>
    <cellStyle name="Yüzde 10 3_CHECK_FX" xfId="15217" xr:uid="{C0B82422-E189-4BA1-BB4B-AECE0404AF4B}"/>
    <cellStyle name="Yüzde 10 4" xfId="15218" xr:uid="{76E35F51-70D0-47A0-8820-D15CD1500F28}"/>
    <cellStyle name="Yüzde 10 4 2" xfId="15219" xr:uid="{3835A0F3-C1B2-46B4-A505-5C893582D830}"/>
    <cellStyle name="Yüzde 10 4_CHECK_FX" xfId="15220" xr:uid="{74F0E8F2-F611-4BD8-9BB2-77F8B03DF6BE}"/>
    <cellStyle name="Yüzde 10 5" xfId="15221" xr:uid="{81B95E24-7149-4901-8B9E-6B679127CA33}"/>
    <cellStyle name="Yüzde 10_CHECK_FX" xfId="15222" xr:uid="{B7DF6B4C-4EDF-443A-8C29-4506BCFBD9B5}"/>
    <cellStyle name="Yüzde 11" xfId="15223" xr:uid="{ABDA2EBF-5543-4124-A769-1DC2FBABB31B}"/>
    <cellStyle name="Yüzde 11 2" xfId="15224" xr:uid="{4B28607E-2C4E-4485-8376-767ED0577744}"/>
    <cellStyle name="Yüzde 11 2 2" xfId="15225" xr:uid="{F3E11A39-22ED-4764-8473-E8192D626B1D}"/>
    <cellStyle name="Yüzde 11 2 2 2" xfId="15226" xr:uid="{007318DD-9391-4116-A673-E2A849909E12}"/>
    <cellStyle name="Yüzde 11 2 2 2 2" xfId="15227" xr:uid="{DABD35F6-4536-400B-B3CC-7551BC824CC1}"/>
    <cellStyle name="Yüzde 11 2 2 2_CHECK_FX" xfId="15228" xr:uid="{DA068F58-A8AF-4133-9F65-0B768F3DECF8}"/>
    <cellStyle name="Yüzde 11 2 2 3" xfId="15229" xr:uid="{1E13D188-B6BE-4B8C-8721-4950B0E99EEF}"/>
    <cellStyle name="Yüzde 11 2 2_CHECK_FX" xfId="15230" xr:uid="{13E9EF62-647A-491A-AC20-9FA410EEF628}"/>
    <cellStyle name="Yüzde 11 2 3" xfId="15231" xr:uid="{836D00F9-ACE9-45EC-9462-0D03F7614CD1}"/>
    <cellStyle name="Yüzde 11 2 3 2" xfId="15232" xr:uid="{903004C5-4007-40FC-B965-E1B0D5ED84A5}"/>
    <cellStyle name="Yüzde 11 2 3_CHECK_FX" xfId="15233" xr:uid="{87CA74CE-6510-4090-976E-C047122E693C}"/>
    <cellStyle name="Yüzde 11 2 4" xfId="15234" xr:uid="{F83F4A09-A452-4712-BF7B-E19E774B456B}"/>
    <cellStyle name="Yüzde 11 2_CHECK_FX" xfId="15235" xr:uid="{B0A1B9B6-1A67-46F6-94EA-FC7538813431}"/>
    <cellStyle name="Yüzde 11 3" xfId="15236" xr:uid="{9083A88F-A31A-4B30-AD17-5A7FB06B9EA4}"/>
    <cellStyle name="Yüzde 11 3 2" xfId="15237" xr:uid="{F6ED2F16-9BF3-45EE-9809-9D954FC93C06}"/>
    <cellStyle name="Yüzde 11 3 2 2" xfId="15238" xr:uid="{48168AED-C3F0-40D2-873A-7C12E00CCDAD}"/>
    <cellStyle name="Yüzde 11 3 2_CHECK_FX" xfId="15239" xr:uid="{EA4AA551-4E9F-4915-8E7F-FF9771BA3449}"/>
    <cellStyle name="Yüzde 11 3 3" xfId="15240" xr:uid="{518D23DD-2FB9-45BE-8628-85120C29A5F4}"/>
    <cellStyle name="Yüzde 11 3_CHECK_FX" xfId="15241" xr:uid="{2ED56B76-7E13-4ABA-8030-ED449E6664D9}"/>
    <cellStyle name="Yüzde 11 4" xfId="15242" xr:uid="{B84686DC-9252-49AB-8649-A59BE37C585B}"/>
    <cellStyle name="Yüzde 11 4 2" xfId="15243" xr:uid="{2AD8EEDB-E0EB-4B1E-80FA-EA8FAF79B1D6}"/>
    <cellStyle name="Yüzde 11 4_CHECK_FX" xfId="15244" xr:uid="{6C010C1A-6037-4480-8F3C-2E2B23B79E86}"/>
    <cellStyle name="Yüzde 11 5" xfId="15245" xr:uid="{16930F45-A5E6-43F0-BB56-B2B8B50FCE8A}"/>
    <cellStyle name="Yüzde 11_CHECK_FX" xfId="15246" xr:uid="{15B5DFCE-850B-4252-8CC3-BC5C563D975E}"/>
    <cellStyle name="Yüzde 12" xfId="15247" xr:uid="{1439B300-F2F6-4D4E-A4B2-E251FD0DA4B9}"/>
    <cellStyle name="Yüzde 13" xfId="15248" xr:uid="{92C66162-BFA6-4F3C-8CDC-AADF151201CF}"/>
    <cellStyle name="Yüzde 13 2" xfId="15249" xr:uid="{248AE658-E6AA-45C9-9896-145E4508ADE2}"/>
    <cellStyle name="Yüzde 13 2 2" xfId="15250" xr:uid="{CAAA8151-DC4C-4CD7-8EA8-1C4206F5DC2D}"/>
    <cellStyle name="Yüzde 13 2 2 2" xfId="15251" xr:uid="{A6558F95-6878-4A74-AC96-5977F7B02437}"/>
    <cellStyle name="Yüzde 13 2 2_CHECK_FX" xfId="15252" xr:uid="{566E9AC4-DC9B-411C-9D2B-90F37764DAF5}"/>
    <cellStyle name="Yüzde 13 2 3" xfId="15253" xr:uid="{4CD29641-9B13-48D4-8B51-3E2E76CC6C7E}"/>
    <cellStyle name="Yüzde 13 2_CHECK_FX" xfId="15254" xr:uid="{63F62862-BF0C-476B-9335-D6CD37254500}"/>
    <cellStyle name="Yüzde 13 3" xfId="15255" xr:uid="{08B39963-9E21-4A3F-9B76-14EC7C91F387}"/>
    <cellStyle name="Yüzde 13 3 2" xfId="15256" xr:uid="{F7825A97-7CC3-42BC-8779-94E5D2CFAD67}"/>
    <cellStyle name="Yüzde 13 3_CHECK_FX" xfId="15257" xr:uid="{AEFD577C-EDBC-462E-BF1B-583D643D08F5}"/>
    <cellStyle name="Yüzde 13 4" xfId="15258" xr:uid="{09206808-33A6-4526-800D-20212E5D5C25}"/>
    <cellStyle name="Yüzde 13_CHECK_FX" xfId="15259" xr:uid="{65C9B3D9-72E8-4774-9DE3-0649A2189045}"/>
    <cellStyle name="Yüzde 14" xfId="15260" xr:uid="{A5B9FDA5-A1E5-4629-BA8C-B56AF43FE8BD}"/>
    <cellStyle name="Yüzde 14 2" xfId="15261" xr:uid="{4B36CE16-BE21-415F-B5F4-0BBDC2A74A2C}"/>
    <cellStyle name="Yüzde 14 2 2" xfId="15262" xr:uid="{99A82031-F5BF-4DCE-B9F3-25BF4C53EB0B}"/>
    <cellStyle name="Yüzde 14 2 2 2" xfId="15263" xr:uid="{B41E2D85-E1C9-4DC3-A2A8-8371B16E5EED}"/>
    <cellStyle name="Yüzde 14 2 2_CHECK_FX" xfId="15264" xr:uid="{A8765D1B-AD76-4A71-B4D4-308866BCE072}"/>
    <cellStyle name="Yüzde 14 2 3" xfId="15265" xr:uid="{76FDEADA-9D8F-4AC0-82C3-E7FF7DC1E28A}"/>
    <cellStyle name="Yüzde 14 2_CHECK_FX" xfId="15266" xr:uid="{235BD4FF-BAB7-45E6-A27D-2CD202CC9BF1}"/>
    <cellStyle name="Yüzde 14 3" xfId="15267" xr:uid="{B639E406-3944-4617-9710-AD98F5C8B30D}"/>
    <cellStyle name="Yüzde 14 3 2" xfId="15268" xr:uid="{CF299119-AF92-4B31-AB30-B65DA2D8F70B}"/>
    <cellStyle name="Yüzde 14 3_CHECK_FX" xfId="15269" xr:uid="{899FF18B-306A-4E4E-BF9A-064B02251F9E}"/>
    <cellStyle name="Yüzde 14 4" xfId="15270" xr:uid="{D428A884-FE0A-4A31-AE4D-1368414CF857}"/>
    <cellStyle name="Yüzde 14_CHECK_FX" xfId="15271" xr:uid="{563315CB-F2DA-408A-BFE9-36B91E1B456D}"/>
    <cellStyle name="Yüzde 15" xfId="15272" xr:uid="{BB6A15C3-47C9-440B-94FB-EAE1873641AF}"/>
    <cellStyle name="Yüzde 15 2" xfId="15273" xr:uid="{2CB06082-CD92-4F7E-AC8E-0CA3E0CAA08B}"/>
    <cellStyle name="Yüzde 15 2 2" xfId="15274" xr:uid="{3DFF76B0-DC36-41D9-AF7E-7E9230C525EE}"/>
    <cellStyle name="Yüzde 15 2 2 2" xfId="15275" xr:uid="{A91C3836-80BC-49E9-86B2-DA485B4E92F5}"/>
    <cellStyle name="Yüzde 15 2 2_CHECK_FX" xfId="15276" xr:uid="{0EE7AA41-2D66-425E-BED5-0B95DDC14E3F}"/>
    <cellStyle name="Yüzde 15 2 3" xfId="15277" xr:uid="{0F3FFD12-340B-4143-95EC-D7D20C74F7B0}"/>
    <cellStyle name="Yüzde 15 2_CHECK_FX" xfId="15278" xr:uid="{D7EA518E-9316-4674-910B-2F0A77844333}"/>
    <cellStyle name="Yüzde 15 3" xfId="15279" xr:uid="{9B3BDC2C-5674-4D82-9D62-9A1489019F5B}"/>
    <cellStyle name="Yüzde 15 3 2" xfId="15280" xr:uid="{19F8DE41-F7F8-48BB-AC9C-BE9820B49860}"/>
    <cellStyle name="Yüzde 15 3_CHECK_FX" xfId="15281" xr:uid="{FC4399A9-5CFD-4AFA-A65B-C88CF61F610A}"/>
    <cellStyle name="Yüzde 15 4" xfId="15282" xr:uid="{08ED9BFB-3728-45ED-90FC-338B18DE7D3A}"/>
    <cellStyle name="Yüzde 15_CHECK_FX" xfId="15283" xr:uid="{C97BA8E5-75D4-4FE3-9EAC-B82E6A620779}"/>
    <cellStyle name="Yüzde 16" xfId="15284" xr:uid="{0541BE49-97A1-4DA1-AA8D-4926D26FEF66}"/>
    <cellStyle name="Yüzde 16 2" xfId="15285" xr:uid="{00A33B9D-F8AE-4348-8BE6-A18F42E6DC55}"/>
    <cellStyle name="Yüzde 16 2 2" xfId="15286" xr:uid="{E589F5F3-B041-4AE5-B37E-683F4FECBD84}"/>
    <cellStyle name="Yüzde 16 2 2 2" xfId="15287" xr:uid="{37B907F0-269F-400E-BC5E-CF490063BAE9}"/>
    <cellStyle name="Yüzde 16 2 2_CHECK_FX" xfId="15288" xr:uid="{4FF836A2-A686-467F-8B39-3C55641FD1B4}"/>
    <cellStyle name="Yüzde 16 2 3" xfId="15289" xr:uid="{1A8DCE69-D312-4339-82B8-6665A71DF9C5}"/>
    <cellStyle name="Yüzde 16 2_CHECK_FX" xfId="15290" xr:uid="{0F889517-9881-47DB-9A74-96FC42EEB76B}"/>
    <cellStyle name="Yüzde 16 3" xfId="15291" xr:uid="{877225DA-5143-49C3-8DAF-1F8C9D099AD3}"/>
    <cellStyle name="Yüzde 16 3 2" xfId="15292" xr:uid="{E6966D88-E9EB-4B70-BF2F-7CFC5657CFC7}"/>
    <cellStyle name="Yüzde 16 3_CHECK_FX" xfId="15293" xr:uid="{C75DAEC7-C0F0-4A21-B966-09D5829EF5FE}"/>
    <cellStyle name="Yüzde 16 4" xfId="15294" xr:uid="{0CA12A89-36DE-4E1F-9E00-384D32A39F9B}"/>
    <cellStyle name="Yüzde 16_CHECK_FX" xfId="15295" xr:uid="{D49523D1-5A07-43F9-B2E3-9A2F6999E3E6}"/>
    <cellStyle name="Yüzde 17" xfId="15296" xr:uid="{CBBFDBEA-333B-422D-A33C-61CB84C724BA}"/>
    <cellStyle name="Yüzde 17 2" xfId="15297" xr:uid="{C0E08968-1026-4DF4-9C94-E57A9416EF8B}"/>
    <cellStyle name="Yüzde 17_CHECK_FX" xfId="15298" xr:uid="{3C86D457-649F-4B4C-98EB-7B4AF05EBDAD}"/>
    <cellStyle name="Yüzde 18" xfId="15299" xr:uid="{43F26B09-F57C-4950-BEB5-9394771F2394}"/>
    <cellStyle name="Yüzde 19" xfId="15300" xr:uid="{884E3472-D0ED-467D-957B-DA84EDAFF9AD}"/>
    <cellStyle name="Yüzde 2" xfId="15301" xr:uid="{57B66E69-9139-4A7A-B526-3A583D71D5A0}"/>
    <cellStyle name="Yüzde 2 10" xfId="15302" xr:uid="{BAB49FA6-E377-4225-BE4E-557D251D0819}"/>
    <cellStyle name="Yüzde 2 11" xfId="15303" xr:uid="{9F54836A-05DB-43AB-91D4-545EBE4603D1}"/>
    <cellStyle name="Yüzde 2 2" xfId="15304" xr:uid="{DBEC16C4-2937-4E2C-89E5-83069B3D1310}"/>
    <cellStyle name="Yüzde 2 2 2" xfId="15305" xr:uid="{60B440E2-9EC3-47B1-9AA3-183F3076682B}"/>
    <cellStyle name="Yüzde 2 2 3" xfId="15306" xr:uid="{D66400E0-B058-4D0F-A282-48809BF67C4F}"/>
    <cellStyle name="Yüzde 2 2_CHECK_FX" xfId="15307" xr:uid="{4249C280-705F-45D9-B52C-11FFBB15FF91}"/>
    <cellStyle name="Yüzde 2 3" xfId="15308" xr:uid="{DF291568-5195-4642-B28D-EBC60DF22D79}"/>
    <cellStyle name="Yüzde 2 4" xfId="15309" xr:uid="{63D61A36-D3A3-48EA-B64C-78D676D9AF58}"/>
    <cellStyle name="Yüzde 2 5" xfId="15310" xr:uid="{3163F24E-5753-46BB-936A-A8E81A13C6BF}"/>
    <cellStyle name="Yüzde 2 6" xfId="15311" xr:uid="{DEA8E095-031E-4D24-86D6-E9C8A871930C}"/>
    <cellStyle name="Yüzde 2 7" xfId="15312" xr:uid="{6E12D38F-F5C0-435D-8FEE-BA937D195DDA}"/>
    <cellStyle name="Yüzde 2 8" xfId="15313" xr:uid="{CE603B36-A515-494E-A489-9059D7AAB14B}"/>
    <cellStyle name="Yüzde 2 9" xfId="15314" xr:uid="{43BA1EB3-FFD9-4D81-B7B3-06D1A8DEB1B0}"/>
    <cellStyle name="Yüzde 2_CHECK_FX" xfId="15315" xr:uid="{D949FB46-AD15-49F6-A9B2-A252250C9BFE}"/>
    <cellStyle name="Yüzde 20" xfId="15316" xr:uid="{B033E550-4DE6-4B83-B564-0D8DB9C6E903}"/>
    <cellStyle name="Yüzde 21" xfId="15317" xr:uid="{9B8638BF-353B-4F49-BFCA-3D21B398B806}"/>
    <cellStyle name="Yüzde 22" xfId="15318" xr:uid="{5705A6A3-DED5-40A1-AC7C-41D4E628BCB1}"/>
    <cellStyle name="Yüzde 23" xfId="15319" xr:uid="{9A252A2C-26BF-4345-AF69-8DF0E1844587}"/>
    <cellStyle name="Yüzde 24" xfId="15320" xr:uid="{B4C3499B-70E6-4445-A789-2118B5054E0F}"/>
    <cellStyle name="Yüzde 25" xfId="15321" xr:uid="{68ED33A3-4326-431D-BE51-B526865D9CCF}"/>
    <cellStyle name="Yüzde 26" xfId="15322" xr:uid="{4F7F5D2E-2FC4-4188-894B-1256BE57ACBE}"/>
    <cellStyle name="Yüzde 3" xfId="15323" xr:uid="{260C7249-9E7D-4C01-BAEF-1353639190A5}"/>
    <cellStyle name="Yüzde 4" xfId="15324" xr:uid="{5AF0ED28-884E-43A6-BCEA-D2E4159D4BCB}"/>
    <cellStyle name="Yüzde 4 10" xfId="15325" xr:uid="{CC970C56-9704-4687-80FD-07122F004E4A}"/>
    <cellStyle name="Yüzde 4 10 2" xfId="15326" xr:uid="{4DB269BD-085F-4B40-BC53-26AC4B1CB0D8}"/>
    <cellStyle name="Yüzde 4 10_CHECK_FX" xfId="15327" xr:uid="{64853818-472A-4626-89B3-D3BE3066CAB5}"/>
    <cellStyle name="Yüzde 4 11" xfId="15328" xr:uid="{85DB6B8A-247B-4255-BC9D-C54A837B3DD0}"/>
    <cellStyle name="Yüzde 4 2" xfId="15329" xr:uid="{2356744B-A9FD-4C5E-9DD7-4933BDC199C0}"/>
    <cellStyle name="Yüzde 4 2 2" xfId="15330" xr:uid="{EDCFF145-9233-4616-BAAB-8434B34FE66B}"/>
    <cellStyle name="Yüzde 4 2 2 2" xfId="15331" xr:uid="{4C1B3E8C-C5B7-404D-B63E-FD8E8E35839E}"/>
    <cellStyle name="Yüzde 4 2 2 2 2" xfId="15332" xr:uid="{A0D2C004-9299-4C09-B6E4-C6F29CAEFC82}"/>
    <cellStyle name="Yüzde 4 2 2 2_CHECK_FX" xfId="15333" xr:uid="{4922D3DC-B0A4-4001-A11D-2425BA6CC7CD}"/>
    <cellStyle name="Yüzde 4 2 2 3" xfId="15334" xr:uid="{FFB6A9EA-5B11-4F38-A95B-BE530ACD47C0}"/>
    <cellStyle name="Yüzde 4 2 2_CHECK_FX" xfId="15335" xr:uid="{A43D054D-463A-480B-89AE-2409004AF996}"/>
    <cellStyle name="Yüzde 4 2 3" xfId="15336" xr:uid="{F890BD59-355B-41EC-AF42-3BD47679C8B5}"/>
    <cellStyle name="Yüzde 4 2 3 2" xfId="15337" xr:uid="{91449B94-7F68-4131-9E38-441F5D460230}"/>
    <cellStyle name="Yüzde 4 2 3_CHECK_FX" xfId="15338" xr:uid="{A90CFD99-638C-45D0-971E-5D82755D10A8}"/>
    <cellStyle name="Yüzde 4 2 4" xfId="15339" xr:uid="{B205D8E7-D941-4A88-B910-8BC2517D54B4}"/>
    <cellStyle name="Yüzde 4 2_CHECK_FX" xfId="15340" xr:uid="{B863D995-5EEE-4C99-8D19-FA1109C5E9F3}"/>
    <cellStyle name="Yüzde 4 3" xfId="15341" xr:uid="{5413DFAF-9D6C-422C-9AEE-EA9F94D3567F}"/>
    <cellStyle name="Yüzde 4 3 2" xfId="15342" xr:uid="{58855DFA-CC80-43DA-8649-EC24212E6B23}"/>
    <cellStyle name="Yüzde 4 3 2 2" xfId="15343" xr:uid="{F5886D55-5C75-4363-BF77-15F9A413541E}"/>
    <cellStyle name="Yüzde 4 3 2 2 2" xfId="15344" xr:uid="{53454F6D-89B3-4232-8AF9-1359D60E3890}"/>
    <cellStyle name="Yüzde 4 3 2 2_CHECK_FX" xfId="15345" xr:uid="{481CD65D-7E2B-4C0C-B519-0C8293882CF8}"/>
    <cellStyle name="Yüzde 4 3 2 3" xfId="15346" xr:uid="{C1F171A6-ABC5-4086-971F-5C1E76049E78}"/>
    <cellStyle name="Yüzde 4 3 2_CHECK_FX" xfId="15347" xr:uid="{76B577D8-1FEB-4DAD-B9E9-3ECD15ABFAF9}"/>
    <cellStyle name="Yüzde 4 3 3" xfId="15348" xr:uid="{A6182791-083D-4844-ACE1-AAFBB5DA6082}"/>
    <cellStyle name="Yüzde 4 3 3 2" xfId="15349" xr:uid="{55A34611-F479-49EC-98D7-2E55479C1D97}"/>
    <cellStyle name="Yüzde 4 3 3_CHECK_FX" xfId="15350" xr:uid="{ED9F4F47-C78B-43EA-B837-ECEDB694223D}"/>
    <cellStyle name="Yüzde 4 3 4" xfId="15351" xr:uid="{A118C7D4-BA21-4738-92C3-CB95212D32BF}"/>
    <cellStyle name="Yüzde 4 3_CHECK_FX" xfId="15352" xr:uid="{59A74FE2-59C5-4BC1-9A11-43593F0BE2A0}"/>
    <cellStyle name="Yüzde 4 4" xfId="15353" xr:uid="{31CE4C99-7D73-4A7A-9F58-7E3914291B87}"/>
    <cellStyle name="Yüzde 4 4 2" xfId="15354" xr:uid="{0416D0C0-8983-4475-9A5E-B6070B5C6FC7}"/>
    <cellStyle name="Yüzde 4 4 2 2" xfId="15355" xr:uid="{6C22B7C0-56A2-4537-9C46-E2B89EB147A8}"/>
    <cellStyle name="Yüzde 4 4 2 2 2" xfId="15356" xr:uid="{E8F22604-92DB-4C31-B711-C8644B3EBE44}"/>
    <cellStyle name="Yüzde 4 4 2 2_CHECK_FX" xfId="15357" xr:uid="{2A07637F-E9A2-45E4-83C1-FE4150FB8B83}"/>
    <cellStyle name="Yüzde 4 4 2 3" xfId="15358" xr:uid="{60E0AA17-2430-424C-8FFD-7B0DF898139E}"/>
    <cellStyle name="Yüzde 4 4 2_CHECK_FX" xfId="15359" xr:uid="{B125F465-88D7-4AB5-B035-AA878720077A}"/>
    <cellStyle name="Yüzde 4 4 3" xfId="15360" xr:uid="{6FF258DB-6F33-4B37-9E1F-337697C91D6D}"/>
    <cellStyle name="Yüzde 4 4 3 2" xfId="15361" xr:uid="{388A5654-9758-4319-92A0-3E92F9ABAF62}"/>
    <cellStyle name="Yüzde 4 4 3_CHECK_FX" xfId="15362" xr:uid="{58D86377-D9D9-4E85-9DC9-6CAC1D36F6CC}"/>
    <cellStyle name="Yüzde 4 4 4" xfId="15363" xr:uid="{F2FB3175-1AA0-4D8E-A322-4839839B5676}"/>
    <cellStyle name="Yüzde 4 4_CHECK_FX" xfId="15364" xr:uid="{99984241-34D0-441D-831F-B45445701972}"/>
    <cellStyle name="Yüzde 4 5" xfId="15365" xr:uid="{B4D038A2-400A-4003-B432-4F113060A674}"/>
    <cellStyle name="Yüzde 4 5 2" xfId="15366" xr:uid="{9E538CE0-1FB9-4AD3-8EC2-C9CAFCC84ADB}"/>
    <cellStyle name="Yüzde 4 5 2 2" xfId="15367" xr:uid="{2D109806-C006-42E0-9468-DAAC03BE498C}"/>
    <cellStyle name="Yüzde 4 5 2 2 2" xfId="15368" xr:uid="{59FCBB2F-27A8-4252-BB8A-ABA94A6AB32C}"/>
    <cellStyle name="Yüzde 4 5 2 2_CHECK_FX" xfId="15369" xr:uid="{DF664659-ACBB-4002-AE10-7290797F99A9}"/>
    <cellStyle name="Yüzde 4 5 2 3" xfId="15370" xr:uid="{5FF96E45-8400-4CE2-94A3-616A99D4D0D5}"/>
    <cellStyle name="Yüzde 4 5 2_CHECK_FX" xfId="15371" xr:uid="{A26B6C93-1EF7-422F-9627-ABC376B6A797}"/>
    <cellStyle name="Yüzde 4 5 3" xfId="15372" xr:uid="{F8ED4037-BFE5-49C0-BC9B-E09C3EE90916}"/>
    <cellStyle name="Yüzde 4 5 3 2" xfId="15373" xr:uid="{1ECA6069-64B7-4810-9F93-5B4AB091BB3A}"/>
    <cellStyle name="Yüzde 4 5 3_CHECK_FX" xfId="15374" xr:uid="{6A5A194F-80E3-42A7-B6E9-A671D7DAD2F6}"/>
    <cellStyle name="Yüzde 4 5 4" xfId="15375" xr:uid="{711D0950-D0F7-4F1E-9AB0-42A7B6E8D24E}"/>
    <cellStyle name="Yüzde 4 5_CHECK_FX" xfId="15376" xr:uid="{0E43153E-FF46-492E-95E8-F2EA300C9C36}"/>
    <cellStyle name="Yüzde 4 6" xfId="15377" xr:uid="{01EAF38D-1301-4993-B3D1-A672E291BF2C}"/>
    <cellStyle name="Yüzde 4 6 2" xfId="15378" xr:uid="{3F5E4579-4A19-4D9E-BE0A-7A7471370A27}"/>
    <cellStyle name="Yüzde 4 6 2 2" xfId="15379" xr:uid="{1B412BE8-7526-4870-A6FB-1E610105344C}"/>
    <cellStyle name="Yüzde 4 6 2 2 2" xfId="15380" xr:uid="{DC80DA15-6D37-45EF-989A-5E6548E53E6D}"/>
    <cellStyle name="Yüzde 4 6 2 2_CHECK_FX" xfId="15381" xr:uid="{6E3149B2-BA1A-43AD-A9C5-1FB44F46E4D7}"/>
    <cellStyle name="Yüzde 4 6 2 3" xfId="15382" xr:uid="{B6590841-6B7E-4CC9-A7F1-BC1D2F95106E}"/>
    <cellStyle name="Yüzde 4 6 2_CHECK_FX" xfId="15383" xr:uid="{99D50DB7-50BC-41D8-AF22-19FD2CC75305}"/>
    <cellStyle name="Yüzde 4 6 3" xfId="15384" xr:uid="{33FD4C48-0556-4790-9548-C0110A3C677C}"/>
    <cellStyle name="Yüzde 4 6 3 2" xfId="15385" xr:uid="{15CEB4A1-9458-4545-9F5E-E0D6D5C57A2B}"/>
    <cellStyle name="Yüzde 4 6 3_CHECK_FX" xfId="15386" xr:uid="{F75377F6-9C04-4E18-82E6-C68844D89A0E}"/>
    <cellStyle name="Yüzde 4 6 4" xfId="15387" xr:uid="{F76FEE63-82C6-4156-9A98-2434DFB76110}"/>
    <cellStyle name="Yüzde 4 6_CHECK_FX" xfId="15388" xr:uid="{2F4BA691-E9AB-4217-9279-0F8F71A23559}"/>
    <cellStyle name="Yüzde 4 7" xfId="15389" xr:uid="{7B1E0528-2258-4AA4-9FF7-FE237E67378B}"/>
    <cellStyle name="Yüzde 4 7 2" xfId="15390" xr:uid="{F5270D54-F994-4E12-992B-3CCBDC713909}"/>
    <cellStyle name="Yüzde 4 7 2 2" xfId="15391" xr:uid="{44EEC39C-45ED-4072-962A-466DDAA19910}"/>
    <cellStyle name="Yüzde 4 7 2 2 2" xfId="15392" xr:uid="{E32E0CA7-ADA8-4DC8-A81F-1066CE9B2C1C}"/>
    <cellStyle name="Yüzde 4 7 2 2_CHECK_FX" xfId="15393" xr:uid="{F2409892-7373-45C0-A7FB-24FC9BF61F2B}"/>
    <cellStyle name="Yüzde 4 7 2 3" xfId="15394" xr:uid="{ED22852C-9171-4D13-9E60-71D0C93514AB}"/>
    <cellStyle name="Yüzde 4 7 2_CHECK_FX" xfId="15395" xr:uid="{9B5C189F-429A-4AD3-AA10-B145D35C815A}"/>
    <cellStyle name="Yüzde 4 7 3" xfId="15396" xr:uid="{1F6AC368-72D3-4072-9721-8575A014AFE4}"/>
    <cellStyle name="Yüzde 4 7 3 2" xfId="15397" xr:uid="{83E5E8CC-5651-4B1C-A24A-5A3AC87526C9}"/>
    <cellStyle name="Yüzde 4 7 3_CHECK_FX" xfId="15398" xr:uid="{BF74EC8B-23D6-42FF-955F-5217702D6E53}"/>
    <cellStyle name="Yüzde 4 7 4" xfId="15399" xr:uid="{6BD110AC-732A-4573-AAD0-D4FF03E7690C}"/>
    <cellStyle name="Yüzde 4 7_CHECK_FX" xfId="15400" xr:uid="{9AC24F5C-76DD-4626-84F7-0E809E5CE8B8}"/>
    <cellStyle name="Yüzde 4 8" xfId="15401" xr:uid="{CCE28FEA-B9DD-4350-B79E-04E1A4DA6CFD}"/>
    <cellStyle name="Yüzde 4 8 2" xfId="15402" xr:uid="{54D3FD89-F4B6-4183-8774-E0F361AD739B}"/>
    <cellStyle name="Yüzde 4 8 2 2" xfId="15403" xr:uid="{ED271275-67BE-4D8A-B968-DFFF55D2A56C}"/>
    <cellStyle name="Yüzde 4 8 2 2 2" xfId="15404" xr:uid="{C25F5E73-B3D3-4266-B99C-60A9E52C61BD}"/>
    <cellStyle name="Yüzde 4 8 2 2_CHECK_FX" xfId="15405" xr:uid="{65C93826-0DBA-4550-8191-B12AD6414DEE}"/>
    <cellStyle name="Yüzde 4 8 2 3" xfId="15406" xr:uid="{5602E2BF-44E0-4FC3-AB66-42082FFC4AE1}"/>
    <cellStyle name="Yüzde 4 8 2_CHECK_FX" xfId="15407" xr:uid="{BD58370E-9D6B-4FB6-B5D3-2F63562CEA88}"/>
    <cellStyle name="Yüzde 4 8 3" xfId="15408" xr:uid="{48AF8FD7-2A19-4BF6-8A56-44514546A4FE}"/>
    <cellStyle name="Yüzde 4 8 3 2" xfId="15409" xr:uid="{AE76FB35-500D-429B-A838-CF9A392E6CF9}"/>
    <cellStyle name="Yüzde 4 8 3_CHECK_FX" xfId="15410" xr:uid="{FBD81AD5-8612-4B14-B674-FFCA5768E080}"/>
    <cellStyle name="Yüzde 4 8 4" xfId="15411" xr:uid="{AAD024D0-DF1A-4512-A2DA-71EEB4DC0D5B}"/>
    <cellStyle name="Yüzde 4 8_CHECK_FX" xfId="15412" xr:uid="{0B927EEF-AA5C-4472-A87F-F702792E73C1}"/>
    <cellStyle name="Yüzde 4 9" xfId="15413" xr:uid="{DA34C1E7-06CD-4157-BDB0-D645B3DDB0E4}"/>
    <cellStyle name="Yüzde 4 9 2" xfId="15414" xr:uid="{672B538E-7B34-424F-8775-482EF333DF74}"/>
    <cellStyle name="Yüzde 4 9 2 2" xfId="15415" xr:uid="{33834702-9CC0-4926-B1CA-7AACC6FB0BD9}"/>
    <cellStyle name="Yüzde 4 9 2_CHECK_FX" xfId="15416" xr:uid="{705A9BB7-7D27-4590-A473-CA951968E771}"/>
    <cellStyle name="Yüzde 4 9 3" xfId="15417" xr:uid="{CE98677C-D327-4F07-8648-B02147E6C4C3}"/>
    <cellStyle name="Yüzde 4 9_CHECK_FX" xfId="15418" xr:uid="{3E603D49-81C6-4840-8E97-D628E0905024}"/>
    <cellStyle name="Yüzde 4_CHECK_FX" xfId="15419" xr:uid="{2E09DC0F-02B7-4967-B7E4-67775174BC29}"/>
    <cellStyle name="Yüzde 5" xfId="15420" xr:uid="{974E7A1F-26BB-4175-9168-404F87D1DFD3}"/>
    <cellStyle name="Yüzde 5 2" xfId="15421" xr:uid="{C7F02182-FB11-4B55-A908-8C1744178569}"/>
    <cellStyle name="Yüzde 5 3" xfId="15422" xr:uid="{672B2E5F-6564-4945-BCE3-78BE9E8FCEB1}"/>
    <cellStyle name="Yüzde 5 4" xfId="15423" xr:uid="{E8F6E3E5-95E9-44EC-B3F4-50CD5601DBE4}"/>
    <cellStyle name="Yüzde 5 5" xfId="15424" xr:uid="{5C62F33A-B607-4C83-9B50-CC367E48D2B8}"/>
    <cellStyle name="Yüzde 5 6" xfId="15425" xr:uid="{7F729F61-7A58-49B0-A8AC-572F34FEBC66}"/>
    <cellStyle name="Yüzde 5 7" xfId="15426" xr:uid="{BCFDA701-4E53-48B9-ACEA-A6337C0D1151}"/>
    <cellStyle name="Yüzde 5 8" xfId="15427" xr:uid="{BBA8CD5F-E723-480C-8FE0-EBAC5CE6BAAD}"/>
    <cellStyle name="Yüzde 5_CHECK_FX" xfId="15428" xr:uid="{BF7EC083-921F-4D7C-B2DD-7D1DBBAD1C41}"/>
    <cellStyle name="Yüzde 6" xfId="15429" xr:uid="{D39A5071-F6CF-4B86-90A3-1DD928FA6EB1}"/>
    <cellStyle name="Yüzde 6 2" xfId="15430" xr:uid="{5F574871-C44C-4536-9298-1229C886BC71}"/>
    <cellStyle name="Yüzde 6 2 2" xfId="15431" xr:uid="{620CA737-7934-488F-81BF-5847E48926AD}"/>
    <cellStyle name="Yüzde 6 2 2 2" xfId="15432" xr:uid="{087C5EB4-0B38-4759-800F-77F5D135999A}"/>
    <cellStyle name="Yüzde 6 2 2_CHECK_FX" xfId="15433" xr:uid="{01FDAE57-DF85-4BFF-84B1-E48CCA739A61}"/>
    <cellStyle name="Yüzde 6 2 3" xfId="15434" xr:uid="{72CF8FAA-29F1-4A2F-8DC8-7F3AE342347E}"/>
    <cellStyle name="Yüzde 6 2_CHECK_FX" xfId="15435" xr:uid="{732B8312-7803-4BED-B710-007287BE1800}"/>
    <cellStyle name="Yüzde 6 3" xfId="15436" xr:uid="{8A44CDAE-9C3F-481F-A0E1-6672FC0BD5DA}"/>
    <cellStyle name="Yüzde 6 3 2" xfId="15437" xr:uid="{FB9B6679-8F27-461C-9516-F196C3DE195B}"/>
    <cellStyle name="Yüzde 6 3_CHECK_FX" xfId="15438" xr:uid="{2CACE4B5-9739-49B1-9419-749A26C09A82}"/>
    <cellStyle name="Yüzde 6 4" xfId="15439" xr:uid="{D80E6E8F-1FE7-4644-9623-643EAF99084F}"/>
    <cellStyle name="Yüzde 6_CHECK_FX" xfId="15440" xr:uid="{778B7A25-5A9E-4154-8D5C-462C5E1AC2D3}"/>
    <cellStyle name="Yüzde 7" xfId="15441" xr:uid="{7507FF8B-7293-4022-9ABE-B183B7B2C67F}"/>
    <cellStyle name="Yüzde 7 2" xfId="15442" xr:uid="{1FC824C4-8D28-4B17-B7A8-D09CA20F7127}"/>
    <cellStyle name="Yüzde 7 3" xfId="15443" xr:uid="{7A8C06C1-F6C7-40DC-A071-74BAF52BA96F}"/>
    <cellStyle name="Yüzde 7 4" xfId="15444" xr:uid="{395D95D1-F0B1-4459-8B8C-25138CC1CA16}"/>
    <cellStyle name="Yüzde 7 5" xfId="15445" xr:uid="{A2A364DB-81DB-4F2F-ABC1-CFEBCF8A3F9A}"/>
    <cellStyle name="Yüzde 7 6" xfId="15446" xr:uid="{3095824C-153D-4A3F-B86F-05A0DEECF625}"/>
    <cellStyle name="Yüzde 7_CHECK_FX" xfId="15447" xr:uid="{C803B1A3-12FA-440B-A900-87975807BEBC}"/>
    <cellStyle name="Yüzde 8" xfId="15448" xr:uid="{E30D5903-5186-448D-A7C0-5D4BA2564BBF}"/>
    <cellStyle name="Yüzde 9" xfId="15449" xr:uid="{FC8F3EFA-2F70-434B-AB01-943BCD800D4E}"/>
    <cellStyle name="콤마 [0]_PLDT" xfId="15450" xr:uid="{C64F8AC1-AF5C-410F-B93B-B62C073D4B4C}"/>
    <cellStyle name="콤마_PLDT" xfId="15451" xr:uid="{256C04E8-ACBB-4FF2-8CFB-8E37CCA25E2A}"/>
    <cellStyle name="통화 [0]_PLDT" xfId="15452" xr:uid="{789A7CB3-F799-4D9C-BE17-51F8C5F505D5}"/>
    <cellStyle name="통화_PLDT" xfId="15453" xr:uid="{84418711-5675-4E1A-8A69-87F962538765}"/>
    <cellStyle name="표준_PLDT" xfId="15454" xr:uid="{5485929E-F3EA-4DEF-9E19-2FE8D87B64FD}"/>
    <cellStyle name="一般_04112003" xfId="15455" xr:uid="{73D3473A-47DF-42BF-8017-3DB7F525DB78}"/>
    <cellStyle name="中等" xfId="15456" xr:uid="{C5741B85-6E77-4C63-AE90-C41BAF95A985}"/>
    <cellStyle name="備註" xfId="15457" xr:uid="{AB85EA64-AC42-4EA0-8EAD-917B660A1665}"/>
    <cellStyle name="備註 2" xfId="15458" xr:uid="{ADAD84EC-A686-46E1-8C2B-138122315872}"/>
    <cellStyle name="備註 2 2" xfId="15459" xr:uid="{F67D0981-47D6-424C-8497-0DCC8AD1DBBB}"/>
    <cellStyle name="備註 2 3" xfId="15460" xr:uid="{5355FB3F-EC1A-4018-8ABC-B1DCBB8C63E8}"/>
    <cellStyle name="備註 2 4" xfId="15461" xr:uid="{0E95670B-7E96-43BF-87B4-7EE25D7F52FC}"/>
    <cellStyle name="備註 2 5" xfId="15462" xr:uid="{1F43DCEA-2C4B-48F3-8BBC-661E9A9DF6DE}"/>
    <cellStyle name="備註 2_AgeSa_NewFormat" xfId="15463" xr:uid="{FD8532F1-E353-4692-BB5C-1DF871172981}"/>
    <cellStyle name="備註 3" xfId="15464" xr:uid="{9E978672-51AA-47A4-A23F-FEE1F7A30509}"/>
    <cellStyle name="備註 4" xfId="15465" xr:uid="{A1BB63BE-831C-4D2B-A248-BBCA1B6E2019}"/>
    <cellStyle name="備註 5" xfId="15466" xr:uid="{F04EB7D1-C5A3-4DDC-A3EB-4ADE83F12BF3}"/>
    <cellStyle name="備註 6" xfId="15467" xr:uid="{304BB0EA-1349-4A72-9FA3-4904AEA66182}"/>
    <cellStyle name="備註_AgeSa_NewFormat" xfId="15468" xr:uid="{0CAC4BD0-7AF1-4F3A-86A6-DD3362E13F1D}"/>
    <cellStyle name="千分位 2" xfId="15469" xr:uid="{13ABF2C1-D92B-41A8-BCCD-70F5E280CD1C}"/>
    <cellStyle name="千分位 2 2" xfId="15470" xr:uid="{07F886D9-07A1-4676-8369-00475E341520}"/>
    <cellStyle name="千分位 2_AgeSa_NewFormat" xfId="15471" xr:uid="{C1ABFC77-C22D-4AAD-92F4-B01F04BB0A49}"/>
    <cellStyle name="千分位_PCI_U-hannah (30.10.04)" xfId="15472" xr:uid="{5D79E611-4839-40B7-A47F-0251D6F02DA7}"/>
    <cellStyle name="合計" xfId="15473" xr:uid="{19CD9968-267D-4F56-97BD-0522F2101DD1}"/>
    <cellStyle name="合計 2" xfId="15474" xr:uid="{0244F894-71C6-49C1-871D-9D996DC46251}"/>
    <cellStyle name="合計 2 2" xfId="15475" xr:uid="{01F0E3F5-456F-4FC8-B6A5-3A7B1372720D}"/>
    <cellStyle name="合計 2 3" xfId="15476" xr:uid="{CFF6DE61-1E45-435C-BE45-D9258E0A708B}"/>
    <cellStyle name="合計 2 4" xfId="15477" xr:uid="{3FC51550-CC97-4133-A644-31CAEE35E948}"/>
    <cellStyle name="合計 2 5" xfId="15478" xr:uid="{CF15E737-14E8-47F6-9499-0573FACCE2F8}"/>
    <cellStyle name="合計 2_AgeSa_NewFormat" xfId="15479" xr:uid="{C98589B2-54C1-4FCF-A4F1-A7B1123C5111}"/>
    <cellStyle name="合計 3" xfId="15480" xr:uid="{389FFF90-A653-41B1-9892-4310317D3E54}"/>
    <cellStyle name="合計 4" xfId="15481" xr:uid="{0BB0C1A9-98B5-419F-98DA-DCCFFFB0DCD0}"/>
    <cellStyle name="合計 5" xfId="15482" xr:uid="{46C4C19F-26A1-48E2-8470-FE87D1BDB439}"/>
    <cellStyle name="合計 6" xfId="15483" xr:uid="{9103477D-A484-49D8-B8B8-890B52EC8DF5}"/>
    <cellStyle name="合計_AgeSa_NewFormat" xfId="15484" xr:uid="{9F9C9701-FE94-4BD6-9405-93862D8436A0}"/>
    <cellStyle name="壞" xfId="15485" xr:uid="{35545792-DC4D-466A-8E58-80FDF2D7835B}"/>
    <cellStyle name="壞_AgeSa_NewFormat" xfId="15486" xr:uid="{AE6EA157-1AC3-4D93-9B95-02CB4B2A3983}"/>
    <cellStyle name="壞_BelgiumNewFormat" xfId="15487" xr:uid="{938D1617-7F3E-4F2B-8C35-D37AEDA00721}"/>
    <cellStyle name="壞_Cap gains" xfId="15488" xr:uid="{9D5D28FF-9364-40A9-A5DF-338A71CC17F8}"/>
    <cellStyle name="壞_Cap gains (by country)" xfId="15489" xr:uid="{1B85CAA6-0971-4D8D-BAB2-A4488C62D7E5}"/>
    <cellStyle name="壞_ECL" xfId="15490" xr:uid="{111C3EC7-7AC8-4E08-82C2-9D2B5CF507D9}"/>
    <cellStyle name="壞_Malaysia_NewFormat" xfId="15491" xr:uid="{D97E2CA3-7F60-405F-8917-BA28747D2818}"/>
    <cellStyle name="壞_MTL_NewFormat" xfId="15492" xr:uid="{503585B3-9210-411D-BC7C-66C1ADCE90C7}"/>
    <cellStyle name="壞_P&amp;L (Ageas) (Life) (PT)" xfId="15493" xr:uid="{77A62ECE-9B49-4690-88AD-3DE41094E0BA}"/>
    <cellStyle name="壞_P&amp;L (BE)" xfId="15494" xr:uid="{F33FA4BE-6A59-481C-A6F0-C9A1842422ED}"/>
    <cellStyle name="壞_P&amp;L (PT)" xfId="15495" xr:uid="{3D1BFE84-C53D-4091-A7B2-66D27352CDC2}"/>
    <cellStyle name="壞_P&amp;L (PT) (det)" xfId="15496" xr:uid="{6B049EE8-4EA6-4B1C-9EF8-71121D7D429C}"/>
    <cellStyle name="壞_P&amp;L (PT) (Life)" xfId="15497" xr:uid="{FA90B589-1883-4507-93D1-C7DF485B0283}"/>
    <cellStyle name="壞_P&amp;L (PT) (NL)" xfId="15498" xr:uid="{0BF37702-C59C-4BAE-A2F1-2C86C60D30A8}"/>
    <cellStyle name="壞_P&amp;L (RE) (det)" xfId="15499" xr:uid="{AD467E6E-3D4E-4062-8F05-BBC2AA8B54F2}"/>
    <cellStyle name="壞_P&amp;L (RE) (NL)" xfId="15500" xr:uid="{732CF129-2629-467D-97DC-0B0CFD52440E}"/>
    <cellStyle name="壞_P&amp;L (TPL) (det)" xfId="15501" xr:uid="{8B659F13-0E1F-4C98-A59D-93C2A65C4B4D}"/>
    <cellStyle name="壞_P&amp;L (TPL) (Life)" xfId="15502" xr:uid="{9F9C98E0-6E8E-4E89-8BB0-C5A7DD0201E6}"/>
    <cellStyle name="壞_P&amp;L (UK)" xfId="15503" xr:uid="{6117687F-9ACA-4C1D-A05B-A7B68B28D7E1}"/>
    <cellStyle name="壞_P&amp;L (UK) (det)" xfId="15504" xr:uid="{63D12219-FB2E-47D4-B1E5-BFCD0A0E0F33}"/>
    <cellStyle name="壞_P&amp;L (UK) (NL)" xfId="15505" xr:uid="{0416949B-A7D2-4020-9980-00B3E190A71A}"/>
    <cellStyle name="壞_Portugal_NewFormat" xfId="15506" xr:uid="{9ED659BA-70BD-4103-AB97-ED380CAD7E8C}"/>
    <cellStyle name="壞_Solvency20121031 Single (2012OctAsset &amp; daily average with AN) v3-US AN Note Grouped" xfId="15507" xr:uid="{73CE8334-3F9C-41C5-8BC5-FC99A3E36D9F}"/>
    <cellStyle name="壞_Solvency20121031 Single (2012OctAsset &amp; daily average with AN) v3-US AN Note Grouped_AgeSa_NewFormat" xfId="15508" xr:uid="{C94AEAC4-C9C5-47AA-BF15-3BD14A624897}"/>
    <cellStyle name="壞_Solvency20121031 Single (2012OctAsset &amp; daily average with AN) v3-US AN Note Grouped_BelgiumNewFormat" xfId="15509" xr:uid="{A117921E-E20D-463D-8A45-E22ED19C8E35}"/>
    <cellStyle name="壞_Solvency20121031 Single (2012OctAsset &amp; daily average with AN) v3-US AN Note Grouped_Cap gains" xfId="15510" xr:uid="{DA689C01-3C2C-4DA7-A988-EF9E6E0D45FB}"/>
    <cellStyle name="壞_Solvency20121031 Single (2012OctAsset &amp; daily average with AN) v3-US AN Note Grouped_Cap gains (by country)" xfId="15511" xr:uid="{30DCC0BA-6C52-4F1F-8DE8-1EAF82D7FC49}"/>
    <cellStyle name="壞_Solvency20121031 Single (2012OctAsset &amp; daily average with AN) v3-US AN Note Grouped_ECL" xfId="15512" xr:uid="{3F080AC5-6A26-439C-8500-F1211241A0BB}"/>
    <cellStyle name="壞_Solvency20121031 Single (2012OctAsset &amp; daily average with AN) v3-US AN Note Grouped_Malaysia_NewFormat" xfId="15513" xr:uid="{C48F7687-46F7-4E3F-B59D-B06C655BC32B}"/>
    <cellStyle name="壞_Solvency20121031 Single (2012OctAsset &amp; daily average with AN) v3-US AN Note Grouped_MTL_NewFormat" xfId="15514" xr:uid="{66F18145-5F9E-4F3E-A273-52DF6522803D}"/>
    <cellStyle name="壞_Solvency20121031 Single (2012OctAsset &amp; daily average with AN) v3-US AN Note Grouped_P&amp;L (Ageas) (Life) (PT)" xfId="15515" xr:uid="{CFA1496D-97C5-4843-8A99-0067033A5AC1}"/>
    <cellStyle name="壞_Solvency20121031 Single (2012OctAsset &amp; daily average with AN) v3-US AN Note Grouped_P&amp;L (BE)" xfId="15516" xr:uid="{E7E563C2-B0CD-4CC2-A8F9-0F51F2E05523}"/>
    <cellStyle name="壞_Solvency20121031 Single (2012OctAsset &amp; daily average with AN) v3-US AN Note Grouped_P&amp;L (PT)" xfId="15517" xr:uid="{1EDACCDD-9FAA-4B91-A8A9-1A5D2C9E34B8}"/>
    <cellStyle name="壞_Solvency20121031 Single (2012OctAsset &amp; daily average with AN) v3-US AN Note Grouped_P&amp;L (PT) (det)" xfId="15518" xr:uid="{883AC794-C911-4053-B887-FCC4883FD54D}"/>
    <cellStyle name="壞_Solvency20121031 Single (2012OctAsset &amp; daily average with AN) v3-US AN Note Grouped_P&amp;L (PT) (Life)" xfId="15519" xr:uid="{5B3F5638-6088-43AE-9211-4E276C927A5F}"/>
    <cellStyle name="壞_Solvency20121031 Single (2012OctAsset &amp; daily average with AN) v3-US AN Note Grouped_P&amp;L (PT) (NL)" xfId="15520" xr:uid="{5F5C10A6-BF36-436A-B1E3-65D8543B0DC7}"/>
    <cellStyle name="壞_Solvency20121031 Single (2012OctAsset &amp; daily average with AN) v3-US AN Note Grouped_P&amp;L (RE) (det)" xfId="15521" xr:uid="{3E2B7071-AF7E-46C7-BDD0-DD9FE0FA1487}"/>
    <cellStyle name="壞_Solvency20121031 Single (2012OctAsset &amp; daily average with AN) v3-US AN Note Grouped_P&amp;L (RE) (NL)" xfId="15522" xr:uid="{9CF9513A-4DC5-42AC-BD4B-16304D6B3296}"/>
    <cellStyle name="壞_Solvency20121031 Single (2012OctAsset &amp; daily average with AN) v3-US AN Note Grouped_P&amp;L (TPL) (det)" xfId="15523" xr:uid="{9DAACF9B-750F-47E3-9917-E4D92B35E98F}"/>
    <cellStyle name="壞_Solvency20121031 Single (2012OctAsset &amp; daily average with AN) v3-US AN Note Grouped_P&amp;L (TPL) (Life)" xfId="15524" xr:uid="{113EAC39-1659-4B5E-AC4A-4F78197CD284}"/>
    <cellStyle name="壞_Solvency20121031 Single (2012OctAsset &amp; daily average with AN) v3-US AN Note Grouped_P&amp;L (UK)" xfId="15525" xr:uid="{EC176C6F-AE8E-4B9F-A2B3-D1E0218E6EC6}"/>
    <cellStyle name="壞_Solvency20121031 Single (2012OctAsset &amp; daily average with AN) v3-US AN Note Grouped_P&amp;L (UK) (det)" xfId="15526" xr:uid="{A1CF9DB9-750F-497A-ACDE-4F285E370379}"/>
    <cellStyle name="壞_Solvency20121031 Single (2012OctAsset &amp; daily average with AN) v3-US AN Note Grouped_P&amp;L (UK) (NL)" xfId="15527" xr:uid="{5BF107DA-0CD8-42F3-85A9-219B097E001E}"/>
    <cellStyle name="壞_Solvency20121031 Single (2012OctAsset &amp; daily average with AN) v3-US AN Note Grouped_Portugal_NewFormat" xfId="15528" xr:uid="{FC632911-FB35-45CF-98C4-60AFEF973D20}"/>
    <cellStyle name="壞_Solvency20121031 Single (2012OctAsset &amp; daily average with AN) v3-US AN Note Grouped_TotalNewFormat" xfId="15529" xr:uid="{C1D29BE4-7941-4030-B3AF-8468B4DF8972}"/>
    <cellStyle name="壞_Solvency20121031 Single (2012OctAsset &amp; daily average with AN) v3-US AN Note Grouped_TPL_NewFormat" xfId="15530" xr:uid="{E03147CF-CFDD-456D-B79E-57EC83BD71CE}"/>
    <cellStyle name="壞_TotalNewFormat" xfId="15531" xr:uid="{0DBAD42B-3663-4CE2-859B-32D4BB771089}"/>
    <cellStyle name="壞_TPL_NewFormat" xfId="15532" xr:uid="{163A8792-60D3-41B9-BB15-CCA4ABC83878}"/>
    <cellStyle name="好" xfId="15533" xr:uid="{678C03C3-E027-4877-87A6-073F2C41ED3C}"/>
    <cellStyle name="好_AgeSa_NewFormat" xfId="15534" xr:uid="{68AAC6EE-D75B-4354-A9AA-CA07F8D02568}"/>
    <cellStyle name="好_BelgiumNewFormat" xfId="15535" xr:uid="{F9326B4B-A343-4DDB-AD0A-B9098B27CD33}"/>
    <cellStyle name="好_Cap gains" xfId="15536" xr:uid="{6E0D6E93-01A8-4E0A-9CF9-1D76A04FEB6A}"/>
    <cellStyle name="好_Cap gains (by country)" xfId="15537" xr:uid="{3E5DD3AA-248C-42EE-B862-1E2E1F639AF1}"/>
    <cellStyle name="好_ECL" xfId="15538" xr:uid="{8F0543BB-F68B-43BB-986E-7C276D349E8B}"/>
    <cellStyle name="好_Malaysia_NewFormat" xfId="15539" xr:uid="{6F5AB523-DE51-495C-9143-F57DA79357D5}"/>
    <cellStyle name="好_MTL_NewFormat" xfId="15540" xr:uid="{EF8B09DA-D8A9-4347-9EAB-8233194FF000}"/>
    <cellStyle name="好_P&amp;L (Ageas) (Life) (PT)" xfId="15541" xr:uid="{6E92FBB2-FB6C-4C30-939D-92BEC45ECBD2}"/>
    <cellStyle name="好_P&amp;L (BE)" xfId="15542" xr:uid="{BBC01C56-1083-4D73-A948-1E9C0965B5C7}"/>
    <cellStyle name="好_P&amp;L (PT)" xfId="15543" xr:uid="{9E6B2CFB-415C-4C2B-ADFE-94A69FAFDF51}"/>
    <cellStyle name="好_P&amp;L (PT) (det)" xfId="15544" xr:uid="{D540B0C6-50E7-4F0D-A4C9-8DFB91774877}"/>
    <cellStyle name="好_P&amp;L (PT) (Life)" xfId="15545" xr:uid="{6F198F41-BA93-452A-B6EB-02C1C4294BFD}"/>
    <cellStyle name="好_P&amp;L (PT) (NL)" xfId="15546" xr:uid="{0D5356A1-F615-4806-9A64-6C78602A84AD}"/>
    <cellStyle name="好_P&amp;L (RE) (det)" xfId="15547" xr:uid="{14332B53-544E-4B67-98CD-BB360B62B501}"/>
    <cellStyle name="好_P&amp;L (RE) (NL)" xfId="15548" xr:uid="{0B50D17E-A962-438A-9501-15AD65D52129}"/>
    <cellStyle name="好_P&amp;L (TPL) (det)" xfId="15549" xr:uid="{55E04098-D370-4F35-863E-043C117174E1}"/>
    <cellStyle name="好_P&amp;L (TPL) (Life)" xfId="15550" xr:uid="{89CEF3D9-B791-45DF-A7EB-D56B4CC28CC2}"/>
    <cellStyle name="好_P&amp;L (UK)" xfId="15551" xr:uid="{E4D2B546-5DE4-4372-8248-83C12592FC40}"/>
    <cellStyle name="好_P&amp;L (UK) (det)" xfId="15552" xr:uid="{B0A00564-3A8F-4F74-BBC5-EE6E7A9F28A9}"/>
    <cellStyle name="好_P&amp;L (UK) (NL)" xfId="15553" xr:uid="{0DBDAD7D-4C2B-450F-B0E9-AE304C6B745F}"/>
    <cellStyle name="好_Portugal_NewFormat" xfId="15554" xr:uid="{E592A6FD-5795-4C3B-A622-315B4C5AC00B}"/>
    <cellStyle name="好_Solvency20121031 Single (2012OctAsset &amp; daily average with AN) v3-US AN Note Grouped" xfId="15555" xr:uid="{5CED5049-194F-4B7D-A297-564626BE9C22}"/>
    <cellStyle name="好_Solvency20121031 Single (2012OctAsset &amp; daily average with AN) v3-US AN Note Grouped_AgeSa_NewFormat" xfId="15556" xr:uid="{E7CACDED-8C24-41B4-BD09-4574FBC8F19F}"/>
    <cellStyle name="好_Solvency20121031 Single (2012OctAsset &amp; daily average with AN) v3-US AN Note Grouped_BelgiumNewFormat" xfId="15557" xr:uid="{B84017B9-8250-44E2-A608-9D18CAF8CA08}"/>
    <cellStyle name="好_Solvency20121031 Single (2012OctAsset &amp; daily average with AN) v3-US AN Note Grouped_Cap gains" xfId="15558" xr:uid="{68160090-7546-4EE6-9CA9-BC90CA19D22A}"/>
    <cellStyle name="好_Solvency20121031 Single (2012OctAsset &amp; daily average with AN) v3-US AN Note Grouped_Cap gains (by country)" xfId="15559" xr:uid="{13C5CA02-647B-4992-BA18-D598975DAAAA}"/>
    <cellStyle name="好_Solvency20121031 Single (2012OctAsset &amp; daily average with AN) v3-US AN Note Grouped_ECL" xfId="15560" xr:uid="{02240DFC-46F4-4F46-BB5F-FBB6479F77C1}"/>
    <cellStyle name="好_Solvency20121031 Single (2012OctAsset &amp; daily average with AN) v3-US AN Note Grouped_Malaysia_NewFormat" xfId="15561" xr:uid="{F96AE2DC-A19E-47A1-BFDE-9D7F759F6546}"/>
    <cellStyle name="好_Solvency20121031 Single (2012OctAsset &amp; daily average with AN) v3-US AN Note Grouped_MTL_NewFormat" xfId="15562" xr:uid="{BE786DCD-D614-423D-96FF-16DCB07AF0EF}"/>
    <cellStyle name="好_Solvency20121031 Single (2012OctAsset &amp; daily average with AN) v3-US AN Note Grouped_P&amp;L (Ageas) (Life) (PT)" xfId="15563" xr:uid="{A00B0677-9F2A-48FD-92A8-2F75D616E1F6}"/>
    <cellStyle name="好_Solvency20121031 Single (2012OctAsset &amp; daily average with AN) v3-US AN Note Grouped_P&amp;L (BE)" xfId="15564" xr:uid="{323C8F05-0745-4C78-A65C-0B57D40A438A}"/>
    <cellStyle name="好_Solvency20121031 Single (2012OctAsset &amp; daily average with AN) v3-US AN Note Grouped_P&amp;L (PT)" xfId="15565" xr:uid="{D42E7A7D-797C-481B-AF1A-DF3FB561F8F6}"/>
    <cellStyle name="好_Solvency20121031 Single (2012OctAsset &amp; daily average with AN) v3-US AN Note Grouped_P&amp;L (PT) (det)" xfId="15566" xr:uid="{D6A36214-C9D8-4FB9-9F04-969C84413841}"/>
    <cellStyle name="好_Solvency20121031 Single (2012OctAsset &amp; daily average with AN) v3-US AN Note Grouped_P&amp;L (PT) (Life)" xfId="15567" xr:uid="{0CD15B87-D059-4FA7-9DC2-0427420754B7}"/>
    <cellStyle name="好_Solvency20121031 Single (2012OctAsset &amp; daily average with AN) v3-US AN Note Grouped_P&amp;L (PT) (NL)" xfId="15568" xr:uid="{90B99CE2-424E-40B7-9498-F549B8041C3D}"/>
    <cellStyle name="好_Solvency20121031 Single (2012OctAsset &amp; daily average with AN) v3-US AN Note Grouped_P&amp;L (RE) (det)" xfId="15569" xr:uid="{862EE533-9AA3-4B9A-9AE8-DD39B7DEA232}"/>
    <cellStyle name="好_Solvency20121031 Single (2012OctAsset &amp; daily average with AN) v3-US AN Note Grouped_P&amp;L (RE) (NL)" xfId="15570" xr:uid="{A239CD4E-DCD5-430D-A69C-C71E6487A2BE}"/>
    <cellStyle name="好_Solvency20121031 Single (2012OctAsset &amp; daily average with AN) v3-US AN Note Grouped_P&amp;L (TPL) (det)" xfId="15571" xr:uid="{4648C412-DA04-453F-A895-19810B0F452A}"/>
    <cellStyle name="好_Solvency20121031 Single (2012OctAsset &amp; daily average with AN) v3-US AN Note Grouped_P&amp;L (TPL) (Life)" xfId="15572" xr:uid="{1B8C26A5-077B-4470-A56E-648C3DF7298E}"/>
    <cellStyle name="好_Solvency20121031 Single (2012OctAsset &amp; daily average with AN) v3-US AN Note Grouped_P&amp;L (UK)" xfId="15573" xr:uid="{62148C5A-2A59-436C-BB6C-7AAF7DD79D3F}"/>
    <cellStyle name="好_Solvency20121031 Single (2012OctAsset &amp; daily average with AN) v3-US AN Note Grouped_P&amp;L (UK) (det)" xfId="15574" xr:uid="{C24AE8E8-246A-4A05-9BBA-E632CE94B534}"/>
    <cellStyle name="好_Solvency20121031 Single (2012OctAsset &amp; daily average with AN) v3-US AN Note Grouped_P&amp;L (UK) (NL)" xfId="15575" xr:uid="{383FE906-14CD-42D7-AFE5-7E14D8FC99B9}"/>
    <cellStyle name="好_Solvency20121031 Single (2012OctAsset &amp; daily average with AN) v3-US AN Note Grouped_Portugal_NewFormat" xfId="15576" xr:uid="{BAC8CC0E-04A1-4445-8A71-ACF1F9FD7248}"/>
    <cellStyle name="好_Solvency20121031 Single (2012OctAsset &amp; daily average with AN) v3-US AN Note Grouped_TotalNewFormat" xfId="15577" xr:uid="{8F0376D6-A7D5-4C15-8028-42FC01BFE8FB}"/>
    <cellStyle name="好_Solvency20121031 Single (2012OctAsset &amp; daily average with AN) v3-US AN Note Grouped_TPL_NewFormat" xfId="15578" xr:uid="{D0CCD664-4D64-4C6B-B814-40F67BE2DEE1}"/>
    <cellStyle name="好_TotalNewFormat" xfId="15579" xr:uid="{1652171D-DA5B-4934-B0D5-BFB6EEFCF0E2}"/>
    <cellStyle name="好_TPL_NewFormat" xfId="15580" xr:uid="{E7AC0F5B-8360-4601-959E-FA8A86995530}"/>
    <cellStyle name="常规 2" xfId="15581" xr:uid="{208452C0-2489-4FAD-85A7-FA9F12911B93}"/>
    <cellStyle name="標題" xfId="15582" xr:uid="{13A63124-5761-498B-B188-49049AB86570}"/>
    <cellStyle name="標題 1" xfId="15583" xr:uid="{FB59601A-2A61-43D8-9887-3FBB13648877}"/>
    <cellStyle name="標題 2" xfId="15584" xr:uid="{97936BC2-D856-48B7-A68F-343F9716A005}"/>
    <cellStyle name="標題 3" xfId="15585" xr:uid="{3D992A28-75D9-4A3F-9C3F-66F8C0C9DC98}"/>
    <cellStyle name="標題 4" xfId="15586" xr:uid="{EE53FFAE-4A16-4D64-B0A5-788A989546E8}"/>
    <cellStyle name="標題_AgeSa_NewFormat" xfId="15587" xr:uid="{69EC97D4-EA4E-4661-9F9B-EA97AB3EA8F8}"/>
    <cellStyle name="檢查儲存格" xfId="15588" xr:uid="{DD20BD0C-05F8-4093-BB7A-8DEC063D563E}"/>
    <cellStyle name="百分比 2" xfId="15589" xr:uid="{138E23A3-ED88-4AC8-B2A0-910AB8BE1DB4}"/>
    <cellStyle name="百分比 2 2" xfId="15590" xr:uid="{D3DAD138-0D5E-4A83-9C6C-53471B3712E1}"/>
    <cellStyle name="百分比 2_AgeSa_NewFormat" xfId="15591" xr:uid="{AC59954B-674A-416C-B644-3C6FC44C13CD}"/>
    <cellStyle name="百分比_PCI_U-hannah (30.10.04)" xfId="15592" xr:uid="{CD2628B9-3188-4CC6-BC7C-576F9081613B}"/>
    <cellStyle name="計算方式" xfId="15593" xr:uid="{A3B14A99-921C-4A27-AF26-24804B688BB5}"/>
    <cellStyle name="計算方式 2" xfId="15594" xr:uid="{6E29B018-A613-4271-B0AC-FA0A0ACDF762}"/>
    <cellStyle name="計算方式 2 2" xfId="15595" xr:uid="{3105C8B2-3798-414A-BCE8-04EFAF61F491}"/>
    <cellStyle name="計算方式 2 3" xfId="15596" xr:uid="{1D6DDFDD-814A-4E80-ADEB-9E2F0A1F6B5E}"/>
    <cellStyle name="計算方式 2 4" xfId="15597" xr:uid="{F4A0B001-157B-4F93-AFA7-41687C40807E}"/>
    <cellStyle name="計算方式 2 5" xfId="15598" xr:uid="{81798C3F-1AD6-4B3F-ABE9-DCA7BEC6C882}"/>
    <cellStyle name="計算方式 2_AgeSa_NewFormat" xfId="15599" xr:uid="{0A5C8A82-7E1F-415A-8F7D-C86AD9FCC1FA}"/>
    <cellStyle name="計算方式 3" xfId="15600" xr:uid="{158B2719-2AEA-4BE2-8867-DABF54142B71}"/>
    <cellStyle name="計算方式 4" xfId="15601" xr:uid="{6CC57BE6-E306-4AF6-89C7-14533385288F}"/>
    <cellStyle name="計算方式 5" xfId="15602" xr:uid="{9A45F34D-6177-4113-B1C3-594CBB212CFD}"/>
    <cellStyle name="計算方式 6" xfId="15603" xr:uid="{063B1796-A60D-433D-8F99-24AF151B6EA9}"/>
    <cellStyle name="計算方式_AgeSa_NewFormat" xfId="15604" xr:uid="{7BA0B596-2E59-4B9A-8EBE-BE6893D4AC14}"/>
    <cellStyle name="說明文字" xfId="15605" xr:uid="{3EFE6624-10EA-4EE7-BFB6-A718A9939DD9}"/>
    <cellStyle name="警告文字" xfId="15606" xr:uid="{53246C0A-4A7F-48EF-A52F-815D47BA94B5}"/>
    <cellStyle name="輔色1" xfId="15607" xr:uid="{2E4CB59D-1721-482C-B008-77948CB5C6E3}"/>
    <cellStyle name="輔色2" xfId="15608" xr:uid="{6E6A126B-4883-4512-8C4C-F396E4A87ABC}"/>
    <cellStyle name="輔色3" xfId="15609" xr:uid="{7D8B0C10-9E58-43F3-89F7-72DE66313ECA}"/>
    <cellStyle name="輔色4" xfId="15610" xr:uid="{1279DF24-0D68-4171-97ED-688DA7733000}"/>
    <cellStyle name="輔色5" xfId="15611" xr:uid="{A69F187E-90A1-460C-8AEF-6FE3A70542C4}"/>
    <cellStyle name="輔色6" xfId="15612" xr:uid="{ADF8F673-0C82-478E-98AE-479BE4C01379}"/>
    <cellStyle name="輸入" xfId="15613" xr:uid="{D80AABC0-62C7-49A0-9672-DD7F0330A87B}"/>
    <cellStyle name="輸入 2" xfId="15614" xr:uid="{D6E51FF9-AA1B-4C7C-BEA8-47599D065E79}"/>
    <cellStyle name="輸入 2 2" xfId="15615" xr:uid="{365B0A94-8B2A-45B5-9D43-14BCFC7DF457}"/>
    <cellStyle name="輸入 2 3" xfId="15616" xr:uid="{4BA2A36A-1326-481F-ADBA-D9252692C8A1}"/>
    <cellStyle name="輸入 2 4" xfId="15617" xr:uid="{450DB982-410E-4E42-9AF7-2C56BE53360F}"/>
    <cellStyle name="輸入 2 5" xfId="15618" xr:uid="{030B995C-0CC9-4847-9F5A-FBEC0CB837F4}"/>
    <cellStyle name="輸入 2_AgeSa_NewFormat" xfId="15619" xr:uid="{A5525E3A-1095-4425-8D53-484ECC26EF77}"/>
    <cellStyle name="輸入 3" xfId="15620" xr:uid="{436EA5F5-43C5-449A-8412-F6129AB9C9EA}"/>
    <cellStyle name="輸入 4" xfId="15621" xr:uid="{F2F0C8BF-AFF1-4B16-A8CB-461E4DF38F20}"/>
    <cellStyle name="輸入 5" xfId="15622" xr:uid="{6B2B3F3A-21BB-4AE5-8659-30DF78641EC3}"/>
    <cellStyle name="輸入 6" xfId="15623" xr:uid="{02D801D0-85A3-4A1F-9C3D-EBD9CB553AB4}"/>
    <cellStyle name="輸入_AgeSa_NewFormat" xfId="15624" xr:uid="{FA688DF4-F028-498E-8C65-2E111CF75C28}"/>
    <cellStyle name="輸出" xfId="15625" xr:uid="{BA1062FB-CFD9-4BC1-B53D-1C916189AE9C}"/>
    <cellStyle name="輸出 2" xfId="15626" xr:uid="{B5C1E6FC-FEE1-489C-9599-A0DA5B73B916}"/>
    <cellStyle name="輸出 2 2" xfId="15627" xr:uid="{E302D090-B85F-4EDA-9371-88E43D55EB67}"/>
    <cellStyle name="輸出 2 3" xfId="15628" xr:uid="{F9FAAC17-2A52-4400-8F3B-0CFCDD5A673F}"/>
    <cellStyle name="輸出 2 4" xfId="15629" xr:uid="{CD7F0B3B-9F97-4AC8-A4A8-FA42655C7ADB}"/>
    <cellStyle name="輸出 2 5" xfId="15630" xr:uid="{68A6A995-9402-4C1C-A7E4-55C9805D7D3F}"/>
    <cellStyle name="輸出 2_AgeSa_NewFormat" xfId="15631" xr:uid="{215FD7CB-4E1B-4435-81B6-F26F8ECA28EA}"/>
    <cellStyle name="輸出 3" xfId="15632" xr:uid="{BDE5BAC4-7BE1-4AAF-B18F-7DEA880DFC4C}"/>
    <cellStyle name="輸出 4" xfId="15633" xr:uid="{47B924CF-7C41-4128-852B-471CAFE012BF}"/>
    <cellStyle name="輸出 5" xfId="15634" xr:uid="{73EEA5B8-785C-4B89-A078-9B83711ACAAA}"/>
    <cellStyle name="輸出 6" xfId="15635" xr:uid="{C45317A0-640D-4B13-96DA-1FBBFC2FB881}"/>
    <cellStyle name="輸出_AgeSa_NewFormat" xfId="15636" xr:uid="{3ECB9983-67F2-43AD-A1A2-153595F639FD}"/>
    <cellStyle name="連結的儲存格" xfId="15637" xr:uid="{61B1FBE4-7B7A-45F7-9CC5-A76EDEC21A3D}"/>
    <cellStyle name="䅍彉㉖〰〹ㄷ⌵〣〮弰㬭ⵟ‪ⴢ㼢弿㬭ⵟ彀㼭ⵟ" xfId="15638" xr:uid="{CB7D329A-ED98-4276-ADB2-1AB779170860}"/>
    <cellStyle name="䵓䥁噟〲㤰㜰㔱瀀攀爀氀椀渀欀" xfId="15639" xr:uid="{413BA72C-6C57-431A-84B6-7F2285450A3F}"/>
  </cellStyles>
  <dxfs count="0"/>
  <tableStyles count="0" defaultTableStyle="TableStyleMedium2" defaultPivotStyle="PivotStyleLight16"/>
  <colors>
    <mruColors>
      <color rgb="FFE8D9E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eetMetadata" Target="metadata.xml"/><Relationship Id="rId27"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354334</xdr:colOff>
      <xdr:row>11</xdr:row>
      <xdr:rowOff>60932</xdr:rowOff>
    </xdr:from>
    <xdr:to>
      <xdr:col>8</xdr:col>
      <xdr:colOff>399446</xdr:colOff>
      <xdr:row>14</xdr:row>
      <xdr:rowOff>158334</xdr:rowOff>
    </xdr:to>
    <xdr:grpSp>
      <xdr:nvGrpSpPr>
        <xdr:cNvPr id="2" name="Group 1">
          <a:extLst>
            <a:ext uri="{FF2B5EF4-FFF2-40B4-BE49-F238E27FC236}">
              <a16:creationId xmlns:a16="http://schemas.microsoft.com/office/drawing/2014/main" id="{B384AE59-B451-4D2F-9820-5A099C921242}"/>
            </a:ext>
          </a:extLst>
        </xdr:cNvPr>
        <xdr:cNvGrpSpPr/>
      </xdr:nvGrpSpPr>
      <xdr:grpSpPr>
        <a:xfrm>
          <a:off x="354334" y="2156432"/>
          <a:ext cx="5026687" cy="745102"/>
          <a:chOff x="2935579" y="4191844"/>
          <a:chExt cx="6560009" cy="663187"/>
        </a:xfrm>
      </xdr:grpSpPr>
      <xdr:pic>
        <xdr:nvPicPr>
          <xdr:cNvPr id="3" name="Picture 2" descr="A picture containing logo&#10;&#10;Description automatically generated">
            <a:extLst>
              <a:ext uri="{FF2B5EF4-FFF2-40B4-BE49-F238E27FC236}">
                <a16:creationId xmlns:a16="http://schemas.microsoft.com/office/drawing/2014/main" id="{95909702-E59E-42B4-5121-5B846D20DCF8}"/>
              </a:ext>
            </a:extLst>
          </xdr:cNvPr>
          <xdr:cNvPicPr>
            <a:picLocks noChangeAspect="1"/>
          </xdr:cNvPicPr>
        </xdr:nvPicPr>
        <xdr:blipFill rotWithShape="1">
          <a:blip xmlns:r="http://schemas.openxmlformats.org/officeDocument/2006/relationships" r:embed="rId1"/>
          <a:srcRect l="26404" t="65443" r="26378" b="31428"/>
          <a:stretch/>
        </xdr:blipFill>
        <xdr:spPr>
          <a:xfrm>
            <a:off x="2935579" y="4191844"/>
            <a:ext cx="6332687" cy="236067"/>
          </a:xfrm>
          <a:prstGeom prst="rect">
            <a:avLst/>
          </a:prstGeom>
        </xdr:spPr>
      </xdr:pic>
      <xdr:sp macro="" textlink="">
        <xdr:nvSpPr>
          <xdr:cNvPr id="4" name="Text Placeholder 4">
            <a:extLst>
              <a:ext uri="{FF2B5EF4-FFF2-40B4-BE49-F238E27FC236}">
                <a16:creationId xmlns:a16="http://schemas.microsoft.com/office/drawing/2014/main" id="{E6923602-B532-A3AD-064A-07F63EC55A61}"/>
              </a:ext>
            </a:extLst>
          </xdr:cNvPr>
          <xdr:cNvSpPr txBox="1">
            <a:spLocks/>
          </xdr:cNvSpPr>
        </xdr:nvSpPr>
        <xdr:spPr>
          <a:xfrm>
            <a:off x="5534777" y="4329217"/>
            <a:ext cx="3960811" cy="525814"/>
          </a:xfrm>
          <a:prstGeom prst="rect">
            <a:avLst/>
          </a:prstGeom>
        </xdr:spPr>
        <xdr:txBody>
          <a:bodyPr wrap="square"/>
          <a:lstStyle>
            <a:defPPr>
              <a:defRPr lang="en-B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marL="0" indent="0" defTabSz="554492">
              <a:lnSpc>
                <a:spcPct val="100000"/>
              </a:lnSpc>
              <a:spcBef>
                <a:spcPts val="0"/>
              </a:spcBef>
              <a:buNone/>
            </a:pPr>
            <a:endParaRPr lang="en-GB" b="1">
              <a:solidFill>
                <a:srgbClr val="712B8C"/>
              </a:solidFill>
            </a:endParaRPr>
          </a:p>
        </xdr:txBody>
      </xdr:sp>
    </xdr:grpSp>
    <xdr:clientData/>
  </xdr:twoCellAnchor>
  <xdr:twoCellAnchor editAs="oneCell">
    <xdr:from>
      <xdr:col>0</xdr:col>
      <xdr:colOff>579751</xdr:colOff>
      <xdr:row>4</xdr:row>
      <xdr:rowOff>3</xdr:rowOff>
    </xdr:from>
    <xdr:to>
      <xdr:col>8</xdr:col>
      <xdr:colOff>25406</xdr:colOff>
      <xdr:row>11</xdr:row>
      <xdr:rowOff>130459</xdr:rowOff>
    </xdr:to>
    <xdr:pic>
      <xdr:nvPicPr>
        <xdr:cNvPr id="5" name="Picture 4" descr="A black and white logo&#10;&#10;Description automatically generated with low confidence">
          <a:extLst>
            <a:ext uri="{FF2B5EF4-FFF2-40B4-BE49-F238E27FC236}">
              <a16:creationId xmlns:a16="http://schemas.microsoft.com/office/drawing/2014/main" id="{DB93C5C7-6863-4455-A470-CBFE6A22E49E}"/>
            </a:ext>
          </a:extLst>
        </xdr:cNvPr>
        <xdr:cNvPicPr>
          <a:picLocks noChangeAspect="1"/>
        </xdr:cNvPicPr>
      </xdr:nvPicPr>
      <xdr:blipFill>
        <a:blip xmlns:r="http://schemas.openxmlformats.org/officeDocument/2006/relationships" r:embed="rId2"/>
        <a:stretch>
          <a:fillRect/>
        </a:stretch>
      </xdr:blipFill>
      <xdr:spPr>
        <a:xfrm>
          <a:off x="579751" y="762003"/>
          <a:ext cx="4418340" cy="1463956"/>
        </a:xfrm>
        <a:prstGeom prst="rect">
          <a:avLst/>
        </a:prstGeom>
        <a:noFill/>
      </xdr:spPr>
    </xdr:pic>
    <xdr:clientData/>
  </xdr:twoCellAnchor>
</xdr:wsDr>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Arthur" id="{D3D943BF-3801-4025-89A7-3AAD54B2F540}"/>
</namedSheetView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microsoft.com/office/2019/04/relationships/namedSheetView" Target="../namedSheetViews/namedSheetView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5D7FF5-A587-4BBE-90C8-C7F3BA8E5FC7}">
  <sheetPr codeName="Sheet1">
    <pageSetUpPr fitToPage="1"/>
  </sheetPr>
  <dimension ref="E14:H20"/>
  <sheetViews>
    <sheetView showGridLines="0" tabSelected="1" zoomScaleNormal="100" zoomScaleSheetLayoutView="145" workbookViewId="0"/>
  </sheetViews>
  <sheetFormatPr defaultRowHeight="15"/>
  <cols>
    <col min="8" max="8" width="10.7109375" bestFit="1" customWidth="1"/>
  </cols>
  <sheetData>
    <row r="14" spans="5:8" ht="21">
      <c r="E14" s="1" t="s">
        <v>0</v>
      </c>
    </row>
    <row r="15" spans="5:8" ht="21">
      <c r="E15" s="1" t="s">
        <v>1</v>
      </c>
    </row>
    <row r="16" spans="5:8" ht="21">
      <c r="E16" t="s">
        <v>2</v>
      </c>
      <c r="F16" s="1"/>
      <c r="G16" s="1"/>
      <c r="H16" s="1"/>
    </row>
    <row r="17" spans="5:8" ht="21">
      <c r="F17" s="1"/>
      <c r="G17" s="1"/>
      <c r="H17" s="1"/>
    </row>
    <row r="20" spans="5:8">
      <c r="E20" s="2"/>
      <c r="H20" s="470"/>
    </row>
  </sheetData>
  <printOptions horizontalCentered="1" verticalCentered="1"/>
  <pageMargins left="0.31496062992125984" right="0.31496062992125984" top="0.15748031496062992" bottom="0.15748031496062992" header="0.31496062992125984" footer="0.31496062992125984"/>
  <pageSetup paperSize="9" orientation="landscape" r:id="rId1"/>
  <headerFooter>
    <oddHeader>&amp;R&amp;D  &amp;T</oddHeader>
    <oddFooter>&amp;R&amp;P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480801-983A-4E91-89AB-0800B0424CA3}">
  <sheetPr codeName="Sheet2">
    <pageSetUpPr fitToPage="1"/>
  </sheetPr>
  <dimension ref="A3:B46"/>
  <sheetViews>
    <sheetView showGridLines="0" zoomScaleNormal="100" workbookViewId="0"/>
  </sheetViews>
  <sheetFormatPr defaultRowHeight="15"/>
  <cols>
    <col min="1" max="1" width="24" customWidth="1"/>
  </cols>
  <sheetData>
    <row r="3" spans="1:2" ht="23.25">
      <c r="A3" s="3" t="s">
        <v>3</v>
      </c>
    </row>
    <row r="5" spans="1:2">
      <c r="A5" s="4" t="s">
        <v>4</v>
      </c>
      <c r="B5" s="4">
        <v>1</v>
      </c>
    </row>
    <row r="6" spans="1:2">
      <c r="A6" s="4" t="s">
        <v>5</v>
      </c>
      <c r="B6" s="4">
        <v>2</v>
      </c>
    </row>
    <row r="7" spans="1:2">
      <c r="A7" s="4" t="s">
        <v>6</v>
      </c>
      <c r="B7" s="4">
        <v>3</v>
      </c>
    </row>
    <row r="8" spans="1:2">
      <c r="A8" s="4" t="s">
        <v>7</v>
      </c>
      <c r="B8" s="4">
        <v>4</v>
      </c>
    </row>
    <row r="9" spans="1:2">
      <c r="A9" s="4" t="s">
        <v>8</v>
      </c>
      <c r="B9" s="4">
        <v>5</v>
      </c>
    </row>
    <row r="10" spans="1:2">
      <c r="A10" s="4" t="s">
        <v>9</v>
      </c>
      <c r="B10" s="4">
        <v>6</v>
      </c>
    </row>
    <row r="11" spans="1:2">
      <c r="A11" s="4" t="s">
        <v>10</v>
      </c>
      <c r="B11" s="4">
        <v>7</v>
      </c>
    </row>
    <row r="12" spans="1:2">
      <c r="A12" s="4" t="s">
        <v>11</v>
      </c>
      <c r="B12" s="4">
        <v>8</v>
      </c>
    </row>
    <row r="13" spans="1:2">
      <c r="A13" s="4" t="s">
        <v>12</v>
      </c>
      <c r="B13" s="4">
        <v>9</v>
      </c>
    </row>
    <row r="14" spans="1:2">
      <c r="A14" s="4" t="s">
        <v>13</v>
      </c>
      <c r="B14" s="4">
        <v>10</v>
      </c>
    </row>
    <row r="15" spans="1:2">
      <c r="A15" s="4" t="s">
        <v>14</v>
      </c>
      <c r="B15" s="4">
        <v>11</v>
      </c>
    </row>
    <row r="16" spans="1:2">
      <c r="A16" s="4" t="s">
        <v>15</v>
      </c>
      <c r="B16" s="4">
        <v>12</v>
      </c>
    </row>
    <row r="17" spans="1:2">
      <c r="A17" s="4" t="s">
        <v>16</v>
      </c>
      <c r="B17" s="4">
        <v>13</v>
      </c>
    </row>
    <row r="18" spans="1:2">
      <c r="A18" s="4" t="s">
        <v>17</v>
      </c>
      <c r="B18" s="4">
        <v>14</v>
      </c>
    </row>
    <row r="19" spans="1:2">
      <c r="A19" s="4" t="s">
        <v>18</v>
      </c>
      <c r="B19" s="4">
        <v>15</v>
      </c>
    </row>
    <row r="20" spans="1:2">
      <c r="A20" s="4" t="s">
        <v>19</v>
      </c>
      <c r="B20" s="4">
        <v>16</v>
      </c>
    </row>
    <row r="21" spans="1:2">
      <c r="A21" s="4" t="s">
        <v>20</v>
      </c>
      <c r="B21" s="4">
        <v>17</v>
      </c>
    </row>
    <row r="22" spans="1:2">
      <c r="A22" s="4" t="s">
        <v>21</v>
      </c>
      <c r="B22" s="4">
        <v>18</v>
      </c>
    </row>
    <row r="30" spans="1:2">
      <c r="B30" s="2"/>
    </row>
    <row r="46" ht="13.5" customHeight="1"/>
  </sheetData>
  <hyperlinks>
    <hyperlink ref="A5:B5" location="'Front page'!A1" display="Front page" xr:uid="{12ED3D23-234C-4B35-A5DC-38100146F28A}"/>
    <hyperlink ref="A6:B6" location="Summary!A1" display="Summary" xr:uid="{192622C8-9615-489F-AA0C-F2D20B3C9F3A}"/>
    <hyperlink ref="A7:B7" location="'Key figures Ageas'!A1" display="Key figures Ageas" xr:uid="{E8AF3983-E436-4CED-9B0C-05400C65361F}"/>
    <hyperlink ref="A8:B8" location="'Capital indicators per region'!A1" display="Capital indicators per region" xr:uid="{5C7161AD-B08B-41F9-BB7C-EFDA1D8C4DF1}"/>
    <hyperlink ref="A9:B9" location="'Solvency II'!A1" display="Solvency II" xr:uid="{872F8181-CCAD-4533-AA55-11F3EB01CAAE}"/>
    <hyperlink ref="A10:B10" location="'Holding cash'!A1" display="Holding cash" xr:uid="{56A6643D-747B-4A32-934B-42EE074DBB30}"/>
    <hyperlink ref="A11:B11" location="'Inflows @ ageas Share'!A1" display="Inflows @ ageas Share" xr:uid="{3070564A-5A3A-4906-ABD2-B3EFCC76A7C4}"/>
    <hyperlink ref="A12:B12" location="Ageas!A1" display="Ageas" xr:uid="{62774DA8-F96C-47F7-8B2B-B72A10ADB9F6}"/>
    <hyperlink ref="A13:B13" location="'Ageas KPI'!A1" display="Ageas KPI" xr:uid="{55240A98-6E6B-4F67-8E9E-D41AECD5BD3A}"/>
    <hyperlink ref="A14:B14" location="AgeasCapGL!A1" display="AgeasCapGL" xr:uid="{12AA5512-8B9B-4BC8-BE47-D2C7B4C6273D}"/>
    <hyperlink ref="A15:B15" location="Belgium!A1" display="Belgium" xr:uid="{1316BCA0-CD58-49B3-8294-95BF2B1E9FD9}"/>
    <hyperlink ref="A16:B16" location="'Belgium KPI'!A1" display="Belgium KPI" xr:uid="{0F9EE3E5-7DFA-4465-AAEE-547078CD0285}"/>
    <hyperlink ref="A17:B17" location="Europe!A1" display="Europe" xr:uid="{7745DEDF-28CA-4E1D-A528-45C59E35C936}"/>
    <hyperlink ref="A18:B18" location="'Europe KPI'!A1" display="Europe KPI" xr:uid="{99CB5698-8CBF-488E-BCA1-3166301236CB}"/>
    <hyperlink ref="A19:B19" location="Asia!A1" display="Asia" xr:uid="{A0EA9085-73CD-4521-B7D0-6886BC49B875}"/>
    <hyperlink ref="A20:B20" location="'Asia KPI'!A1" display="Asia KPI" xr:uid="{C4C1A8F3-5931-483B-AF35-DEB6AD72F5A8}"/>
    <hyperlink ref="A21:B21" location="Reinsurance!A1" display="Reinsurance" xr:uid="{D0244B17-8443-4622-83AD-FB08175D8731}"/>
    <hyperlink ref="A22:B22" location="'Reinsurance KPI'!A1" display="Reinsurance KPI" xr:uid="{D4CF0585-229E-4C0F-95BD-EA5A71DF1BA6}"/>
  </hyperlinks>
  <printOptions horizontalCentered="1" verticalCentered="1"/>
  <pageMargins left="0.31496062992125984" right="0.31496062992125984" top="0.15748031496062992" bottom="0.15748031496062992" header="0.31496062992125984" footer="0.31496062992125984"/>
  <pageSetup paperSize="9" orientation="landscape" r:id="rId1"/>
  <headerFooter>
    <oddHeader>&amp;R&amp;D  &amp;T</oddHeader>
    <oddFooter>&amp;R&amp;P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4F7315-5898-47EE-9A06-F09E7FFEE0E8}">
  <sheetPr codeName="Sheet3">
    <tabColor rgb="FF00B050"/>
    <pageSetUpPr fitToPage="1"/>
  </sheetPr>
  <dimension ref="A1:J106"/>
  <sheetViews>
    <sheetView showGridLines="0" zoomScaleNormal="100" zoomScaleSheetLayoutView="145" workbookViewId="0"/>
  </sheetViews>
  <sheetFormatPr defaultColWidth="9.28515625" defaultRowHeight="11.25"/>
  <cols>
    <col min="1" max="1" width="52.7109375" style="7" customWidth="1"/>
    <col min="2" max="10" width="15.7109375" style="7" customWidth="1"/>
    <col min="11" max="16384" width="9.28515625" style="7"/>
  </cols>
  <sheetData>
    <row r="1" spans="1:10" ht="12" thickBot="1">
      <c r="A1" s="5" t="s">
        <v>22</v>
      </c>
      <c r="B1" s="6" t="s">
        <v>23</v>
      </c>
      <c r="C1" s="6" t="s">
        <v>24</v>
      </c>
      <c r="D1" s="6" t="s">
        <v>25</v>
      </c>
      <c r="E1" s="6" t="s">
        <v>26</v>
      </c>
      <c r="F1" s="6" t="s">
        <v>27</v>
      </c>
      <c r="G1" s="6" t="s">
        <v>28</v>
      </c>
      <c r="H1" s="6" t="s">
        <v>29</v>
      </c>
      <c r="I1" s="6" t="s">
        <v>30</v>
      </c>
      <c r="J1" s="6" t="s">
        <v>31</v>
      </c>
    </row>
    <row r="2" spans="1:10" s="11" customFormat="1" ht="12" thickTop="1">
      <c r="A2" s="8" t="s">
        <v>32</v>
      </c>
      <c r="B2" s="9"/>
      <c r="C2" s="10"/>
      <c r="D2" s="10"/>
      <c r="E2" s="9"/>
      <c r="F2" s="10"/>
      <c r="G2" s="10"/>
      <c r="H2" s="9"/>
      <c r="I2" s="10"/>
      <c r="J2" s="10"/>
    </row>
    <row r="3" spans="1:10" s="11" customFormat="1">
      <c r="A3" s="8" t="s">
        <v>33</v>
      </c>
      <c r="B3" s="9">
        <v>18488725000</v>
      </c>
      <c r="C3" s="10">
        <v>8305357000</v>
      </c>
      <c r="D3" s="10">
        <v>10183368000</v>
      </c>
      <c r="E3" s="9">
        <v>17117879000</v>
      </c>
      <c r="F3" s="10">
        <v>7856210000</v>
      </c>
      <c r="G3" s="10">
        <v>9261669000</v>
      </c>
      <c r="H3" s="9">
        <v>16635922000</v>
      </c>
      <c r="I3" s="10">
        <v>7532013000</v>
      </c>
      <c r="J3" s="10">
        <v>9103910000</v>
      </c>
    </row>
    <row r="4" spans="1:10" s="11" customFormat="1">
      <c r="A4" s="12" t="s">
        <v>34</v>
      </c>
      <c r="B4" s="13">
        <v>5331006000</v>
      </c>
      <c r="C4" s="14">
        <v>2654461000</v>
      </c>
      <c r="D4" s="14">
        <v>2676545000</v>
      </c>
      <c r="E4" s="13">
        <v>5071552000</v>
      </c>
      <c r="F4" s="14">
        <v>2522557000</v>
      </c>
      <c r="G4" s="14">
        <v>2548995000</v>
      </c>
      <c r="H4" s="13">
        <v>4957179000</v>
      </c>
      <c r="I4" s="14">
        <v>2435920000</v>
      </c>
      <c r="J4" s="14">
        <v>2521259000</v>
      </c>
    </row>
    <row r="5" spans="1:10" s="11" customFormat="1">
      <c r="A5" s="12" t="s">
        <v>35</v>
      </c>
      <c r="B5" s="13">
        <v>4162907000</v>
      </c>
      <c r="C5" s="14">
        <v>1945784000</v>
      </c>
      <c r="D5" s="14">
        <v>2217123000</v>
      </c>
      <c r="E5" s="13">
        <v>3621023000</v>
      </c>
      <c r="F5" s="14">
        <v>1921344000</v>
      </c>
      <c r="G5" s="14">
        <v>1699679000</v>
      </c>
      <c r="H5" s="13">
        <v>3377970000</v>
      </c>
      <c r="I5" s="14">
        <v>1612188000</v>
      </c>
      <c r="J5" s="14">
        <v>1765782000</v>
      </c>
    </row>
    <row r="6" spans="1:10" s="11" customFormat="1">
      <c r="A6" s="12" t="s">
        <v>36</v>
      </c>
      <c r="B6" s="13">
        <v>8598685000</v>
      </c>
      <c r="C6" s="14">
        <v>3588073000</v>
      </c>
      <c r="D6" s="14">
        <v>5010612000</v>
      </c>
      <c r="E6" s="13">
        <v>8163919000</v>
      </c>
      <c r="F6" s="14">
        <v>3292010000</v>
      </c>
      <c r="G6" s="14">
        <v>4871909000</v>
      </c>
      <c r="H6" s="13">
        <v>8121636000</v>
      </c>
      <c r="I6" s="14">
        <v>3444139000</v>
      </c>
      <c r="J6" s="14">
        <v>4677497000</v>
      </c>
    </row>
    <row r="7" spans="1:10" s="11" customFormat="1">
      <c r="A7" s="12" t="s">
        <v>37</v>
      </c>
      <c r="B7" s="13">
        <v>396127000</v>
      </c>
      <c r="C7" s="14">
        <v>117039000</v>
      </c>
      <c r="D7" s="14">
        <v>279088000</v>
      </c>
      <c r="E7" s="13">
        <v>261385000</v>
      </c>
      <c r="F7" s="14">
        <v>120301000</v>
      </c>
      <c r="G7" s="14">
        <v>141084000</v>
      </c>
      <c r="H7" s="13">
        <v>179138000</v>
      </c>
      <c r="I7" s="14">
        <v>39766000</v>
      </c>
      <c r="J7" s="14">
        <v>139371000</v>
      </c>
    </row>
    <row r="8" spans="1:10" s="11" customFormat="1">
      <c r="A8" s="15"/>
      <c r="B8" s="13" t="s">
        <v>38</v>
      </c>
      <c r="C8" s="14" t="s">
        <v>38</v>
      </c>
      <c r="D8" s="14" t="s">
        <v>38</v>
      </c>
      <c r="E8" s="13"/>
      <c r="F8" s="14"/>
      <c r="G8" s="14"/>
      <c r="H8" s="13"/>
      <c r="I8" s="14"/>
      <c r="J8" s="14"/>
    </row>
    <row r="9" spans="1:10" s="11" customFormat="1">
      <c r="A9" s="16" t="s">
        <v>39</v>
      </c>
      <c r="B9" s="9">
        <v>11713251000</v>
      </c>
      <c r="C9" s="10">
        <v>5222037000</v>
      </c>
      <c r="D9" s="10">
        <v>6491214000</v>
      </c>
      <c r="E9" s="9">
        <v>11161677000</v>
      </c>
      <c r="F9" s="10">
        <v>4925791000</v>
      </c>
      <c r="G9" s="10">
        <v>6235886000</v>
      </c>
      <c r="H9" s="9">
        <v>11334340000</v>
      </c>
      <c r="I9" s="10">
        <v>5067716000</v>
      </c>
      <c r="J9" s="10">
        <v>6266624000</v>
      </c>
    </row>
    <row r="10" spans="1:10" s="11" customFormat="1">
      <c r="A10" s="16" t="s">
        <v>40</v>
      </c>
      <c r="B10" s="9">
        <v>6775474000</v>
      </c>
      <c r="C10" s="10">
        <v>3083320000</v>
      </c>
      <c r="D10" s="10">
        <v>3692154000</v>
      </c>
      <c r="E10" s="9">
        <v>5956202000</v>
      </c>
      <c r="F10" s="10">
        <v>2930419000</v>
      </c>
      <c r="G10" s="10">
        <v>3025783000</v>
      </c>
      <c r="H10" s="9">
        <v>5301577000</v>
      </c>
      <c r="I10" s="10">
        <v>2465124000</v>
      </c>
      <c r="J10" s="10">
        <v>2836453000</v>
      </c>
    </row>
    <row r="11" spans="1:10" s="11" customFormat="1">
      <c r="A11" s="17"/>
      <c r="B11" s="13" t="s">
        <v>38</v>
      </c>
      <c r="C11" s="14" t="s">
        <v>38</v>
      </c>
      <c r="D11" s="14" t="s">
        <v>38</v>
      </c>
      <c r="E11" s="13"/>
      <c r="F11" s="14"/>
      <c r="G11" s="14"/>
      <c r="H11" s="13"/>
      <c r="I11" s="14"/>
      <c r="J11" s="14"/>
    </row>
    <row r="12" spans="1:10" s="11" customFormat="1">
      <c r="A12" s="8" t="s">
        <v>41</v>
      </c>
      <c r="B12" s="9">
        <v>1117985000</v>
      </c>
      <c r="C12" s="10">
        <v>475490000</v>
      </c>
      <c r="D12" s="10">
        <v>642495000</v>
      </c>
      <c r="E12" s="9">
        <v>953475000</v>
      </c>
      <c r="F12" s="10">
        <v>422644000</v>
      </c>
      <c r="G12" s="10">
        <v>530831000</v>
      </c>
      <c r="H12" s="9">
        <v>1096694000</v>
      </c>
      <c r="I12" s="10">
        <v>465906000</v>
      </c>
      <c r="J12" s="10">
        <v>630788000</v>
      </c>
    </row>
    <row r="13" spans="1:10" s="11" customFormat="1">
      <c r="A13" s="18" t="s">
        <v>42</v>
      </c>
      <c r="B13" s="9">
        <v>1240284000</v>
      </c>
      <c r="C13" s="10">
        <v>626811000</v>
      </c>
      <c r="D13" s="10">
        <v>613473000</v>
      </c>
      <c r="E13" s="9">
        <v>1165924000</v>
      </c>
      <c r="F13" s="10">
        <v>555188000</v>
      </c>
      <c r="G13" s="10">
        <v>610736000</v>
      </c>
      <c r="H13" s="9">
        <v>1312463000</v>
      </c>
      <c r="I13" s="10">
        <v>573425840</v>
      </c>
      <c r="J13" s="10">
        <v>739037000</v>
      </c>
    </row>
    <row r="14" spans="1:10" s="11" customFormat="1">
      <c r="A14" s="12" t="s">
        <v>34</v>
      </c>
      <c r="B14" s="13">
        <v>468412000</v>
      </c>
      <c r="C14" s="14">
        <v>236084000</v>
      </c>
      <c r="D14" s="14">
        <v>232328000</v>
      </c>
      <c r="E14" s="13">
        <v>493607000</v>
      </c>
      <c r="F14" s="14">
        <v>230463000</v>
      </c>
      <c r="G14" s="14">
        <v>263144000</v>
      </c>
      <c r="H14" s="13">
        <v>515438000</v>
      </c>
      <c r="I14" s="14">
        <v>219255000</v>
      </c>
      <c r="J14" s="14">
        <v>296182000</v>
      </c>
    </row>
    <row r="15" spans="1:10" s="11" customFormat="1">
      <c r="A15" s="12" t="s">
        <v>35</v>
      </c>
      <c r="B15" s="13">
        <v>203458000</v>
      </c>
      <c r="C15" s="14">
        <v>102429000</v>
      </c>
      <c r="D15" s="14">
        <v>101029000</v>
      </c>
      <c r="E15" s="13">
        <v>144124000</v>
      </c>
      <c r="F15" s="14">
        <v>96724000</v>
      </c>
      <c r="G15" s="14">
        <v>47400000</v>
      </c>
      <c r="H15" s="13">
        <v>115221000</v>
      </c>
      <c r="I15" s="14">
        <v>9182000</v>
      </c>
      <c r="J15" s="14">
        <v>106038000</v>
      </c>
    </row>
    <row r="16" spans="1:10" s="11" customFormat="1">
      <c r="A16" s="12" t="s">
        <v>36</v>
      </c>
      <c r="B16" s="13">
        <v>526721000</v>
      </c>
      <c r="C16" s="14">
        <v>259253000</v>
      </c>
      <c r="D16" s="14">
        <v>267468000</v>
      </c>
      <c r="E16" s="13">
        <v>543585000</v>
      </c>
      <c r="F16" s="14">
        <v>246616000</v>
      </c>
      <c r="G16" s="14">
        <v>296969000</v>
      </c>
      <c r="H16" s="13">
        <v>667789000</v>
      </c>
      <c r="I16" s="14">
        <v>282595000</v>
      </c>
      <c r="J16" s="14">
        <v>385193000</v>
      </c>
    </row>
    <row r="17" spans="1:10" s="11" customFormat="1">
      <c r="A17" s="12" t="s">
        <v>43</v>
      </c>
      <c r="B17" s="13">
        <v>163872000</v>
      </c>
      <c r="C17" s="14">
        <v>96467000</v>
      </c>
      <c r="D17" s="14">
        <v>67405000</v>
      </c>
      <c r="E17" s="13">
        <v>101185000</v>
      </c>
      <c r="F17" s="14">
        <v>35187000</v>
      </c>
      <c r="G17" s="14">
        <v>65998000</v>
      </c>
      <c r="H17" s="13">
        <v>-3395000</v>
      </c>
      <c r="I17" s="14">
        <v>-18090000</v>
      </c>
      <c r="J17" s="14">
        <v>14694000</v>
      </c>
    </row>
    <row r="18" spans="1:10" s="11" customFormat="1">
      <c r="A18" s="12" t="s">
        <v>44</v>
      </c>
      <c r="B18" s="13">
        <v>-122179000</v>
      </c>
      <c r="C18" s="14">
        <v>-67422000</v>
      </c>
      <c r="D18" s="14">
        <v>-54757000</v>
      </c>
      <c r="E18" s="13">
        <v>-116577000</v>
      </c>
      <c r="F18" s="14">
        <v>-53779000</v>
      </c>
      <c r="G18" s="14">
        <v>-62798000</v>
      </c>
      <c r="H18" s="13">
        <v>17410000</v>
      </c>
      <c r="I18" s="14">
        <v>80482000</v>
      </c>
      <c r="J18" s="14">
        <v>-63071000</v>
      </c>
    </row>
    <row r="19" spans="1:10" s="11" customFormat="1">
      <c r="A19" s="12"/>
      <c r="B19" s="13" t="s">
        <v>38</v>
      </c>
      <c r="C19" s="14" t="s">
        <v>38</v>
      </c>
      <c r="D19" s="14" t="s">
        <v>38</v>
      </c>
      <c r="E19" s="13"/>
      <c r="F19" s="14"/>
      <c r="G19" s="14"/>
      <c r="H19" s="13"/>
      <c r="I19" s="14"/>
      <c r="J19" s="14"/>
    </row>
    <row r="20" spans="1:10" s="11" customFormat="1">
      <c r="A20" s="16" t="s">
        <v>39</v>
      </c>
      <c r="B20" s="13">
        <v>908893000</v>
      </c>
      <c r="C20" s="14">
        <v>440668000</v>
      </c>
      <c r="D20" s="14">
        <v>468225000</v>
      </c>
      <c r="E20" s="13">
        <v>893914000</v>
      </c>
      <c r="F20" s="14">
        <v>403776000</v>
      </c>
      <c r="G20" s="14">
        <v>490138000</v>
      </c>
      <c r="H20" s="13">
        <v>1059267000</v>
      </c>
      <c r="I20" s="14">
        <v>443575000</v>
      </c>
      <c r="J20" s="14">
        <v>615691000</v>
      </c>
    </row>
    <row r="21" spans="1:10" s="11" customFormat="1">
      <c r="A21" s="16" t="s">
        <v>40</v>
      </c>
      <c r="B21" s="13">
        <v>453570000</v>
      </c>
      <c r="C21" s="14">
        <v>253565000</v>
      </c>
      <c r="D21" s="14">
        <v>200005000</v>
      </c>
      <c r="E21" s="13">
        <v>388587000</v>
      </c>
      <c r="F21" s="14">
        <v>205192000</v>
      </c>
      <c r="G21" s="14">
        <v>183395000</v>
      </c>
      <c r="H21" s="13">
        <v>235785000</v>
      </c>
      <c r="I21" s="14">
        <v>49470000</v>
      </c>
      <c r="J21" s="14">
        <v>186415000</v>
      </c>
    </row>
    <row r="22" spans="1:10" s="11" customFormat="1">
      <c r="A22" s="16" t="s">
        <v>44</v>
      </c>
      <c r="B22" s="13">
        <v>-122179000</v>
      </c>
      <c r="C22" s="14">
        <v>-67422000</v>
      </c>
      <c r="D22" s="14">
        <v>-54757000</v>
      </c>
      <c r="E22" s="13">
        <v>-116577000</v>
      </c>
      <c r="F22" s="14">
        <v>-53779000</v>
      </c>
      <c r="G22" s="14">
        <v>-62798000</v>
      </c>
      <c r="H22" s="13">
        <v>17410000</v>
      </c>
      <c r="I22" s="14">
        <v>80379000</v>
      </c>
      <c r="J22" s="14">
        <v>-63000000</v>
      </c>
    </row>
    <row r="23" spans="1:10" s="11" customFormat="1">
      <c r="A23" s="12"/>
      <c r="B23" s="13" t="s">
        <v>38</v>
      </c>
      <c r="C23" s="14" t="s">
        <v>38</v>
      </c>
      <c r="D23" s="14" t="s">
        <v>38</v>
      </c>
      <c r="E23" s="13"/>
      <c r="F23" s="14"/>
      <c r="G23" s="14"/>
      <c r="H23" s="13"/>
      <c r="I23" s="14"/>
      <c r="J23" s="14"/>
    </row>
    <row r="24" spans="1:10" s="11" customFormat="1">
      <c r="A24" s="18" t="s">
        <v>45</v>
      </c>
      <c r="B24" s="19">
        <v>148.79</v>
      </c>
      <c r="C24" s="20">
        <v>135.15</v>
      </c>
      <c r="D24" s="20">
        <v>163.55000000000001</v>
      </c>
      <c r="E24" s="19">
        <v>124.47</v>
      </c>
      <c r="F24" s="20">
        <v>135.93</v>
      </c>
      <c r="G24" s="20">
        <v>115.51</v>
      </c>
      <c r="H24" s="19">
        <v>141.86000000000001</v>
      </c>
      <c r="I24" s="20">
        <v>115.85</v>
      </c>
      <c r="J24" s="20">
        <v>165.41</v>
      </c>
    </row>
    <row r="25" spans="1:10" s="11" customFormat="1">
      <c r="A25" s="18" t="s">
        <v>46</v>
      </c>
      <c r="B25" s="19">
        <v>41.06</v>
      </c>
      <c r="C25" s="20">
        <v>40.950000000000003</v>
      </c>
      <c r="D25" s="20">
        <v>41.46</v>
      </c>
      <c r="E25" s="19">
        <v>39.020000000000003</v>
      </c>
      <c r="F25" s="20">
        <v>39.630000000000003</v>
      </c>
      <c r="G25" s="20">
        <v>38.909999999999997</v>
      </c>
      <c r="H25" s="19">
        <v>37.06</v>
      </c>
      <c r="I25" s="20">
        <v>40.159999999999997</v>
      </c>
      <c r="J25" s="20">
        <v>36.39</v>
      </c>
    </row>
    <row r="26" spans="1:10" s="11" customFormat="1">
      <c r="A26" s="18" t="s">
        <v>47</v>
      </c>
      <c r="B26" s="21">
        <v>0.93320000000000003</v>
      </c>
      <c r="C26" s="22">
        <v>0.92600000000000005</v>
      </c>
      <c r="D26" s="22">
        <v>0.94089999999999996</v>
      </c>
      <c r="E26" s="21">
        <v>0.93289999999999995</v>
      </c>
      <c r="F26" s="22">
        <v>0.93289999999999995</v>
      </c>
      <c r="G26" s="22">
        <v>0.93279999999999996</v>
      </c>
      <c r="H26" s="21">
        <v>0.97709999999999997</v>
      </c>
      <c r="I26" s="22">
        <v>0.99180000000000001</v>
      </c>
      <c r="J26" s="22">
        <v>0.96230000000000004</v>
      </c>
    </row>
    <row r="27" spans="1:10" s="11" customFormat="1">
      <c r="A27" s="8"/>
      <c r="B27" s="21" t="s">
        <v>38</v>
      </c>
      <c r="C27" s="22" t="s">
        <v>38</v>
      </c>
      <c r="D27" s="22" t="s">
        <v>38</v>
      </c>
      <c r="E27" s="21"/>
      <c r="F27" s="22"/>
      <c r="G27" s="22"/>
      <c r="H27" s="21"/>
      <c r="I27" s="22"/>
      <c r="J27" s="22"/>
    </row>
    <row r="28" spans="1:10" s="11" customFormat="1">
      <c r="A28" s="8" t="s">
        <v>48</v>
      </c>
      <c r="B28" s="9">
        <v>2212245000</v>
      </c>
      <c r="C28" s="10">
        <v>994628000</v>
      </c>
      <c r="D28" s="10">
        <v>1217617000</v>
      </c>
      <c r="E28" s="9">
        <v>1803296000</v>
      </c>
      <c r="F28" s="10">
        <v>776873000</v>
      </c>
      <c r="G28" s="10">
        <v>1026423000</v>
      </c>
      <c r="H28" s="9">
        <v>1790773000</v>
      </c>
      <c r="I28" s="20">
        <v>906.44399999999996</v>
      </c>
      <c r="J28" s="20">
        <v>884.32899999999995</v>
      </c>
    </row>
    <row r="29" spans="1:10" s="11" customFormat="1">
      <c r="A29" s="8" t="s">
        <v>49</v>
      </c>
      <c r="B29" s="9">
        <v>1500749000</v>
      </c>
      <c r="C29" s="10">
        <v>566569000</v>
      </c>
      <c r="D29" s="10">
        <v>934180000</v>
      </c>
      <c r="E29" s="9">
        <v>1161687000</v>
      </c>
      <c r="F29" s="10">
        <v>669566000</v>
      </c>
      <c r="G29" s="10">
        <v>492121000</v>
      </c>
      <c r="H29" s="9">
        <v>1172463000</v>
      </c>
      <c r="I29" s="20">
        <v>603.53</v>
      </c>
      <c r="J29" s="20">
        <v>568.93200000000002</v>
      </c>
    </row>
    <row r="30" spans="1:10" s="11" customFormat="1">
      <c r="A30" s="15"/>
      <c r="B30" s="19" t="s">
        <v>38</v>
      </c>
      <c r="C30" s="20" t="s">
        <v>38</v>
      </c>
      <c r="D30" s="20" t="s">
        <v>38</v>
      </c>
      <c r="E30" s="19"/>
      <c r="F30" s="20"/>
      <c r="G30" s="20"/>
      <c r="H30" s="19"/>
      <c r="I30" s="20"/>
      <c r="J30" s="20"/>
    </row>
    <row r="31" spans="1:10" s="11" customFormat="1">
      <c r="A31" s="18" t="s">
        <v>50</v>
      </c>
      <c r="B31" s="9">
        <v>7751776000</v>
      </c>
      <c r="C31" s="10">
        <v>7751776000</v>
      </c>
      <c r="D31" s="10">
        <v>7539157000</v>
      </c>
      <c r="E31" s="9">
        <v>7422476000</v>
      </c>
      <c r="F31" s="10">
        <v>7422477000</v>
      </c>
      <c r="G31" s="10">
        <v>7225172000</v>
      </c>
      <c r="H31" s="9">
        <v>6974774000</v>
      </c>
      <c r="I31" s="10">
        <v>6974774000</v>
      </c>
      <c r="J31" s="10">
        <v>7266669000</v>
      </c>
    </row>
    <row r="32" spans="1:10" s="11" customFormat="1">
      <c r="A32" s="18" t="s">
        <v>51</v>
      </c>
      <c r="B32" s="9">
        <v>16050118000</v>
      </c>
      <c r="C32" s="10">
        <v>16050118000</v>
      </c>
      <c r="D32" s="10">
        <v>15902469000</v>
      </c>
      <c r="E32" s="9">
        <v>15619749000</v>
      </c>
      <c r="F32" s="10">
        <v>15619749000</v>
      </c>
      <c r="G32" s="10">
        <v>15603990000</v>
      </c>
      <c r="H32" s="9">
        <v>15669855000</v>
      </c>
      <c r="I32" s="10">
        <v>15669949000</v>
      </c>
      <c r="J32" s="10" t="s">
        <v>52</v>
      </c>
    </row>
    <row r="33" spans="1:10" s="11" customFormat="1">
      <c r="A33" s="18" t="s">
        <v>53</v>
      </c>
      <c r="B33" s="9">
        <v>20076501000</v>
      </c>
      <c r="C33" s="10">
        <v>20076501000</v>
      </c>
      <c r="D33" s="10">
        <v>17861308000</v>
      </c>
      <c r="E33" s="9">
        <v>17427761000</v>
      </c>
      <c r="F33" s="10">
        <v>17427761000</v>
      </c>
      <c r="G33" s="10">
        <v>15218551000</v>
      </c>
      <c r="H33" s="9">
        <v>14958586336.934723</v>
      </c>
      <c r="I33" s="10">
        <v>14958586336.934723</v>
      </c>
      <c r="J33" s="10">
        <v>16723559978.326393</v>
      </c>
    </row>
    <row r="34" spans="1:10" s="11" customFormat="1">
      <c r="A34" s="18"/>
      <c r="B34" s="19" t="s">
        <v>38</v>
      </c>
      <c r="C34" s="20" t="s">
        <v>38</v>
      </c>
      <c r="D34" s="20" t="s">
        <v>38</v>
      </c>
      <c r="E34" s="19"/>
      <c r="F34" s="20"/>
      <c r="G34" s="20"/>
      <c r="H34" s="19"/>
      <c r="I34" s="20"/>
      <c r="J34" s="20"/>
    </row>
    <row r="35" spans="1:10" s="11" customFormat="1">
      <c r="A35" s="18" t="s">
        <v>54</v>
      </c>
      <c r="B35" s="21">
        <v>0.16300000000000001</v>
      </c>
      <c r="C35" s="22">
        <v>0.16400000000000001</v>
      </c>
      <c r="D35" s="22">
        <v>0.16400000000000001</v>
      </c>
      <c r="E35" s="21">
        <v>0.16200000000000001</v>
      </c>
      <c r="F35" s="22">
        <v>0.152</v>
      </c>
      <c r="G35" s="22">
        <v>0.16900000000000001</v>
      </c>
      <c r="H35" s="21">
        <v>0.17299999999999999</v>
      </c>
      <c r="I35" s="22">
        <v>0.156</v>
      </c>
      <c r="J35" s="22">
        <v>0.192</v>
      </c>
    </row>
    <row r="36" spans="1:10" s="11" customFormat="1">
      <c r="A36" s="18"/>
      <c r="B36" s="19" t="s">
        <v>38</v>
      </c>
      <c r="C36" s="20" t="s">
        <v>38</v>
      </c>
      <c r="D36" s="20" t="s">
        <v>38</v>
      </c>
      <c r="E36" s="19"/>
      <c r="F36" s="20"/>
      <c r="G36" s="20"/>
      <c r="H36" s="19"/>
      <c r="I36" s="20"/>
      <c r="J36" s="20"/>
    </row>
    <row r="37" spans="1:10" s="11" customFormat="1">
      <c r="A37" s="23" t="s">
        <v>55</v>
      </c>
      <c r="B37" s="9">
        <v>182888000</v>
      </c>
      <c r="C37" s="24">
        <v>182888000</v>
      </c>
      <c r="D37" s="24">
        <v>183670785</v>
      </c>
      <c r="E37" s="9">
        <v>183670785</v>
      </c>
      <c r="F37" s="24">
        <v>183670785</v>
      </c>
      <c r="G37" s="24">
        <v>183655815</v>
      </c>
      <c r="H37" s="9">
        <v>184162054.054795</v>
      </c>
      <c r="I37" s="24" t="s">
        <v>52</v>
      </c>
      <c r="J37" s="24">
        <v>184678024.552486</v>
      </c>
    </row>
    <row r="38" spans="1:10" s="11" customFormat="1">
      <c r="A38" s="8" t="s">
        <v>56</v>
      </c>
      <c r="B38" s="25">
        <v>6.78</v>
      </c>
      <c r="C38" s="26">
        <v>3.43</v>
      </c>
      <c r="D38" s="26">
        <v>3.34</v>
      </c>
      <c r="E38" s="25">
        <v>6.35</v>
      </c>
      <c r="F38" s="26">
        <v>3.02</v>
      </c>
      <c r="G38" s="26">
        <v>3.32</v>
      </c>
      <c r="H38" s="25">
        <v>7.1266774240555213</v>
      </c>
      <c r="I38" s="26">
        <v>3.1249142755117516</v>
      </c>
      <c r="J38" s="26">
        <v>4.0017631485437697</v>
      </c>
    </row>
    <row r="39" spans="1:10" s="11" customFormat="1">
      <c r="A39" s="8" t="s">
        <v>57</v>
      </c>
      <c r="B39" s="25">
        <v>12.1</v>
      </c>
      <c r="C39" s="26">
        <v>5.44</v>
      </c>
      <c r="D39" s="26">
        <v>6.63</v>
      </c>
      <c r="E39" s="25">
        <v>9.82</v>
      </c>
      <c r="F39" s="26">
        <v>4.2297037060085518</v>
      </c>
      <c r="G39" s="26">
        <v>5.588840190004329</v>
      </c>
      <c r="H39" s="25">
        <v>9.7507013322719995</v>
      </c>
      <c r="I39" s="26">
        <v>4.9364472960160253</v>
      </c>
      <c r="J39" s="26">
        <v>4.8142540362559743</v>
      </c>
    </row>
    <row r="40" spans="1:10" s="11" customFormat="1">
      <c r="A40" s="23" t="s">
        <v>58</v>
      </c>
      <c r="B40" s="9">
        <v>182106000</v>
      </c>
      <c r="C40" s="24">
        <v>182106000</v>
      </c>
      <c r="D40" s="24">
        <v>183670785</v>
      </c>
      <c r="E40" s="9">
        <v>183670785</v>
      </c>
      <c r="F40" s="24">
        <v>183670785</v>
      </c>
      <c r="G40" s="24">
        <v>183655815</v>
      </c>
      <c r="H40" s="9">
        <v>183655815</v>
      </c>
      <c r="I40" s="24" t="s">
        <v>52</v>
      </c>
      <c r="J40" s="24">
        <v>183689725</v>
      </c>
    </row>
    <row r="41" spans="1:10" s="11" customFormat="1">
      <c r="A41" s="18" t="s">
        <v>59</v>
      </c>
      <c r="B41" s="25">
        <v>88.14</v>
      </c>
      <c r="C41" s="26">
        <v>88.14</v>
      </c>
      <c r="D41" s="26">
        <v>86.58</v>
      </c>
      <c r="E41" s="25">
        <v>85.042000000000002</v>
      </c>
      <c r="F41" s="26">
        <v>85.04</v>
      </c>
      <c r="G41" s="26">
        <v>84.96</v>
      </c>
      <c r="H41" s="25">
        <v>85.32</v>
      </c>
      <c r="I41" s="26" t="s">
        <v>52</v>
      </c>
      <c r="J41" s="26" t="s">
        <v>52</v>
      </c>
    </row>
    <row r="42" spans="1:10" s="11" customFormat="1">
      <c r="A42" s="18" t="s">
        <v>60</v>
      </c>
      <c r="B42" s="27">
        <v>3.5</v>
      </c>
      <c r="C42" s="28">
        <v>2</v>
      </c>
      <c r="D42" s="28">
        <v>1.5</v>
      </c>
      <c r="E42" s="27">
        <v>3.25</v>
      </c>
      <c r="F42" s="28">
        <v>1.75</v>
      </c>
      <c r="G42" s="26">
        <v>1.5</v>
      </c>
      <c r="H42" s="25">
        <v>3</v>
      </c>
      <c r="I42" s="26">
        <v>1.5</v>
      </c>
      <c r="J42" s="26">
        <v>1.5</v>
      </c>
    </row>
    <row r="43" spans="1:10" s="11" customFormat="1">
      <c r="A43" s="18"/>
      <c r="B43" s="19" t="s">
        <v>38</v>
      </c>
      <c r="C43" s="20" t="s">
        <v>38</v>
      </c>
      <c r="D43" s="20" t="s">
        <v>38</v>
      </c>
      <c r="E43" s="19"/>
      <c r="F43" s="20"/>
      <c r="G43" s="20"/>
      <c r="H43" s="19"/>
      <c r="I43" s="20"/>
      <c r="J43" s="20"/>
    </row>
    <row r="44" spans="1:10" s="11" customFormat="1">
      <c r="A44" s="18" t="s">
        <v>61</v>
      </c>
      <c r="B44" s="19" t="s">
        <v>38</v>
      </c>
      <c r="C44" s="20" t="s">
        <v>38</v>
      </c>
      <c r="D44" s="20" t="s">
        <v>38</v>
      </c>
      <c r="E44" s="19"/>
      <c r="F44" s="20"/>
      <c r="G44" s="20"/>
      <c r="H44" s="19"/>
      <c r="I44" s="20"/>
      <c r="J44" s="20"/>
    </row>
    <row r="45" spans="1:10" s="11" customFormat="1">
      <c r="A45" s="29" t="s">
        <v>62</v>
      </c>
      <c r="B45" s="19">
        <v>105.96</v>
      </c>
      <c r="C45" s="20">
        <v>104.39</v>
      </c>
      <c r="D45" s="20">
        <v>107.99</v>
      </c>
      <c r="E45" s="19">
        <v>106.5</v>
      </c>
      <c r="F45" s="20">
        <v>113.54</v>
      </c>
      <c r="G45" s="20">
        <v>99.49</v>
      </c>
      <c r="H45" s="19">
        <v>112.79</v>
      </c>
      <c r="I45" s="20">
        <v>89.26</v>
      </c>
      <c r="J45" s="20">
        <v>135.81</v>
      </c>
    </row>
    <row r="46" spans="1:10" s="11" customFormat="1">
      <c r="A46" s="29" t="s">
        <v>63</v>
      </c>
      <c r="B46" s="19">
        <v>41.06</v>
      </c>
      <c r="C46" s="20">
        <v>40.950000000000003</v>
      </c>
      <c r="D46" s="20">
        <v>41.46</v>
      </c>
      <c r="E46" s="19">
        <v>39.01</v>
      </c>
      <c r="F46" s="20">
        <v>39.630000000000003</v>
      </c>
      <c r="G46" s="20">
        <v>38.909999999999997</v>
      </c>
      <c r="H46" s="19">
        <v>37.06</v>
      </c>
      <c r="I46" s="20">
        <v>37.64</v>
      </c>
      <c r="J46" s="20">
        <v>36.39</v>
      </c>
    </row>
    <row r="47" spans="1:10" s="11" customFormat="1">
      <c r="A47" s="29" t="s">
        <v>64</v>
      </c>
      <c r="B47" s="21">
        <v>0.92420000000000002</v>
      </c>
      <c r="C47" s="22">
        <v>0.91839999999999999</v>
      </c>
      <c r="D47" s="22">
        <v>0.93049999999999999</v>
      </c>
      <c r="E47" s="21">
        <v>0.92130000000000001</v>
      </c>
      <c r="F47" s="22">
        <v>0.9365</v>
      </c>
      <c r="G47" s="22">
        <v>0.90449999999999997</v>
      </c>
      <c r="H47" s="21">
        <v>0.95889999999999997</v>
      </c>
      <c r="I47" s="22">
        <v>0.9778</v>
      </c>
      <c r="J47" s="22">
        <v>0.93989999999999996</v>
      </c>
    </row>
    <row r="48" spans="1:10" s="11" customFormat="1">
      <c r="A48" s="29" t="s">
        <v>65</v>
      </c>
      <c r="B48" s="30">
        <v>2.1800000000000002</v>
      </c>
      <c r="C48" s="31">
        <v>2.1800000000000002</v>
      </c>
      <c r="D48" s="31">
        <v>2.1876000000000002</v>
      </c>
      <c r="E48" s="30">
        <v>2.17</v>
      </c>
      <c r="F48" s="31">
        <v>2.17</v>
      </c>
      <c r="G48" s="31">
        <v>2.2000000000000002</v>
      </c>
      <c r="H48" s="30">
        <v>2.1800000000000002</v>
      </c>
      <c r="I48" s="31">
        <v>2.1800000000000002</v>
      </c>
      <c r="J48" s="31">
        <v>2.21</v>
      </c>
    </row>
    <row r="49" spans="1:10">
      <c r="C49" s="463"/>
    </row>
    <row r="50" spans="1:10">
      <c r="A50" s="7" t="s">
        <v>66</v>
      </c>
    </row>
    <row r="51" spans="1:10">
      <c r="A51" s="7" t="s">
        <v>67</v>
      </c>
    </row>
    <row r="52" spans="1:10">
      <c r="A52" s="7" t="s">
        <v>68</v>
      </c>
    </row>
    <row r="58" spans="1:10">
      <c r="D58" s="464"/>
    </row>
    <row r="60" spans="1:10">
      <c r="B60" s="463"/>
      <c r="C60" s="463"/>
      <c r="D60" s="463"/>
      <c r="E60" s="463"/>
      <c r="F60" s="463"/>
      <c r="G60" s="463"/>
      <c r="H60" s="463"/>
      <c r="I60" s="463"/>
      <c r="J60" s="463"/>
    </row>
    <row r="61" spans="1:10">
      <c r="B61" s="463"/>
      <c r="C61" s="463"/>
      <c r="D61" s="463"/>
      <c r="E61" s="463"/>
      <c r="F61" s="463"/>
      <c r="G61" s="463"/>
      <c r="H61" s="463"/>
      <c r="I61" s="463"/>
      <c r="J61" s="463"/>
    </row>
    <row r="62" spans="1:10">
      <c r="B62" s="463"/>
      <c r="C62" s="463"/>
      <c r="D62" s="463"/>
      <c r="E62" s="463"/>
      <c r="F62" s="463"/>
      <c r="G62" s="463"/>
      <c r="H62" s="463"/>
      <c r="I62" s="463"/>
      <c r="J62" s="463"/>
    </row>
    <row r="63" spans="1:10">
      <c r="B63" s="463"/>
      <c r="C63" s="463"/>
      <c r="D63" s="463"/>
      <c r="E63" s="463"/>
      <c r="F63" s="463"/>
      <c r="G63" s="463"/>
      <c r="H63" s="463"/>
      <c r="I63" s="463"/>
      <c r="J63" s="463"/>
    </row>
    <row r="64" spans="1:10">
      <c r="B64" s="463"/>
      <c r="C64" s="463"/>
      <c r="D64" s="463"/>
      <c r="E64" s="463"/>
      <c r="F64" s="463"/>
      <c r="G64" s="463"/>
      <c r="H64" s="463"/>
      <c r="I64" s="463"/>
      <c r="J64" s="463"/>
    </row>
    <row r="65" spans="2:10">
      <c r="B65" s="463"/>
      <c r="C65" s="463"/>
      <c r="D65" s="463"/>
      <c r="E65" s="463"/>
      <c r="F65" s="463"/>
      <c r="G65" s="463"/>
      <c r="H65" s="463"/>
      <c r="I65" s="463"/>
      <c r="J65" s="463"/>
    </row>
    <row r="66" spans="2:10">
      <c r="B66" s="463"/>
      <c r="C66" s="463"/>
      <c r="D66" s="463"/>
      <c r="E66" s="463"/>
      <c r="F66" s="463"/>
      <c r="G66" s="463"/>
      <c r="H66" s="463"/>
      <c r="I66" s="463"/>
      <c r="J66" s="463"/>
    </row>
    <row r="67" spans="2:10">
      <c r="B67" s="463"/>
      <c r="C67" s="463"/>
      <c r="D67" s="463"/>
      <c r="E67" s="463"/>
      <c r="F67" s="463"/>
      <c r="G67" s="463"/>
      <c r="H67" s="463"/>
      <c r="I67" s="463"/>
      <c r="J67" s="463"/>
    </row>
    <row r="68" spans="2:10">
      <c r="B68" s="463"/>
      <c r="C68" s="463"/>
      <c r="D68" s="463"/>
      <c r="E68" s="463"/>
      <c r="F68" s="463"/>
      <c r="G68" s="463"/>
      <c r="H68" s="463"/>
      <c r="I68" s="463"/>
      <c r="J68" s="463"/>
    </row>
    <row r="69" spans="2:10">
      <c r="B69" s="463"/>
      <c r="C69" s="463"/>
      <c r="D69" s="463"/>
      <c r="E69" s="463"/>
      <c r="F69" s="463"/>
      <c r="G69" s="463"/>
      <c r="H69" s="463"/>
      <c r="I69" s="463"/>
      <c r="J69" s="463"/>
    </row>
    <row r="70" spans="2:10">
      <c r="B70" s="463"/>
      <c r="C70" s="463"/>
      <c r="D70" s="463"/>
      <c r="E70" s="463"/>
      <c r="F70" s="463"/>
      <c r="G70" s="463"/>
      <c r="H70" s="463"/>
      <c r="I70" s="463"/>
      <c r="J70" s="463"/>
    </row>
    <row r="71" spans="2:10">
      <c r="B71" s="463"/>
      <c r="C71" s="463"/>
      <c r="D71" s="463"/>
      <c r="E71" s="463"/>
      <c r="F71" s="463"/>
      <c r="G71" s="463"/>
      <c r="H71" s="463"/>
      <c r="I71" s="463"/>
      <c r="J71" s="463"/>
    </row>
    <row r="72" spans="2:10">
      <c r="B72" s="463"/>
      <c r="C72" s="463"/>
      <c r="D72" s="463"/>
      <c r="E72" s="463"/>
      <c r="F72" s="463"/>
      <c r="G72" s="463"/>
      <c r="H72" s="463"/>
      <c r="I72" s="463"/>
      <c r="J72" s="463"/>
    </row>
    <row r="73" spans="2:10">
      <c r="B73" s="463"/>
      <c r="C73" s="463"/>
      <c r="D73" s="463"/>
      <c r="E73" s="463"/>
      <c r="F73" s="463"/>
      <c r="G73" s="463"/>
      <c r="H73" s="463"/>
      <c r="I73" s="463"/>
      <c r="J73" s="463"/>
    </row>
    <row r="74" spans="2:10">
      <c r="B74" s="463"/>
      <c r="C74" s="463"/>
      <c r="D74" s="463"/>
      <c r="E74" s="463"/>
      <c r="F74" s="463"/>
      <c r="G74" s="463"/>
      <c r="H74" s="463"/>
      <c r="I74" s="463"/>
      <c r="J74" s="463"/>
    </row>
    <row r="75" spans="2:10">
      <c r="B75" s="463"/>
      <c r="C75" s="463"/>
      <c r="D75" s="463"/>
      <c r="E75" s="463"/>
      <c r="F75" s="463"/>
      <c r="G75" s="463"/>
      <c r="H75" s="463"/>
      <c r="I75" s="463"/>
      <c r="J75" s="463"/>
    </row>
    <row r="76" spans="2:10">
      <c r="B76" s="463"/>
      <c r="C76" s="463"/>
      <c r="D76" s="463"/>
      <c r="E76" s="463"/>
      <c r="F76" s="463"/>
      <c r="G76" s="463"/>
      <c r="H76" s="463"/>
      <c r="I76" s="463"/>
      <c r="J76" s="463"/>
    </row>
    <row r="77" spans="2:10">
      <c r="B77" s="463"/>
      <c r="C77" s="463"/>
      <c r="D77" s="463"/>
      <c r="E77" s="463"/>
      <c r="F77" s="463"/>
      <c r="G77" s="463"/>
      <c r="H77" s="463"/>
      <c r="I77" s="463"/>
      <c r="J77" s="463"/>
    </row>
    <row r="78" spans="2:10">
      <c r="B78" s="463"/>
      <c r="C78" s="463"/>
      <c r="D78" s="463"/>
      <c r="E78" s="463"/>
      <c r="F78" s="463"/>
      <c r="G78" s="463"/>
      <c r="H78" s="463"/>
      <c r="I78" s="463"/>
      <c r="J78" s="463"/>
    </row>
    <row r="79" spans="2:10">
      <c r="B79" s="463"/>
      <c r="C79" s="463"/>
      <c r="D79" s="463"/>
      <c r="E79" s="463"/>
      <c r="F79" s="463"/>
      <c r="G79" s="463"/>
      <c r="H79" s="463"/>
      <c r="I79" s="463"/>
      <c r="J79" s="463"/>
    </row>
    <row r="80" spans="2:10">
      <c r="B80" s="463"/>
      <c r="C80" s="463"/>
      <c r="D80" s="463"/>
      <c r="E80" s="463"/>
      <c r="F80" s="463"/>
      <c r="G80" s="463"/>
      <c r="H80" s="463"/>
      <c r="I80" s="463"/>
      <c r="J80" s="463"/>
    </row>
    <row r="81" spans="2:10">
      <c r="B81" s="463"/>
      <c r="C81" s="463"/>
      <c r="D81" s="463"/>
      <c r="E81" s="463"/>
      <c r="F81" s="463"/>
      <c r="G81" s="463"/>
      <c r="H81" s="463"/>
      <c r="I81" s="463"/>
      <c r="J81" s="463"/>
    </row>
    <row r="82" spans="2:10">
      <c r="B82" s="463"/>
      <c r="C82" s="463"/>
      <c r="D82" s="463"/>
      <c r="E82" s="463"/>
      <c r="F82" s="463"/>
      <c r="G82" s="463"/>
      <c r="H82" s="463"/>
      <c r="I82" s="463"/>
      <c r="J82" s="463"/>
    </row>
    <row r="83" spans="2:10">
      <c r="B83" s="463"/>
      <c r="C83" s="463"/>
      <c r="D83" s="463"/>
      <c r="E83" s="463"/>
      <c r="F83" s="463"/>
      <c r="G83" s="463"/>
      <c r="H83" s="463"/>
      <c r="I83" s="463"/>
      <c r="J83" s="463"/>
    </row>
    <row r="84" spans="2:10">
      <c r="B84" s="463"/>
      <c r="C84" s="463"/>
      <c r="D84" s="463"/>
      <c r="E84" s="463"/>
      <c r="F84" s="463"/>
      <c r="G84" s="463"/>
      <c r="H84" s="463"/>
      <c r="I84" s="463"/>
      <c r="J84" s="463"/>
    </row>
    <row r="85" spans="2:10">
      <c r="B85" s="463"/>
      <c r="C85" s="463"/>
      <c r="D85" s="463"/>
      <c r="E85" s="463"/>
      <c r="F85" s="463"/>
      <c r="G85" s="463"/>
      <c r="H85" s="463"/>
      <c r="I85" s="463"/>
      <c r="J85" s="463"/>
    </row>
    <row r="86" spans="2:10">
      <c r="B86" s="463"/>
      <c r="C86" s="463"/>
      <c r="D86" s="463"/>
      <c r="E86" s="463"/>
      <c r="F86" s="463"/>
      <c r="G86" s="463"/>
      <c r="H86" s="463"/>
      <c r="I86" s="463"/>
      <c r="J86" s="463"/>
    </row>
    <row r="87" spans="2:10">
      <c r="B87" s="463"/>
      <c r="C87" s="463"/>
      <c r="D87" s="463"/>
      <c r="E87" s="463"/>
      <c r="F87" s="463"/>
      <c r="G87" s="463"/>
      <c r="H87" s="463"/>
      <c r="I87" s="463"/>
      <c r="J87" s="463"/>
    </row>
    <row r="88" spans="2:10">
      <c r="B88" s="463"/>
      <c r="C88" s="463"/>
      <c r="D88" s="463"/>
      <c r="E88" s="463"/>
      <c r="F88" s="463"/>
      <c r="G88" s="463"/>
      <c r="H88" s="463"/>
      <c r="I88" s="463"/>
      <c r="J88" s="463"/>
    </row>
    <row r="89" spans="2:10">
      <c r="B89" s="463"/>
      <c r="C89" s="463"/>
      <c r="D89" s="463"/>
      <c r="E89" s="463"/>
      <c r="F89" s="463"/>
      <c r="G89" s="463"/>
      <c r="H89" s="463"/>
      <c r="I89" s="463"/>
      <c r="J89" s="463"/>
    </row>
    <row r="90" spans="2:10">
      <c r="B90" s="463"/>
      <c r="C90" s="463"/>
      <c r="D90" s="463"/>
      <c r="E90" s="463"/>
      <c r="F90" s="463"/>
      <c r="G90" s="463"/>
      <c r="H90" s="463"/>
      <c r="I90" s="463"/>
      <c r="J90" s="463"/>
    </row>
    <row r="91" spans="2:10">
      <c r="B91" s="463"/>
      <c r="C91" s="463"/>
      <c r="D91" s="463"/>
      <c r="E91" s="463"/>
      <c r="F91" s="463"/>
      <c r="G91" s="463"/>
      <c r="H91" s="463"/>
      <c r="I91" s="463"/>
      <c r="J91" s="463"/>
    </row>
    <row r="92" spans="2:10">
      <c r="B92" s="463"/>
      <c r="C92" s="463"/>
      <c r="D92" s="463"/>
      <c r="E92" s="463"/>
      <c r="F92" s="463"/>
      <c r="G92" s="463"/>
      <c r="H92" s="463"/>
      <c r="I92" s="463"/>
      <c r="J92" s="463"/>
    </row>
    <row r="93" spans="2:10">
      <c r="B93" s="463"/>
      <c r="C93" s="463"/>
      <c r="D93" s="463"/>
      <c r="E93" s="463"/>
      <c r="F93" s="463"/>
      <c r="G93" s="463"/>
      <c r="H93" s="463"/>
      <c r="I93" s="463"/>
      <c r="J93" s="463"/>
    </row>
    <row r="94" spans="2:10">
      <c r="B94" s="463"/>
      <c r="C94" s="463"/>
      <c r="D94" s="463"/>
      <c r="E94" s="463"/>
      <c r="F94" s="463"/>
      <c r="G94" s="463"/>
      <c r="H94" s="463"/>
      <c r="I94" s="463"/>
      <c r="J94" s="463"/>
    </row>
    <row r="95" spans="2:10">
      <c r="B95" s="463"/>
      <c r="C95" s="463"/>
      <c r="D95" s="463"/>
      <c r="E95" s="463"/>
      <c r="F95" s="463"/>
      <c r="G95" s="463"/>
      <c r="H95" s="463"/>
      <c r="I95" s="463"/>
      <c r="J95" s="463"/>
    </row>
    <row r="96" spans="2:10">
      <c r="B96" s="463"/>
      <c r="C96" s="463"/>
      <c r="D96" s="463"/>
      <c r="E96" s="463"/>
      <c r="F96" s="463"/>
      <c r="G96" s="463"/>
      <c r="H96" s="463"/>
      <c r="I96" s="463"/>
      <c r="J96" s="463"/>
    </row>
    <row r="97" spans="2:10">
      <c r="B97" s="463"/>
      <c r="C97" s="463"/>
      <c r="D97" s="463"/>
      <c r="E97" s="463"/>
      <c r="F97" s="463"/>
      <c r="G97" s="463"/>
      <c r="H97" s="463"/>
      <c r="I97" s="463"/>
      <c r="J97" s="463"/>
    </row>
    <row r="98" spans="2:10">
      <c r="B98" s="463"/>
      <c r="C98" s="463"/>
      <c r="D98" s="463"/>
      <c r="E98" s="463"/>
      <c r="F98" s="463"/>
      <c r="G98" s="463"/>
      <c r="H98" s="463"/>
      <c r="I98" s="463"/>
      <c r="J98" s="463"/>
    </row>
    <row r="99" spans="2:10">
      <c r="B99" s="463"/>
      <c r="C99" s="463"/>
      <c r="D99" s="463"/>
      <c r="E99" s="463"/>
      <c r="F99" s="463"/>
      <c r="G99" s="463"/>
      <c r="H99" s="463"/>
      <c r="I99" s="463"/>
      <c r="J99" s="463"/>
    </row>
    <row r="100" spans="2:10">
      <c r="B100" s="463"/>
      <c r="C100" s="463"/>
      <c r="D100" s="463"/>
      <c r="E100" s="463"/>
      <c r="F100" s="463"/>
      <c r="G100" s="463"/>
      <c r="H100" s="463"/>
      <c r="I100" s="463"/>
      <c r="J100" s="463"/>
    </row>
    <row r="101" spans="2:10">
      <c r="B101" s="463"/>
      <c r="C101" s="463"/>
      <c r="D101" s="463"/>
      <c r="E101" s="463"/>
      <c r="F101" s="463"/>
      <c r="G101" s="463"/>
      <c r="H101" s="463"/>
      <c r="I101" s="463"/>
      <c r="J101" s="463"/>
    </row>
    <row r="102" spans="2:10">
      <c r="B102" s="463"/>
      <c r="C102" s="463"/>
      <c r="D102" s="463"/>
      <c r="E102" s="463"/>
      <c r="F102" s="463"/>
      <c r="G102" s="463"/>
      <c r="H102" s="463"/>
      <c r="I102" s="463"/>
      <c r="J102" s="463"/>
    </row>
    <row r="103" spans="2:10">
      <c r="B103" s="463"/>
      <c r="C103" s="463"/>
      <c r="D103" s="463"/>
      <c r="E103" s="463"/>
      <c r="F103" s="463"/>
      <c r="G103" s="463"/>
      <c r="H103" s="463"/>
      <c r="I103" s="463"/>
      <c r="J103" s="463"/>
    </row>
    <row r="104" spans="2:10">
      <c r="B104" s="463"/>
      <c r="C104" s="463"/>
      <c r="D104" s="463"/>
      <c r="E104" s="463"/>
      <c r="F104" s="463"/>
      <c r="G104" s="463"/>
      <c r="H104" s="463"/>
      <c r="I104" s="463"/>
      <c r="J104" s="463"/>
    </row>
    <row r="105" spans="2:10">
      <c r="B105" s="463"/>
      <c r="C105" s="463"/>
      <c r="D105" s="463"/>
      <c r="E105" s="463"/>
      <c r="F105" s="463"/>
      <c r="G105" s="463"/>
      <c r="H105" s="463"/>
      <c r="I105" s="463"/>
      <c r="J105" s="463"/>
    </row>
    <row r="106" spans="2:10">
      <c r="B106" s="463"/>
      <c r="C106" s="463"/>
      <c r="D106" s="463"/>
      <c r="E106" s="463"/>
      <c r="F106" s="463"/>
      <c r="G106" s="463"/>
      <c r="H106" s="463"/>
      <c r="I106" s="463"/>
      <c r="J106" s="463"/>
    </row>
  </sheetData>
  <printOptions horizontalCentered="1" verticalCentered="1"/>
  <pageMargins left="0.31496062992125984" right="0.31496062992125984" top="0.15748031496062992" bottom="0.15748031496062992" header="0.31496062992125984" footer="0.31496062992125984"/>
  <pageSetup paperSize="9" scale="86" orientation="landscape" r:id="rId1"/>
  <headerFooter>
    <oddHeader>&amp;R&amp;D  &amp;T</oddHeader>
    <oddFooter>&amp;R&amp;P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F4A3E9-049C-45F5-A055-8F5D9BFFAA42}">
  <sheetPr codeName="Sheet4">
    <tabColor rgb="FF00B050"/>
    <pageSetUpPr fitToPage="1"/>
  </sheetPr>
  <dimension ref="A1:K89"/>
  <sheetViews>
    <sheetView showGridLines="0" zoomScaleNormal="100" workbookViewId="0"/>
  </sheetViews>
  <sheetFormatPr defaultColWidth="9.28515625" defaultRowHeight="11.25"/>
  <cols>
    <col min="1" max="1" width="37.42578125" style="11" bestFit="1" customWidth="1"/>
    <col min="2" max="10" width="15.7109375" style="11" customWidth="1"/>
    <col min="11" max="11" width="13.85546875" style="7" bestFit="1" customWidth="1"/>
    <col min="12" max="16384" width="9.28515625" style="11"/>
  </cols>
  <sheetData>
    <row r="1" spans="1:11" ht="12" thickBot="1">
      <c r="A1" s="32" t="s">
        <v>69</v>
      </c>
      <c r="B1" s="343" t="s">
        <v>23</v>
      </c>
      <c r="C1" s="343" t="s">
        <v>24</v>
      </c>
      <c r="D1" s="343" t="s">
        <v>25</v>
      </c>
      <c r="E1" s="343" t="s">
        <v>26</v>
      </c>
      <c r="F1" s="343" t="s">
        <v>27</v>
      </c>
      <c r="G1" s="343" t="s">
        <v>28</v>
      </c>
      <c r="H1" s="343" t="s">
        <v>29</v>
      </c>
      <c r="I1" s="343" t="s">
        <v>30</v>
      </c>
      <c r="J1" s="33" t="s">
        <v>31</v>
      </c>
    </row>
    <row r="2" spans="1:11" ht="12" thickTop="1">
      <c r="A2" s="34" t="s">
        <v>70</v>
      </c>
      <c r="B2" s="344"/>
      <c r="C2" s="345"/>
      <c r="D2" s="345"/>
      <c r="E2" s="344"/>
      <c r="F2" s="345"/>
      <c r="G2" s="345"/>
      <c r="H2" s="344"/>
      <c r="I2" s="345"/>
      <c r="J2" s="346"/>
    </row>
    <row r="3" spans="1:11">
      <c r="A3" s="34" t="s">
        <v>14</v>
      </c>
      <c r="B3" s="344"/>
      <c r="C3" s="345"/>
      <c r="D3" s="345"/>
      <c r="E3" s="344"/>
      <c r="F3" s="345"/>
      <c r="G3" s="345" t="s">
        <v>71</v>
      </c>
      <c r="H3" s="344"/>
      <c r="I3" s="345"/>
      <c r="J3" s="346"/>
    </row>
    <row r="4" spans="1:11">
      <c r="A4" s="35" t="s">
        <v>72</v>
      </c>
      <c r="B4" s="347">
        <v>1673762000</v>
      </c>
      <c r="C4" s="348">
        <v>1673762000</v>
      </c>
      <c r="D4" s="455">
        <v>1544289000</v>
      </c>
      <c r="E4" s="347">
        <v>1663895000</v>
      </c>
      <c r="F4" s="348">
        <v>1663894000</v>
      </c>
      <c r="G4" s="348">
        <v>1454516000</v>
      </c>
      <c r="H4" s="347">
        <v>1437894000</v>
      </c>
      <c r="I4" s="348">
        <v>1437894000</v>
      </c>
      <c r="J4" s="349">
        <v>1216144000</v>
      </c>
    </row>
    <row r="5" spans="1:11">
      <c r="A5" s="35" t="s">
        <v>73</v>
      </c>
      <c r="B5" s="347">
        <v>1845633000</v>
      </c>
      <c r="C5" s="348">
        <v>1845633000</v>
      </c>
      <c r="D5" s="455">
        <v>1966093000</v>
      </c>
      <c r="E5" s="347">
        <v>2001170000</v>
      </c>
      <c r="F5" s="348">
        <v>2001170000</v>
      </c>
      <c r="G5" s="348">
        <v>1878431000</v>
      </c>
      <c r="H5" s="347">
        <v>1845220000</v>
      </c>
      <c r="I5" s="348">
        <v>1845220000</v>
      </c>
      <c r="J5" s="349">
        <v>1809356000</v>
      </c>
    </row>
    <row r="6" spans="1:11">
      <c r="A6" s="35" t="s">
        <v>74</v>
      </c>
      <c r="B6" s="347">
        <v>937860000</v>
      </c>
      <c r="C6" s="348">
        <v>937860000</v>
      </c>
      <c r="D6" s="455">
        <v>1026378000</v>
      </c>
      <c r="E6" s="347">
        <v>1031046000</v>
      </c>
      <c r="F6" s="348">
        <v>1031046000</v>
      </c>
      <c r="G6" s="348">
        <v>1110830000</v>
      </c>
      <c r="H6" s="347">
        <v>1139785000</v>
      </c>
      <c r="I6" s="348">
        <v>1139785000</v>
      </c>
      <c r="J6" s="349" t="s">
        <v>52</v>
      </c>
    </row>
    <row r="7" spans="1:11">
      <c r="A7" s="35" t="s">
        <v>75</v>
      </c>
      <c r="B7" s="347">
        <v>4457255000</v>
      </c>
      <c r="C7" s="348">
        <v>4457255000</v>
      </c>
      <c r="D7" s="455">
        <v>4536760000</v>
      </c>
      <c r="E7" s="347">
        <v>4696111000</v>
      </c>
      <c r="F7" s="348">
        <v>4696111000</v>
      </c>
      <c r="G7" s="348">
        <v>4443761000</v>
      </c>
      <c r="H7" s="347">
        <v>4422222000</v>
      </c>
      <c r="I7" s="348">
        <v>4422222000</v>
      </c>
      <c r="J7" s="349" t="s">
        <v>52</v>
      </c>
    </row>
    <row r="8" spans="1:11">
      <c r="A8" s="36" t="s">
        <v>76</v>
      </c>
      <c r="B8" s="347">
        <v>5292965000</v>
      </c>
      <c r="C8" s="348">
        <v>5292965000</v>
      </c>
      <c r="D8" s="456">
        <v>5122150000</v>
      </c>
      <c r="E8" s="347">
        <v>5561558000</v>
      </c>
      <c r="F8" s="348">
        <v>5561558000</v>
      </c>
      <c r="G8" s="348">
        <v>5418147000</v>
      </c>
      <c r="H8" s="347">
        <v>5261366000</v>
      </c>
      <c r="I8" s="348">
        <v>5261366000</v>
      </c>
      <c r="J8" s="349">
        <v>5427362000</v>
      </c>
    </row>
    <row r="9" spans="1:11">
      <c r="A9" s="36" t="s">
        <v>77</v>
      </c>
      <c r="B9" s="347">
        <v>2256816000</v>
      </c>
      <c r="C9" s="348">
        <v>2256816000</v>
      </c>
      <c r="D9" s="456">
        <v>2192387000</v>
      </c>
      <c r="E9" s="347">
        <v>2293389000</v>
      </c>
      <c r="F9" s="348">
        <v>2293389000</v>
      </c>
      <c r="G9" s="348">
        <v>2161199000</v>
      </c>
      <c r="H9" s="347">
        <v>2181934000</v>
      </c>
      <c r="I9" s="348">
        <v>2181934000</v>
      </c>
      <c r="J9" s="349">
        <v>2355341000</v>
      </c>
    </row>
    <row r="10" spans="1:11">
      <c r="A10" s="35" t="s">
        <v>78</v>
      </c>
      <c r="B10" s="350">
        <v>2.35</v>
      </c>
      <c r="C10" s="351">
        <v>2.35</v>
      </c>
      <c r="D10" s="457">
        <v>2.3363</v>
      </c>
      <c r="E10" s="350">
        <v>2.4249999999999998</v>
      </c>
      <c r="F10" s="351">
        <v>2.4249999999999998</v>
      </c>
      <c r="G10" s="351">
        <v>2.5099999999999998</v>
      </c>
      <c r="H10" s="350">
        <v>2.41</v>
      </c>
      <c r="I10" s="351">
        <v>2.41</v>
      </c>
      <c r="J10" s="352">
        <v>2.3041999999999998</v>
      </c>
      <c r="K10" s="464"/>
    </row>
    <row r="11" spans="1:11">
      <c r="A11" s="35" t="s">
        <v>48</v>
      </c>
      <c r="B11" s="347">
        <v>650849000</v>
      </c>
      <c r="C11" s="348">
        <v>325329000</v>
      </c>
      <c r="D11" s="456">
        <v>325520000</v>
      </c>
      <c r="E11" s="347">
        <v>572874000</v>
      </c>
      <c r="F11" s="348">
        <v>274658000</v>
      </c>
      <c r="G11" s="348">
        <v>298216000</v>
      </c>
      <c r="H11" s="347">
        <v>521651000</v>
      </c>
      <c r="I11" s="348">
        <v>249503000</v>
      </c>
      <c r="J11" s="349">
        <v>272147000</v>
      </c>
    </row>
    <row r="12" spans="1:11">
      <c r="A12" s="35" t="s">
        <v>79</v>
      </c>
      <c r="B12" s="347">
        <v>-5151000</v>
      </c>
      <c r="C12" s="348">
        <v>-17021000</v>
      </c>
      <c r="D12" s="456">
        <v>11870000</v>
      </c>
      <c r="E12" s="347">
        <v>49710000</v>
      </c>
      <c r="F12" s="348">
        <v>64402000</v>
      </c>
      <c r="G12" s="348">
        <v>-14692000</v>
      </c>
      <c r="H12" s="347">
        <v>-31101000</v>
      </c>
      <c r="I12" s="348">
        <v>226000</v>
      </c>
      <c r="J12" s="349">
        <v>-31328000</v>
      </c>
    </row>
    <row r="13" spans="1:11">
      <c r="A13" s="35" t="s">
        <v>49</v>
      </c>
      <c r="B13" s="347">
        <v>666452000</v>
      </c>
      <c r="C13" s="348">
        <v>354794000</v>
      </c>
      <c r="D13" s="456">
        <v>311658000</v>
      </c>
      <c r="E13" s="347">
        <v>506071000</v>
      </c>
      <c r="F13" s="348">
        <v>181059000</v>
      </c>
      <c r="G13" s="348">
        <v>325012000</v>
      </c>
      <c r="H13" s="347">
        <v>578193000</v>
      </c>
      <c r="I13" s="348">
        <v>253610000</v>
      </c>
      <c r="J13" s="349">
        <v>324583000</v>
      </c>
    </row>
    <row r="14" spans="1:11">
      <c r="A14" s="35"/>
      <c r="B14" s="344" t="s">
        <v>38</v>
      </c>
      <c r="C14" s="353" t="s">
        <v>38</v>
      </c>
      <c r="D14" s="458" t="s">
        <v>38</v>
      </c>
      <c r="E14" s="344"/>
      <c r="F14" s="353"/>
      <c r="G14" s="353"/>
      <c r="H14" s="344"/>
      <c r="I14" s="353"/>
      <c r="J14" s="354"/>
    </row>
    <row r="15" spans="1:11">
      <c r="A15" s="34" t="s">
        <v>16</v>
      </c>
      <c r="B15" s="344" t="s">
        <v>38</v>
      </c>
      <c r="C15" s="353" t="s">
        <v>38</v>
      </c>
      <c r="D15" s="458" t="s">
        <v>38</v>
      </c>
      <c r="E15" s="344"/>
      <c r="F15" s="353"/>
      <c r="G15" s="353"/>
      <c r="H15" s="344"/>
      <c r="I15" s="353"/>
      <c r="J15" s="354"/>
    </row>
    <row r="16" spans="1:11">
      <c r="A16" s="35" t="s">
        <v>72</v>
      </c>
      <c r="B16" s="347">
        <v>2042334000</v>
      </c>
      <c r="C16" s="348">
        <v>2042334000</v>
      </c>
      <c r="D16" s="455">
        <v>1860800000</v>
      </c>
      <c r="E16" s="347">
        <v>1836297000</v>
      </c>
      <c r="F16" s="348">
        <v>1836297000</v>
      </c>
      <c r="G16" s="348">
        <v>1796951000</v>
      </c>
      <c r="H16" s="347">
        <v>1866353000</v>
      </c>
      <c r="I16" s="348">
        <v>1866353000</v>
      </c>
      <c r="J16" s="349">
        <v>1931440000</v>
      </c>
    </row>
    <row r="17" spans="1:11">
      <c r="A17" s="35" t="s">
        <v>73</v>
      </c>
      <c r="B17" s="347">
        <v>95674000</v>
      </c>
      <c r="C17" s="348">
        <v>95674000</v>
      </c>
      <c r="D17" s="455">
        <v>89162000</v>
      </c>
      <c r="E17" s="347">
        <v>73795000</v>
      </c>
      <c r="F17" s="348">
        <v>73795000</v>
      </c>
      <c r="G17" s="348">
        <v>73381000</v>
      </c>
      <c r="H17" s="347">
        <v>74010000</v>
      </c>
      <c r="I17" s="348">
        <v>74010000</v>
      </c>
      <c r="J17" s="349" t="s">
        <v>52</v>
      </c>
    </row>
    <row r="18" spans="1:11">
      <c r="A18" s="35" t="s">
        <v>74</v>
      </c>
      <c r="B18" s="347">
        <v>31733000</v>
      </c>
      <c r="C18" s="348">
        <v>31733000</v>
      </c>
      <c r="D18" s="455">
        <v>39933000</v>
      </c>
      <c r="E18" s="347">
        <v>38363000</v>
      </c>
      <c r="F18" s="348">
        <v>38363000</v>
      </c>
      <c r="G18" s="348">
        <v>37786000</v>
      </c>
      <c r="H18" s="347">
        <v>40480000</v>
      </c>
      <c r="I18" s="348">
        <v>40480000</v>
      </c>
      <c r="J18" s="349" t="s">
        <v>52</v>
      </c>
    </row>
    <row r="19" spans="1:11">
      <c r="A19" s="35" t="s">
        <v>75</v>
      </c>
      <c r="B19" s="347">
        <v>2169741000</v>
      </c>
      <c r="C19" s="348">
        <v>2169741000</v>
      </c>
      <c r="D19" s="455">
        <v>1989895000</v>
      </c>
      <c r="E19" s="347">
        <v>1948455000</v>
      </c>
      <c r="F19" s="348">
        <v>1948455000</v>
      </c>
      <c r="G19" s="348">
        <v>1908090000</v>
      </c>
      <c r="H19" s="347">
        <v>1980903000</v>
      </c>
      <c r="I19" s="348">
        <v>1980903000</v>
      </c>
      <c r="J19" s="349" t="s">
        <v>52</v>
      </c>
    </row>
    <row r="20" spans="1:11">
      <c r="A20" s="36" t="s">
        <v>76</v>
      </c>
      <c r="B20" s="347">
        <v>1972560000</v>
      </c>
      <c r="C20" s="348">
        <v>1972560000</v>
      </c>
      <c r="D20" s="455">
        <v>1917055000</v>
      </c>
      <c r="E20" s="347">
        <v>1777918000</v>
      </c>
      <c r="F20" s="348">
        <v>1777918000</v>
      </c>
      <c r="G20" s="348">
        <v>1905447000</v>
      </c>
      <c r="H20" s="347">
        <v>1833021000</v>
      </c>
      <c r="I20" s="348">
        <v>1833021000</v>
      </c>
      <c r="J20" s="349">
        <v>1934732000</v>
      </c>
    </row>
    <row r="21" spans="1:11">
      <c r="A21" s="36" t="s">
        <v>77</v>
      </c>
      <c r="B21" s="347">
        <v>1031718000</v>
      </c>
      <c r="C21" s="348">
        <v>1031718000</v>
      </c>
      <c r="D21" s="455">
        <v>1045304000</v>
      </c>
      <c r="E21" s="347">
        <v>963560000</v>
      </c>
      <c r="F21" s="348">
        <v>963560000</v>
      </c>
      <c r="G21" s="348">
        <v>1066510000</v>
      </c>
      <c r="H21" s="347">
        <v>1015880000</v>
      </c>
      <c r="I21" s="348">
        <v>1015880000</v>
      </c>
      <c r="J21" s="349">
        <v>1079447000</v>
      </c>
    </row>
    <row r="22" spans="1:11">
      <c r="A22" s="35" t="s">
        <v>78</v>
      </c>
      <c r="B22" s="350">
        <v>1.91</v>
      </c>
      <c r="C22" s="351">
        <v>1.91</v>
      </c>
      <c r="D22" s="457">
        <v>1.8340000000000001</v>
      </c>
      <c r="E22" s="350">
        <v>1.8452</v>
      </c>
      <c r="F22" s="351">
        <v>1.8452</v>
      </c>
      <c r="G22" s="351">
        <v>1.7866</v>
      </c>
      <c r="H22" s="350">
        <v>1.8043</v>
      </c>
      <c r="I22" s="351">
        <v>1.8043</v>
      </c>
      <c r="J22" s="352">
        <v>1.7923</v>
      </c>
      <c r="K22" s="464"/>
    </row>
    <row r="23" spans="1:11">
      <c r="A23" s="35" t="s">
        <v>48</v>
      </c>
      <c r="B23" s="347">
        <v>228992000</v>
      </c>
      <c r="C23" s="348">
        <v>90550000</v>
      </c>
      <c r="D23" s="456">
        <v>138442000</v>
      </c>
      <c r="E23" s="347">
        <v>158121000</v>
      </c>
      <c r="F23" s="348">
        <v>86002000</v>
      </c>
      <c r="G23" s="348">
        <v>72119000</v>
      </c>
      <c r="H23" s="347">
        <v>98965000</v>
      </c>
      <c r="I23" s="348">
        <v>40799000</v>
      </c>
      <c r="J23" s="349">
        <v>65165000</v>
      </c>
    </row>
    <row r="24" spans="1:11">
      <c r="A24" s="35" t="s">
        <v>79</v>
      </c>
      <c r="B24" s="347">
        <v>18286000</v>
      </c>
      <c r="C24" s="348">
        <v>-41081000</v>
      </c>
      <c r="D24" s="456">
        <v>59367000</v>
      </c>
      <c r="E24" s="347">
        <v>72823000</v>
      </c>
      <c r="F24" s="348">
        <v>37379000</v>
      </c>
      <c r="G24" s="348">
        <v>35444000</v>
      </c>
      <c r="H24" s="347">
        <v>-50090000</v>
      </c>
      <c r="I24" s="348">
        <v>-30064000</v>
      </c>
      <c r="J24" s="349">
        <v>-17822000</v>
      </c>
    </row>
    <row r="25" spans="1:11">
      <c r="A25" s="35" t="s">
        <v>49</v>
      </c>
      <c r="B25" s="347">
        <v>199806000</v>
      </c>
      <c r="C25" s="348">
        <v>157657000</v>
      </c>
      <c r="D25" s="456">
        <v>42149000</v>
      </c>
      <c r="E25" s="347">
        <v>38654000</v>
      </c>
      <c r="F25" s="348">
        <v>23764000</v>
      </c>
      <c r="G25" s="348">
        <v>14890000</v>
      </c>
      <c r="H25" s="347">
        <v>173404000</v>
      </c>
      <c r="I25" s="348">
        <v>84899000</v>
      </c>
      <c r="J25" s="349">
        <v>91648000</v>
      </c>
    </row>
    <row r="26" spans="1:11">
      <c r="A26" s="37"/>
      <c r="B26" s="344" t="s">
        <v>38</v>
      </c>
      <c r="C26" s="353" t="s">
        <v>38</v>
      </c>
      <c r="D26" s="458" t="s">
        <v>38</v>
      </c>
      <c r="E26" s="344"/>
      <c r="F26" s="353"/>
      <c r="G26" s="353"/>
      <c r="H26" s="344"/>
      <c r="I26" s="353"/>
      <c r="J26" s="354"/>
    </row>
    <row r="27" spans="1:11">
      <c r="A27" s="34" t="s">
        <v>18</v>
      </c>
      <c r="B27" s="344" t="s">
        <v>38</v>
      </c>
      <c r="C27" s="353" t="s">
        <v>38</v>
      </c>
      <c r="D27" s="458" t="s">
        <v>38</v>
      </c>
      <c r="E27" s="344"/>
      <c r="F27" s="353"/>
      <c r="G27" s="353"/>
      <c r="H27" s="344"/>
      <c r="I27" s="353"/>
      <c r="J27" s="354"/>
    </row>
    <row r="28" spans="1:11">
      <c r="A28" s="35" t="s">
        <v>72</v>
      </c>
      <c r="B28" s="347">
        <v>4275177000</v>
      </c>
      <c r="C28" s="348">
        <v>4275177000</v>
      </c>
      <c r="D28" s="455">
        <v>4188141000</v>
      </c>
      <c r="E28" s="347">
        <v>4110835000</v>
      </c>
      <c r="F28" s="348">
        <v>4110835000</v>
      </c>
      <c r="G28" s="348">
        <v>4296141000</v>
      </c>
      <c r="H28" s="347">
        <v>4242220000</v>
      </c>
      <c r="I28" s="348">
        <v>4242220000</v>
      </c>
      <c r="J28" s="349">
        <v>4339031000</v>
      </c>
    </row>
    <row r="29" spans="1:11">
      <c r="A29" s="35" t="s">
        <v>73</v>
      </c>
      <c r="B29" s="347">
        <v>5238305000</v>
      </c>
      <c r="C29" s="348">
        <v>5238305000</v>
      </c>
      <c r="D29" s="456">
        <v>5126218000</v>
      </c>
      <c r="E29" s="347">
        <v>4936057000</v>
      </c>
      <c r="F29" s="348">
        <v>4936057000</v>
      </c>
      <c r="G29" s="348">
        <v>5140748000</v>
      </c>
      <c r="H29" s="347">
        <v>5453307000</v>
      </c>
      <c r="I29" s="348">
        <v>5453307000</v>
      </c>
      <c r="J29" s="349" t="s">
        <v>52</v>
      </c>
    </row>
    <row r="30" spans="1:11">
      <c r="A30" s="35" t="s">
        <v>74</v>
      </c>
      <c r="B30" s="347">
        <v>153234000</v>
      </c>
      <c r="C30" s="348">
        <v>153234000</v>
      </c>
      <c r="D30" s="455">
        <v>119238000</v>
      </c>
      <c r="E30" s="347">
        <v>119998000</v>
      </c>
      <c r="F30" s="348">
        <v>119998000</v>
      </c>
      <c r="G30" s="348">
        <v>140923000</v>
      </c>
      <c r="H30" s="347">
        <v>145624000</v>
      </c>
      <c r="I30" s="348">
        <v>145624000</v>
      </c>
      <c r="J30" s="349" t="s">
        <v>52</v>
      </c>
    </row>
    <row r="31" spans="1:11">
      <c r="A31" s="35" t="s">
        <v>75</v>
      </c>
      <c r="B31" s="347">
        <v>9666716000</v>
      </c>
      <c r="C31" s="348">
        <v>9666716000</v>
      </c>
      <c r="D31" s="455">
        <v>9433597000</v>
      </c>
      <c r="E31" s="347">
        <v>9166890000</v>
      </c>
      <c r="F31" s="348">
        <v>9166890000</v>
      </c>
      <c r="G31" s="348">
        <v>9577682000</v>
      </c>
      <c r="H31" s="347">
        <v>9841153000</v>
      </c>
      <c r="I31" s="348">
        <v>9841153000</v>
      </c>
      <c r="J31" s="349" t="s">
        <v>52</v>
      </c>
    </row>
    <row r="32" spans="1:11">
      <c r="A32" s="36" t="s">
        <v>76</v>
      </c>
      <c r="B32" s="347">
        <v>12406876000</v>
      </c>
      <c r="C32" s="348">
        <v>12406876000</v>
      </c>
      <c r="D32" s="455">
        <v>10254338000</v>
      </c>
      <c r="E32" s="347">
        <v>10006308000</v>
      </c>
      <c r="F32" s="348">
        <v>10006308000</v>
      </c>
      <c r="G32" s="348">
        <v>7957980000</v>
      </c>
      <c r="H32" s="347">
        <v>7854995000</v>
      </c>
      <c r="I32" s="348">
        <v>7854995000</v>
      </c>
      <c r="J32" s="349">
        <v>9004030000</v>
      </c>
    </row>
    <row r="33" spans="1:11">
      <c r="A33" s="36" t="s">
        <v>77</v>
      </c>
      <c r="B33" s="347">
        <v>4252615000</v>
      </c>
      <c r="C33" s="348">
        <v>4252615000</v>
      </c>
      <c r="D33" s="455">
        <v>3748451000</v>
      </c>
      <c r="E33" s="347">
        <v>3560667000</v>
      </c>
      <c r="F33" s="348">
        <v>3560667000</v>
      </c>
      <c r="G33" s="348">
        <v>3701567000</v>
      </c>
      <c r="H33" s="347">
        <v>3741279000</v>
      </c>
      <c r="I33" s="348">
        <v>3741279000</v>
      </c>
      <c r="J33" s="349">
        <v>3609095000</v>
      </c>
    </row>
    <row r="34" spans="1:11">
      <c r="A34" s="35" t="s">
        <v>78</v>
      </c>
      <c r="B34" s="350">
        <v>2.92</v>
      </c>
      <c r="C34" s="351">
        <v>2.92</v>
      </c>
      <c r="D34" s="459">
        <v>2.7355999999999998</v>
      </c>
      <c r="E34" s="350">
        <v>2.8102</v>
      </c>
      <c r="F34" s="355">
        <v>2.8102</v>
      </c>
      <c r="G34" s="355">
        <v>2.1497999999999999</v>
      </c>
      <c r="H34" s="350">
        <v>2.0994999999999999</v>
      </c>
      <c r="I34" s="355">
        <v>2.0994999999999999</v>
      </c>
      <c r="J34" s="356">
        <v>2.4948000000000001</v>
      </c>
      <c r="K34" s="464"/>
    </row>
    <row r="35" spans="1:11">
      <c r="A35" s="35" t="s">
        <v>48</v>
      </c>
      <c r="B35" s="347">
        <v>1285560000</v>
      </c>
      <c r="C35" s="348">
        <v>535583000</v>
      </c>
      <c r="D35" s="456">
        <v>749977000</v>
      </c>
      <c r="E35" s="347">
        <v>1127437000</v>
      </c>
      <c r="F35" s="348">
        <v>415752000</v>
      </c>
      <c r="G35" s="348">
        <v>711685000</v>
      </c>
      <c r="H35" s="347">
        <v>1261379000</v>
      </c>
      <c r="I35" s="348">
        <v>645352000</v>
      </c>
      <c r="J35" s="349">
        <v>609027000</v>
      </c>
    </row>
    <row r="36" spans="1:11">
      <c r="A36" s="35" t="s">
        <v>79</v>
      </c>
      <c r="B36" s="347">
        <v>360727000</v>
      </c>
      <c r="C36" s="348">
        <v>280913000</v>
      </c>
      <c r="D36" s="456">
        <v>79814000</v>
      </c>
      <c r="E36" s="347">
        <v>187273000</v>
      </c>
      <c r="F36" s="348">
        <v>-96990000</v>
      </c>
      <c r="G36" s="348">
        <v>284263000</v>
      </c>
      <c r="H36" s="347">
        <v>391094000</v>
      </c>
      <c r="I36" s="348">
        <v>171464000</v>
      </c>
      <c r="J36" s="349">
        <v>217426000</v>
      </c>
    </row>
    <row r="37" spans="1:11">
      <c r="A37" s="35" t="s">
        <v>49</v>
      </c>
      <c r="B37" s="347">
        <v>660411000</v>
      </c>
      <c r="C37" s="348">
        <v>46745000</v>
      </c>
      <c r="D37" s="456">
        <v>613666000</v>
      </c>
      <c r="E37" s="347">
        <v>800737000</v>
      </c>
      <c r="F37" s="348">
        <v>586513000</v>
      </c>
      <c r="G37" s="348">
        <v>214224000</v>
      </c>
      <c r="H37" s="347">
        <v>576964000</v>
      </c>
      <c r="I37" s="348">
        <v>345288000</v>
      </c>
      <c r="J37" s="349">
        <v>228531000</v>
      </c>
    </row>
    <row r="38" spans="1:11">
      <c r="A38" s="35"/>
      <c r="B38" s="344" t="s">
        <v>38</v>
      </c>
      <c r="C38" s="353" t="s">
        <v>38</v>
      </c>
      <c r="D38" s="458" t="s">
        <v>38</v>
      </c>
      <c r="E38" s="344"/>
      <c r="F38" s="353"/>
      <c r="G38" s="353"/>
      <c r="H38" s="344"/>
      <c r="I38" s="353"/>
      <c r="J38" s="354"/>
    </row>
    <row r="39" spans="1:11">
      <c r="A39" s="34" t="s">
        <v>20</v>
      </c>
      <c r="B39" s="344" t="s">
        <v>38</v>
      </c>
      <c r="C39" s="353" t="s">
        <v>38</v>
      </c>
      <c r="D39" s="458" t="s">
        <v>38</v>
      </c>
      <c r="E39" s="344"/>
      <c r="F39" s="353"/>
      <c r="G39" s="353"/>
      <c r="H39" s="344"/>
      <c r="I39" s="353"/>
      <c r="J39" s="354"/>
    </row>
    <row r="40" spans="1:11">
      <c r="A40" s="35" t="s">
        <v>72</v>
      </c>
      <c r="B40" s="347">
        <v>311455000</v>
      </c>
      <c r="C40" s="348">
        <v>311455000</v>
      </c>
      <c r="D40" s="455">
        <v>187592000</v>
      </c>
      <c r="E40" s="347">
        <v>190539000</v>
      </c>
      <c r="F40" s="348">
        <v>190539000</v>
      </c>
      <c r="G40" s="348">
        <v>115570000</v>
      </c>
      <c r="H40" s="347">
        <v>-68803000</v>
      </c>
      <c r="I40" s="348">
        <v>-68803000</v>
      </c>
      <c r="J40" s="349">
        <v>-23663000</v>
      </c>
    </row>
    <row r="41" spans="1:11">
      <c r="A41" s="35" t="s">
        <v>73</v>
      </c>
      <c r="B41" s="347">
        <v>0</v>
      </c>
      <c r="C41" s="348">
        <v>0</v>
      </c>
      <c r="D41" s="455">
        <v>0</v>
      </c>
      <c r="E41" s="347">
        <v>0</v>
      </c>
      <c r="F41" s="348">
        <v>0</v>
      </c>
      <c r="G41" s="348">
        <v>0</v>
      </c>
      <c r="H41" s="347">
        <v>0</v>
      </c>
      <c r="I41" s="348" t="s">
        <v>52</v>
      </c>
      <c r="J41" s="349" t="s">
        <v>52</v>
      </c>
    </row>
    <row r="42" spans="1:11">
      <c r="A42" s="35" t="s">
        <v>74</v>
      </c>
      <c r="B42" s="347">
        <v>0</v>
      </c>
      <c r="C42" s="348">
        <v>0</v>
      </c>
      <c r="D42" s="455">
        <v>0</v>
      </c>
      <c r="E42" s="347">
        <v>0</v>
      </c>
      <c r="F42" s="348">
        <v>0</v>
      </c>
      <c r="G42" s="348">
        <v>0</v>
      </c>
      <c r="H42" s="347">
        <v>0</v>
      </c>
      <c r="I42" s="357" t="s">
        <v>52</v>
      </c>
      <c r="J42" s="349" t="s">
        <v>52</v>
      </c>
    </row>
    <row r="43" spans="1:11">
      <c r="A43" s="35" t="s">
        <v>75</v>
      </c>
      <c r="B43" s="347">
        <v>311455000</v>
      </c>
      <c r="C43" s="348">
        <v>311455000</v>
      </c>
      <c r="D43" s="455">
        <v>187592000</v>
      </c>
      <c r="E43" s="347">
        <v>190539000</v>
      </c>
      <c r="F43" s="348">
        <v>190539000</v>
      </c>
      <c r="G43" s="348">
        <v>115570000</v>
      </c>
      <c r="H43" s="347">
        <v>-68803000</v>
      </c>
      <c r="I43" s="348">
        <v>-68803000</v>
      </c>
      <c r="J43" s="349" t="s">
        <v>52</v>
      </c>
    </row>
    <row r="44" spans="1:11">
      <c r="A44" s="36" t="s">
        <v>76</v>
      </c>
      <c r="B44" s="347">
        <v>1046214000</v>
      </c>
      <c r="C44" s="348">
        <v>1046214000</v>
      </c>
      <c r="D44" s="456">
        <v>1030987000</v>
      </c>
      <c r="E44" s="347">
        <v>940010000</v>
      </c>
      <c r="F44" s="348">
        <v>940010000</v>
      </c>
      <c r="G44" s="348">
        <v>803608000</v>
      </c>
      <c r="H44" s="347">
        <v>905163000</v>
      </c>
      <c r="I44" s="348">
        <v>905163000</v>
      </c>
      <c r="J44" s="349">
        <v>867610000</v>
      </c>
    </row>
    <row r="45" spans="1:11">
      <c r="A45" s="36" t="s">
        <v>77</v>
      </c>
      <c r="B45" s="347">
        <v>597836000</v>
      </c>
      <c r="C45" s="348">
        <v>597836000</v>
      </c>
      <c r="D45" s="456">
        <v>589329000</v>
      </c>
      <c r="E45" s="347">
        <v>537149000</v>
      </c>
      <c r="F45" s="348">
        <v>537149000</v>
      </c>
      <c r="G45" s="348">
        <v>441857000</v>
      </c>
      <c r="H45" s="347">
        <v>440638000</v>
      </c>
      <c r="I45" s="348">
        <v>440638000</v>
      </c>
      <c r="J45" s="349">
        <v>391557000</v>
      </c>
    </row>
    <row r="46" spans="1:11">
      <c r="A46" s="35" t="s">
        <v>78</v>
      </c>
      <c r="B46" s="350">
        <v>1.75</v>
      </c>
      <c r="C46" s="351">
        <v>1.75</v>
      </c>
      <c r="D46" s="457">
        <v>1.7494000000000001</v>
      </c>
      <c r="E46" s="350">
        <v>1.7499</v>
      </c>
      <c r="F46" s="351">
        <v>1.7499</v>
      </c>
      <c r="G46" s="351">
        <v>1.8187</v>
      </c>
      <c r="H46" s="350">
        <v>2.0541999999999998</v>
      </c>
      <c r="I46" s="351">
        <v>2.0541999999999998</v>
      </c>
      <c r="J46" s="352">
        <v>2.2157</v>
      </c>
      <c r="K46" s="464"/>
    </row>
    <row r="47" spans="1:11">
      <c r="A47" s="35" t="s">
        <v>48</v>
      </c>
      <c r="B47" s="347">
        <v>210775000</v>
      </c>
      <c r="C47" s="348">
        <v>138206000</v>
      </c>
      <c r="D47" s="456">
        <v>72569000</v>
      </c>
      <c r="E47" s="347">
        <v>113880000</v>
      </c>
      <c r="F47" s="348">
        <v>75478000</v>
      </c>
      <c r="G47" s="348">
        <v>38402000</v>
      </c>
      <c r="H47" s="347">
        <v>46089000</v>
      </c>
      <c r="I47" s="348">
        <v>26947000</v>
      </c>
      <c r="J47" s="349">
        <v>19141000</v>
      </c>
    </row>
    <row r="48" spans="1:11">
      <c r="A48" s="35" t="s">
        <v>79</v>
      </c>
      <c r="B48" s="347">
        <v>89986000</v>
      </c>
      <c r="C48" s="348">
        <v>38230000</v>
      </c>
      <c r="D48" s="456">
        <v>51756000</v>
      </c>
      <c r="E48" s="347">
        <v>92534000</v>
      </c>
      <c r="F48" s="348">
        <v>98459000</v>
      </c>
      <c r="G48" s="348">
        <v>-5925000</v>
      </c>
      <c r="H48" s="347">
        <v>56806000</v>
      </c>
      <c r="I48" s="348">
        <v>54902000</v>
      </c>
      <c r="J48" s="349">
        <v>1903000</v>
      </c>
    </row>
    <row r="49" spans="1:11">
      <c r="A49" s="35" t="s">
        <v>49</v>
      </c>
      <c r="B49" s="347">
        <v>53300000</v>
      </c>
      <c r="C49" s="348">
        <v>71304000</v>
      </c>
      <c r="D49" s="456">
        <v>-18004000</v>
      </c>
      <c r="E49" s="347">
        <v>-48054000</v>
      </c>
      <c r="F49" s="348">
        <v>-96825000</v>
      </c>
      <c r="G49" s="348">
        <v>48771000</v>
      </c>
      <c r="H49" s="347">
        <v>-53322000</v>
      </c>
      <c r="I49" s="348">
        <v>-69132000</v>
      </c>
      <c r="J49" s="349">
        <v>15810000</v>
      </c>
    </row>
    <row r="50" spans="1:11">
      <c r="A50" s="35"/>
      <c r="B50" s="358" t="s">
        <v>38</v>
      </c>
      <c r="C50" s="357" t="s">
        <v>38</v>
      </c>
      <c r="D50" s="460" t="s">
        <v>38</v>
      </c>
      <c r="E50" s="358"/>
      <c r="F50" s="357"/>
      <c r="G50" s="357"/>
      <c r="H50" s="358"/>
      <c r="I50" s="357"/>
      <c r="J50" s="359"/>
    </row>
    <row r="51" spans="1:11">
      <c r="A51" s="34" t="s">
        <v>11</v>
      </c>
      <c r="B51" s="358" t="s">
        <v>38</v>
      </c>
      <c r="C51" s="357" t="s">
        <v>38</v>
      </c>
      <c r="D51" s="460" t="s">
        <v>38</v>
      </c>
      <c r="E51" s="358"/>
      <c r="F51" s="357"/>
      <c r="G51" s="357"/>
      <c r="H51" s="358"/>
      <c r="I51" s="357"/>
      <c r="J51" s="359"/>
    </row>
    <row r="52" spans="1:11">
      <c r="A52" s="35" t="s">
        <v>72</v>
      </c>
      <c r="B52" s="347">
        <v>7751776000</v>
      </c>
      <c r="C52" s="348">
        <v>7751776000</v>
      </c>
      <c r="D52" s="456">
        <v>7539157000</v>
      </c>
      <c r="E52" s="347">
        <v>7422476000</v>
      </c>
      <c r="F52" s="348">
        <v>7422477000</v>
      </c>
      <c r="G52" s="348">
        <v>7225172000</v>
      </c>
      <c r="H52" s="347">
        <v>6974774000</v>
      </c>
      <c r="I52" s="348">
        <v>6974774000</v>
      </c>
      <c r="J52" s="349">
        <v>7266669000</v>
      </c>
    </row>
    <row r="53" spans="1:11">
      <c r="A53" s="35" t="s">
        <v>73</v>
      </c>
      <c r="B53" s="347">
        <v>7175513000</v>
      </c>
      <c r="C53" s="348">
        <v>7175513000</v>
      </c>
      <c r="D53" s="456">
        <v>7177763000</v>
      </c>
      <c r="E53" s="347">
        <v>7007865000</v>
      </c>
      <c r="F53" s="348">
        <v>7007865000</v>
      </c>
      <c r="G53" s="348">
        <v>7089275000</v>
      </c>
      <c r="H53" s="347">
        <v>7369189000</v>
      </c>
      <c r="I53" s="348">
        <v>7369189000</v>
      </c>
      <c r="J53" s="359" t="s">
        <v>52</v>
      </c>
    </row>
    <row r="54" spans="1:11">
      <c r="A54" s="35" t="s">
        <v>74</v>
      </c>
      <c r="B54" s="347">
        <v>1122829000</v>
      </c>
      <c r="C54" s="348">
        <v>1122829000</v>
      </c>
      <c r="D54" s="455">
        <v>1185549000</v>
      </c>
      <c r="E54" s="347">
        <v>1189408000</v>
      </c>
      <c r="F54" s="348">
        <v>1189408000</v>
      </c>
      <c r="G54" s="348">
        <v>1289540000</v>
      </c>
      <c r="H54" s="347">
        <v>1325891000</v>
      </c>
      <c r="I54" s="348">
        <v>1325891000</v>
      </c>
      <c r="J54" s="359" t="s">
        <v>52</v>
      </c>
    </row>
    <row r="55" spans="1:11">
      <c r="A55" s="35" t="s">
        <v>75</v>
      </c>
      <c r="B55" s="347">
        <v>16050118000</v>
      </c>
      <c r="C55" s="348">
        <v>16050118000</v>
      </c>
      <c r="D55" s="455">
        <v>15902469000</v>
      </c>
      <c r="E55" s="347">
        <v>15619749000</v>
      </c>
      <c r="F55" s="348">
        <v>15619749000</v>
      </c>
      <c r="G55" s="348">
        <v>15603990000</v>
      </c>
      <c r="H55" s="347">
        <v>15669855000</v>
      </c>
      <c r="I55" s="348">
        <v>15669855000</v>
      </c>
      <c r="J55" s="359" t="s">
        <v>52</v>
      </c>
    </row>
    <row r="56" spans="1:11" ht="12" customHeight="1">
      <c r="A56" s="35" t="s">
        <v>76</v>
      </c>
      <c r="B56" s="347">
        <v>20076501000</v>
      </c>
      <c r="C56" s="348">
        <v>20076501000</v>
      </c>
      <c r="D56" s="455">
        <v>17861308000</v>
      </c>
      <c r="E56" s="347">
        <v>17427761000</v>
      </c>
      <c r="F56" s="348">
        <v>17427761000</v>
      </c>
      <c r="G56" s="348">
        <v>15218551000</v>
      </c>
      <c r="H56" s="347">
        <v>14958586000</v>
      </c>
      <c r="I56" s="348">
        <v>14958586000</v>
      </c>
      <c r="J56" s="349">
        <v>16723559000</v>
      </c>
    </row>
    <row r="57" spans="1:11" ht="12" customHeight="1">
      <c r="A57" s="35" t="s">
        <v>77</v>
      </c>
      <c r="B57" s="347">
        <v>7743426000</v>
      </c>
      <c r="C57" s="348">
        <v>7743426000</v>
      </c>
      <c r="D57" s="455">
        <v>7211139000</v>
      </c>
      <c r="E57" s="347">
        <v>6997908000</v>
      </c>
      <c r="F57" s="348">
        <v>6997908000</v>
      </c>
      <c r="G57" s="348">
        <v>7028149000</v>
      </c>
      <c r="H57" s="347">
        <v>7026898000</v>
      </c>
      <c r="I57" s="348">
        <v>7026898000</v>
      </c>
      <c r="J57" s="349">
        <v>7142856000</v>
      </c>
    </row>
    <row r="58" spans="1:11" ht="12" customHeight="1">
      <c r="A58" s="35" t="s">
        <v>78</v>
      </c>
      <c r="B58" s="350">
        <v>2.59</v>
      </c>
      <c r="C58" s="351">
        <v>2.59</v>
      </c>
      <c r="D58" s="459">
        <v>2.4769000000000001</v>
      </c>
      <c r="E58" s="350">
        <v>2.4904000000000002</v>
      </c>
      <c r="F58" s="355">
        <v>2.4904000000000002</v>
      </c>
      <c r="G58" s="355">
        <v>2.1652999999999998</v>
      </c>
      <c r="H58" s="350">
        <v>2.1286999999999998</v>
      </c>
      <c r="I58" s="355">
        <v>2.1286999999999998</v>
      </c>
      <c r="J58" s="356">
        <v>2.3412000000000002</v>
      </c>
      <c r="K58" s="464"/>
    </row>
    <row r="59" spans="1:11" ht="12" customHeight="1">
      <c r="A59" s="35" t="s">
        <v>48</v>
      </c>
      <c r="B59" s="347">
        <v>2212245000</v>
      </c>
      <c r="C59" s="348">
        <v>994628000</v>
      </c>
      <c r="D59" s="456">
        <v>1217617000</v>
      </c>
      <c r="E59" s="347">
        <v>1803296000</v>
      </c>
      <c r="F59" s="348">
        <v>776873000</v>
      </c>
      <c r="G59" s="348">
        <v>1026423000</v>
      </c>
      <c r="H59" s="347">
        <v>1790773000</v>
      </c>
      <c r="I59" s="348">
        <v>906444000</v>
      </c>
      <c r="J59" s="349">
        <v>884329000</v>
      </c>
    </row>
    <row r="60" spans="1:11" ht="12" customHeight="1">
      <c r="A60" s="35" t="s">
        <v>79</v>
      </c>
      <c r="B60" s="347">
        <v>415440000</v>
      </c>
      <c r="C60" s="348">
        <v>243264000</v>
      </c>
      <c r="D60" s="456">
        <v>172176000</v>
      </c>
      <c r="E60" s="347">
        <v>383315000</v>
      </c>
      <c r="F60" s="348">
        <v>74639000</v>
      </c>
      <c r="G60" s="348">
        <v>308676000</v>
      </c>
      <c r="H60" s="347">
        <v>347231000</v>
      </c>
      <c r="I60" s="348">
        <v>171059000</v>
      </c>
      <c r="J60" s="349">
        <v>176171000</v>
      </c>
    </row>
    <row r="61" spans="1:11" ht="12" customHeight="1">
      <c r="A61" s="35" t="s">
        <v>49</v>
      </c>
      <c r="B61" s="347">
        <v>1500749000</v>
      </c>
      <c r="C61" s="348">
        <v>566569000</v>
      </c>
      <c r="D61" s="456">
        <v>934180000</v>
      </c>
      <c r="E61" s="347">
        <v>1161687000</v>
      </c>
      <c r="F61" s="348">
        <v>669566000</v>
      </c>
      <c r="G61" s="348">
        <v>492121000</v>
      </c>
      <c r="H61" s="347">
        <v>1172463000</v>
      </c>
      <c r="I61" s="348">
        <v>603530000</v>
      </c>
      <c r="J61" s="349">
        <v>568932000</v>
      </c>
    </row>
    <row r="63" spans="1:11">
      <c r="B63" s="468"/>
      <c r="D63" s="469"/>
      <c r="E63" s="468"/>
    </row>
    <row r="64" spans="1:11">
      <c r="K64" s="7" t="str" cm="1">
        <f t="array" aca="1" ref="K64" ca="1">IF(D64="","",IF(CELL("format",D64)="P1",ROUND(D64,4),IF(D64&lt;0,-MROUND(ABS(D64),1000),MROUND(D64,1000))))</f>
        <v/>
      </c>
    </row>
    <row r="65" spans="11:11">
      <c r="K65" s="7" t="str" cm="1">
        <f t="array" aca="1" ref="K65" ca="1">IF(D65="","",IF(CELL("format",D65)="P1",ROUND(D65,4),IF(D65&lt;0,-MROUND(ABS(D65),1000),MROUND(D65,1000))))</f>
        <v/>
      </c>
    </row>
    <row r="66" spans="11:11">
      <c r="K66" s="7" t="str" cm="1">
        <f t="array" aca="1" ref="K66" ca="1">IF(D66="","",IF(CELL("format",D66)="P1",ROUND(D66,4),IF(D66&lt;0,-MROUND(ABS(D66),1000),MROUND(D66,1000))))</f>
        <v/>
      </c>
    </row>
    <row r="67" spans="11:11">
      <c r="K67" s="7" t="str" cm="1">
        <f t="array" aca="1" ref="K67" ca="1">IF(D67="","",IF(CELL("format",D67)="P1",ROUND(D67,4),IF(D67&lt;0,-MROUND(ABS(D67),1000),MROUND(D67,1000))))</f>
        <v/>
      </c>
    </row>
    <row r="68" spans="11:11">
      <c r="K68" s="7" t="str" cm="1">
        <f t="array" aca="1" ref="K68" ca="1">IF(D68="","",IF(CELL("format",D68)="P1",ROUND(D68,4),IF(D68&lt;0,-MROUND(ABS(D68),1000),MROUND(D68,1000))))</f>
        <v/>
      </c>
    </row>
    <row r="69" spans="11:11">
      <c r="K69" s="7" t="str" cm="1">
        <f t="array" aca="1" ref="K69" ca="1">IF(D69="","",IF(CELL("format",D69)="P1",ROUND(D69,4),IF(D69&lt;0,-MROUND(ABS(D69),1000),MROUND(D69,1000))))</f>
        <v/>
      </c>
    </row>
    <row r="70" spans="11:11">
      <c r="K70" s="7" t="str" cm="1">
        <f t="array" aca="1" ref="K70" ca="1">IF(D70="","",IF(CELL("format",D70)="P1",ROUND(D70,4),IF(D70&lt;0,-MROUND(ABS(D70),1000),MROUND(D70,1000))))</f>
        <v/>
      </c>
    </row>
    <row r="71" spans="11:11">
      <c r="K71" s="7" t="str" cm="1">
        <f t="array" aca="1" ref="K71" ca="1">IF(D71="","",IF(CELL("format",D71)="P1",ROUND(D71,4),IF(D71&lt;0,-MROUND(ABS(D71),1000),MROUND(D71,1000))))</f>
        <v/>
      </c>
    </row>
    <row r="72" spans="11:11">
      <c r="K72" s="7" t="str" cm="1">
        <f t="array" aca="1" ref="K72" ca="1">IF(D72="","",IF(CELL("format",D72)="P1",ROUND(D72,4),IF(D72&lt;0,-MROUND(ABS(D72),1000),MROUND(D72,1000))))</f>
        <v/>
      </c>
    </row>
    <row r="73" spans="11:11">
      <c r="K73" s="7" t="str" cm="1">
        <f t="array" aca="1" ref="K73" ca="1">IF(D73="","",IF(CELL("format",D73)="P1",ROUND(D73,4),IF(D73&lt;0,-MROUND(ABS(D73),1000),MROUND(D73,1000))))</f>
        <v/>
      </c>
    </row>
    <row r="74" spans="11:11">
      <c r="K74" s="7" t="str" cm="1">
        <f t="array" aca="1" ref="K74" ca="1">IF(D74="","",IF(CELL("format",D74)="P1",ROUND(D74,4),IF(D74&lt;0,-MROUND(ABS(D74),1000),MROUND(D74,1000))))</f>
        <v/>
      </c>
    </row>
    <row r="75" spans="11:11">
      <c r="K75" s="7" t="str" cm="1">
        <f t="array" aca="1" ref="K75" ca="1">IF(D75="","",IF(CELL("format",D75)="P1",ROUND(D75,4),IF(D75&lt;0,-MROUND(ABS(D75),1000),MROUND(D75,1000))))</f>
        <v/>
      </c>
    </row>
    <row r="76" spans="11:11">
      <c r="K76" s="7" t="str" cm="1">
        <f t="array" aca="1" ref="K76" ca="1">IF(D76="","",IF(CELL("format",D76)="P1",ROUND(D76,4),IF(D76&lt;0,-MROUND(ABS(D76),1000),MROUND(D76,1000))))</f>
        <v/>
      </c>
    </row>
    <row r="77" spans="11:11">
      <c r="K77" s="7" t="str" cm="1">
        <f t="array" aca="1" ref="K77" ca="1">IF(D77="","",IF(CELL("format",D77)="P1",ROUND(D77,4),IF(D77&lt;0,-MROUND(ABS(D77),1000),MROUND(D77,1000))))</f>
        <v/>
      </c>
    </row>
    <row r="78" spans="11:11">
      <c r="K78" s="7" t="str" cm="1">
        <f t="array" aca="1" ref="K78" ca="1">IF(D78="","",IF(CELL("format",D78)="P1",ROUND(D78,4),IF(D78&lt;0,-MROUND(ABS(D78),1000),MROUND(D78,1000))))</f>
        <v/>
      </c>
    </row>
    <row r="79" spans="11:11">
      <c r="K79" s="7" t="str" cm="1">
        <f t="array" aca="1" ref="K79" ca="1">IF(D79="","",IF(CELL("format",D79)="P1",ROUND(D79,4),IF(D79&lt;0,-MROUND(ABS(D79),1000),MROUND(D79,1000))))</f>
        <v/>
      </c>
    </row>
    <row r="80" spans="11:11">
      <c r="K80" s="7" t="str" cm="1">
        <f t="array" aca="1" ref="K80" ca="1">IF(D80="","",IF(CELL("format",D80)="P1",ROUND(D80,4),IF(D80&lt;0,-MROUND(ABS(D80),1000),MROUND(D80,1000))))</f>
        <v/>
      </c>
    </row>
    <row r="81" spans="11:11">
      <c r="K81" s="7" t="str" cm="1">
        <f t="array" aca="1" ref="K81" ca="1">IF(D81="","",IF(CELL("format",D81)="P1",ROUND(D81,4),IF(D81&lt;0,-MROUND(ABS(D81),1000),MROUND(D81,1000))))</f>
        <v/>
      </c>
    </row>
    <row r="82" spans="11:11">
      <c r="K82" s="7" t="str" cm="1">
        <f t="array" aca="1" ref="K82" ca="1">IF(D82="","",IF(CELL("format",D82)="P1",ROUND(D82,4),IF(D82&lt;0,-MROUND(ABS(D82),1000),MROUND(D82,1000))))</f>
        <v/>
      </c>
    </row>
    <row r="83" spans="11:11">
      <c r="K83" s="7" t="str" cm="1">
        <f t="array" aca="1" ref="K83" ca="1">IF(D83="","",IF(CELL("format",D83)="P1",ROUND(D83,4),IF(D83&lt;0,-MROUND(ABS(D83),1000),MROUND(D83,1000))))</f>
        <v/>
      </c>
    </row>
    <row r="84" spans="11:11">
      <c r="K84" s="7" t="str" cm="1">
        <f t="array" aca="1" ref="K84" ca="1">IF(D84="","",IF(CELL("format",D84)="P1",ROUND(D84,4),IF(D84&lt;0,-MROUND(ABS(D84),1000),MROUND(D84,1000))))</f>
        <v/>
      </c>
    </row>
    <row r="85" spans="11:11">
      <c r="K85" s="7" t="str" cm="1">
        <f t="array" aca="1" ref="K85" ca="1">IF(D85="","",IF(CELL("format",D85)="P1",ROUND(D85,4),IF(D85&lt;0,-MROUND(ABS(D85),1000),MROUND(D85,1000))))</f>
        <v/>
      </c>
    </row>
    <row r="86" spans="11:11">
      <c r="K86" s="7" t="str" cm="1">
        <f t="array" aca="1" ref="K86" ca="1">IF(D86="","",IF(CELL("format",D86)="P1",ROUND(D86,4),IF(D86&lt;0,-MROUND(ABS(D86),1000),MROUND(D86,1000))))</f>
        <v/>
      </c>
    </row>
    <row r="87" spans="11:11">
      <c r="K87" s="7" t="str" cm="1">
        <f t="array" aca="1" ref="K87" ca="1">IF(D87="","",IF(CELL("format",D87)="P1",ROUND(D87,4),IF(D87&lt;0,-MROUND(ABS(D87),1000),MROUND(D87,1000))))</f>
        <v/>
      </c>
    </row>
    <row r="88" spans="11:11">
      <c r="K88" s="7" t="str" cm="1">
        <f t="array" aca="1" ref="K88" ca="1">IF(D88="","",IF(CELL("format",D88)="P1",ROUND(D88,4),IF(D88&lt;0,-MROUND(ABS(D88),1000),MROUND(D88,1000))))</f>
        <v/>
      </c>
    </row>
    <row r="89" spans="11:11">
      <c r="K89" s="7" t="str" cm="1">
        <f t="array" aca="1" ref="K89" ca="1">IF(D89="","",IF(CELL("format",D89)="P1",ROUND(D89,4),IF(D89&lt;0,-MROUND(ABS(D89),1000),MROUND(D89,1000))))</f>
        <v/>
      </c>
    </row>
  </sheetData>
  <hyperlinks>
    <hyperlink ref="A25" location="'Contents and differences'!C4" display="Table of contents" xr:uid="{8B9E1B5B-A3C2-49D1-93D0-DA1AC179AC95}"/>
    <hyperlink ref="A24" location="'Contents and differences'!C4" display="Table of contents" xr:uid="{F772877F-15D6-4B75-B382-AFBF5B53BC93}"/>
    <hyperlink ref="E61" location="Rollup!A1" display="Rollup" xr:uid="{2085E3B2-C2B1-46B0-B48F-B0D27C952D16}"/>
  </hyperlinks>
  <printOptions horizontalCentered="1" verticalCentered="1"/>
  <pageMargins left="0.31496062992125984" right="0.31496062992125984" top="0.15748031496062992" bottom="0.15748031496062992" header="0.31496062992125984" footer="0.31496062992125984"/>
  <pageSetup paperSize="9" scale="88" orientation="landscape" r:id="rId1"/>
  <headerFooter>
    <oddHeader>&amp;R&amp;D  &amp;T</oddHeader>
    <oddFooter>&amp;R&amp;P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F4A90B-8273-4D33-BB67-46C68A0D9321}">
  <sheetPr codeName="Sheet6">
    <tabColor rgb="FF00B050"/>
    <pageSetUpPr fitToPage="1"/>
  </sheetPr>
  <dimension ref="A1:J43"/>
  <sheetViews>
    <sheetView showGridLines="0" zoomScaleNormal="100" zoomScaleSheetLayoutView="115" workbookViewId="0"/>
  </sheetViews>
  <sheetFormatPr defaultColWidth="9.28515625" defaultRowHeight="11.25"/>
  <cols>
    <col min="1" max="1" width="41.85546875" style="7" bestFit="1" customWidth="1"/>
    <col min="2" max="10" width="15.7109375" style="7" customWidth="1"/>
    <col min="11" max="16384" width="9.28515625" style="7"/>
  </cols>
  <sheetData>
    <row r="1" spans="1:10" ht="11.25" customHeight="1" thickBot="1">
      <c r="A1" s="38" t="s">
        <v>8</v>
      </c>
      <c r="B1" s="360" t="s">
        <v>23</v>
      </c>
      <c r="C1" s="360" t="s">
        <v>24</v>
      </c>
      <c r="D1" s="360" t="s">
        <v>25</v>
      </c>
      <c r="E1" s="360" t="s">
        <v>26</v>
      </c>
      <c r="F1" s="360" t="s">
        <v>27</v>
      </c>
      <c r="G1" s="360" t="s">
        <v>28</v>
      </c>
      <c r="H1" s="360" t="s">
        <v>29</v>
      </c>
      <c r="I1" s="360" t="s">
        <v>30</v>
      </c>
      <c r="J1" s="39" t="s">
        <v>31</v>
      </c>
    </row>
    <row r="2" spans="1:10" ht="11.25" customHeight="1" thickTop="1">
      <c r="A2" s="40" t="s">
        <v>80</v>
      </c>
      <c r="B2" s="361"/>
      <c r="C2" s="362"/>
      <c r="D2" s="362"/>
      <c r="E2" s="361"/>
      <c r="F2" s="362"/>
      <c r="G2" s="362"/>
      <c r="H2" s="361"/>
      <c r="I2" s="362"/>
      <c r="J2" s="363"/>
    </row>
    <row r="3" spans="1:10" ht="11.25" customHeight="1">
      <c r="A3" s="40" t="s">
        <v>14</v>
      </c>
      <c r="B3" s="364"/>
      <c r="C3" s="365"/>
      <c r="D3" s="365"/>
      <c r="E3" s="364"/>
      <c r="F3" s="365"/>
      <c r="G3" s="365"/>
      <c r="H3" s="364"/>
      <c r="I3" s="365"/>
      <c r="J3" s="366"/>
    </row>
    <row r="4" spans="1:10" ht="11.25" customHeight="1">
      <c r="A4" s="41" t="s">
        <v>81</v>
      </c>
      <c r="B4" s="367">
        <v>5292965000</v>
      </c>
      <c r="C4" s="368">
        <v>5292965000</v>
      </c>
      <c r="D4" s="368">
        <v>5122150000</v>
      </c>
      <c r="E4" s="367">
        <v>5561558000</v>
      </c>
      <c r="F4" s="368">
        <v>5561558000</v>
      </c>
      <c r="G4" s="368">
        <v>5418147789</v>
      </c>
      <c r="H4" s="367">
        <v>5261366670.5</v>
      </c>
      <c r="I4" s="368">
        <v>5261366670.5</v>
      </c>
      <c r="J4" s="369">
        <v>5427362820</v>
      </c>
    </row>
    <row r="5" spans="1:10" ht="11.25" customHeight="1">
      <c r="A5" s="41" t="s">
        <v>82</v>
      </c>
      <c r="B5" s="367">
        <v>2256816000</v>
      </c>
      <c r="C5" s="368">
        <v>2256816000</v>
      </c>
      <c r="D5" s="368">
        <v>2192387000</v>
      </c>
      <c r="E5" s="367">
        <v>2293389000</v>
      </c>
      <c r="F5" s="368">
        <v>2293389000</v>
      </c>
      <c r="G5" s="368">
        <v>2161199572</v>
      </c>
      <c r="H5" s="367">
        <v>2181934443</v>
      </c>
      <c r="I5" s="368">
        <v>2181934443</v>
      </c>
      <c r="J5" s="369">
        <v>2355341338</v>
      </c>
    </row>
    <row r="6" spans="1:10" ht="11.25" customHeight="1">
      <c r="A6" s="42" t="s">
        <v>83</v>
      </c>
      <c r="B6" s="370">
        <v>2.35</v>
      </c>
      <c r="C6" s="371">
        <v>2.35</v>
      </c>
      <c r="D6" s="371">
        <v>2.3363</v>
      </c>
      <c r="E6" s="370">
        <v>2.4250391015218091</v>
      </c>
      <c r="F6" s="371">
        <v>2.4250391015218091</v>
      </c>
      <c r="G6" s="371">
        <v>2.5099999999999998</v>
      </c>
      <c r="H6" s="370">
        <v>2.41</v>
      </c>
      <c r="I6" s="371">
        <v>2.41</v>
      </c>
      <c r="J6" s="372">
        <v>2.3042786760616858</v>
      </c>
    </row>
    <row r="7" spans="1:10" ht="11.25" customHeight="1">
      <c r="A7" s="41" t="s">
        <v>84</v>
      </c>
      <c r="B7" s="373">
        <v>4515556000</v>
      </c>
      <c r="C7" s="374">
        <v>4515556000</v>
      </c>
      <c r="D7" s="374">
        <v>4645967000</v>
      </c>
      <c r="E7" s="373">
        <v>5182000000</v>
      </c>
      <c r="F7" s="374">
        <v>5182000000</v>
      </c>
      <c r="G7" s="374">
        <v>5024708425</v>
      </c>
      <c r="H7" s="373">
        <v>4786907041.5</v>
      </c>
      <c r="I7" s="374">
        <v>4786907041.5</v>
      </c>
      <c r="J7" s="375">
        <v>5272119609</v>
      </c>
    </row>
    <row r="8" spans="1:10" ht="11.25" customHeight="1">
      <c r="A8" s="41" t="s">
        <v>85</v>
      </c>
      <c r="B8" s="373">
        <v>2513767000</v>
      </c>
      <c r="C8" s="374">
        <v>2513767000</v>
      </c>
      <c r="D8" s="374">
        <v>2264644000</v>
      </c>
      <c r="E8" s="373">
        <v>2247000000</v>
      </c>
      <c r="F8" s="374">
        <v>2247000000</v>
      </c>
      <c r="G8" s="374">
        <v>2091305010</v>
      </c>
      <c r="H8" s="373">
        <v>2134688099</v>
      </c>
      <c r="I8" s="374">
        <v>2134688099</v>
      </c>
      <c r="J8" s="375">
        <v>2232218792</v>
      </c>
    </row>
    <row r="9" spans="1:10" ht="11.25" customHeight="1">
      <c r="A9" s="42" t="s">
        <v>86</v>
      </c>
      <c r="B9" s="370">
        <v>1.8</v>
      </c>
      <c r="C9" s="371">
        <v>1.8</v>
      </c>
      <c r="D9" s="371">
        <v>2.0514999999999999</v>
      </c>
      <c r="E9" s="370">
        <v>2.306186025812194</v>
      </c>
      <c r="F9" s="371">
        <v>2.306186025812194</v>
      </c>
      <c r="G9" s="371">
        <v>2.4026664694883499</v>
      </c>
      <c r="H9" s="370">
        <v>2.2424386231142801</v>
      </c>
      <c r="I9" s="371">
        <v>2.2424386231142801</v>
      </c>
      <c r="J9" s="372">
        <v>2.3618292381977199</v>
      </c>
    </row>
    <row r="10" spans="1:10" ht="11.25" customHeight="1">
      <c r="A10" s="41"/>
      <c r="B10" s="376" t="s">
        <v>38</v>
      </c>
      <c r="C10" s="377" t="s">
        <v>38</v>
      </c>
      <c r="D10" s="377" t="s">
        <v>38</v>
      </c>
      <c r="E10" s="376"/>
      <c r="F10" s="377"/>
      <c r="G10" s="377"/>
      <c r="H10" s="376"/>
      <c r="I10" s="377"/>
      <c r="J10" s="378"/>
    </row>
    <row r="11" spans="1:10" ht="11.25" customHeight="1">
      <c r="A11" s="40" t="s">
        <v>16</v>
      </c>
      <c r="B11" s="376" t="s">
        <v>38</v>
      </c>
      <c r="C11" s="377" t="s">
        <v>38</v>
      </c>
      <c r="D11" s="377" t="s">
        <v>38</v>
      </c>
      <c r="E11" s="376"/>
      <c r="F11" s="377"/>
      <c r="G11" s="377"/>
      <c r="H11" s="376"/>
      <c r="I11" s="377"/>
      <c r="J11" s="378"/>
    </row>
    <row r="12" spans="1:10" ht="11.25" customHeight="1">
      <c r="A12" s="41" t="s">
        <v>81</v>
      </c>
      <c r="B12" s="367">
        <v>1920914000</v>
      </c>
      <c r="C12" s="368">
        <v>1920914000</v>
      </c>
      <c r="D12" s="368">
        <v>1876932000</v>
      </c>
      <c r="E12" s="367">
        <v>1742000000</v>
      </c>
      <c r="F12" s="368">
        <v>1742000000</v>
      </c>
      <c r="G12" s="368">
        <v>1872447019.7654834</v>
      </c>
      <c r="H12" s="367">
        <v>1795021079.3195086</v>
      </c>
      <c r="I12" s="368">
        <v>1795021079.3195086</v>
      </c>
      <c r="J12" s="369">
        <v>1921732027.52212</v>
      </c>
    </row>
    <row r="13" spans="1:10" ht="11.25" customHeight="1">
      <c r="A13" s="41" t="s">
        <v>82</v>
      </c>
      <c r="B13" s="367">
        <v>998950000</v>
      </c>
      <c r="C13" s="368">
        <v>998950000</v>
      </c>
      <c r="D13" s="368">
        <v>1007653000</v>
      </c>
      <c r="E13" s="367">
        <v>929000000</v>
      </c>
      <c r="F13" s="368">
        <v>929000000</v>
      </c>
      <c r="G13" s="368">
        <v>1028510266.7387795</v>
      </c>
      <c r="H13" s="367">
        <v>978880643.86359501</v>
      </c>
      <c r="I13" s="368">
        <v>978880643.86359501</v>
      </c>
      <c r="J13" s="369">
        <v>1037447745.8698065</v>
      </c>
    </row>
    <row r="14" spans="1:10" ht="11.25" customHeight="1">
      <c r="A14" s="42" t="s">
        <v>83</v>
      </c>
      <c r="B14" s="370">
        <v>1.92</v>
      </c>
      <c r="C14" s="371">
        <v>1.92</v>
      </c>
      <c r="D14" s="371">
        <v>1.8627</v>
      </c>
      <c r="E14" s="370">
        <v>1.8751345532831001</v>
      </c>
      <c r="F14" s="371">
        <v>1.8751345532831001</v>
      </c>
      <c r="G14" s="371">
        <v>1.8205428572946336</v>
      </c>
      <c r="H14" s="370">
        <v>1.8337486705576753</v>
      </c>
      <c r="I14" s="371">
        <v>1.8337486705576753</v>
      </c>
      <c r="J14" s="372">
        <v>1.8523651289163685</v>
      </c>
    </row>
    <row r="15" spans="1:10" ht="11.25" customHeight="1">
      <c r="A15" s="41" t="s">
        <v>84</v>
      </c>
      <c r="B15" s="373">
        <v>1996779000</v>
      </c>
      <c r="C15" s="374">
        <v>1996779000</v>
      </c>
      <c r="D15" s="374">
        <v>1943585000</v>
      </c>
      <c r="E15" s="373">
        <v>1834000000</v>
      </c>
      <c r="F15" s="374">
        <v>1834000000</v>
      </c>
      <c r="G15" s="374">
        <v>2101286984.3882</v>
      </c>
      <c r="H15" s="373">
        <v>2018851540.66414</v>
      </c>
      <c r="I15" s="374">
        <v>2018851540.66414</v>
      </c>
      <c r="J15" s="375">
        <v>2194547646.3555498</v>
      </c>
    </row>
    <row r="16" spans="1:10" ht="11.25" customHeight="1">
      <c r="A16" s="41" t="s">
        <v>85</v>
      </c>
      <c r="B16" s="373">
        <v>1070100000</v>
      </c>
      <c r="C16" s="374">
        <v>1070100000</v>
      </c>
      <c r="D16" s="374">
        <v>1053701000</v>
      </c>
      <c r="E16" s="373">
        <v>958000000</v>
      </c>
      <c r="F16" s="374">
        <v>958000000</v>
      </c>
      <c r="G16" s="374">
        <v>1023830145.5267299</v>
      </c>
      <c r="H16" s="373">
        <v>990656560.80608296</v>
      </c>
      <c r="I16" s="374">
        <v>990656560.80608296</v>
      </c>
      <c r="J16" s="375">
        <v>999225047.66178203</v>
      </c>
    </row>
    <row r="17" spans="1:10" ht="11.25" customHeight="1">
      <c r="A17" s="42" t="s">
        <v>86</v>
      </c>
      <c r="B17" s="370">
        <v>1.87</v>
      </c>
      <c r="C17" s="371">
        <v>1.87</v>
      </c>
      <c r="D17" s="371">
        <v>1.8445</v>
      </c>
      <c r="E17" s="370">
        <v>1.9144050104384134</v>
      </c>
      <c r="F17" s="371">
        <v>1.9144050104384134</v>
      </c>
      <c r="G17" s="371">
        <v>2.05014223538539</v>
      </c>
      <c r="H17" s="370">
        <v>2.03789246499456</v>
      </c>
      <c r="I17" s="371">
        <v>2.03789246499456</v>
      </c>
      <c r="J17" s="372">
        <v>2.19624963514562</v>
      </c>
    </row>
    <row r="18" spans="1:10" ht="11.25" customHeight="1">
      <c r="A18" s="41"/>
      <c r="B18" s="376" t="s">
        <v>38</v>
      </c>
      <c r="C18" s="377" t="s">
        <v>38</v>
      </c>
      <c r="D18" s="377" t="s">
        <v>38</v>
      </c>
      <c r="E18" s="376"/>
      <c r="F18" s="377"/>
      <c r="G18" s="377"/>
      <c r="H18" s="376"/>
      <c r="I18" s="377"/>
      <c r="J18" s="378"/>
    </row>
    <row r="19" spans="1:10" ht="11.25" customHeight="1">
      <c r="A19" s="40" t="s">
        <v>11</v>
      </c>
      <c r="B19" s="376" t="s">
        <v>38</v>
      </c>
      <c r="C19" s="379" t="s">
        <v>38</v>
      </c>
      <c r="D19" s="379" t="s">
        <v>38</v>
      </c>
      <c r="E19" s="376"/>
      <c r="F19" s="379"/>
      <c r="G19" s="379"/>
      <c r="H19" s="376"/>
      <c r="I19" s="379"/>
      <c r="J19" s="380"/>
    </row>
    <row r="20" spans="1:10" ht="11.25" customHeight="1">
      <c r="A20" s="41" t="s">
        <v>81</v>
      </c>
      <c r="B20" s="367">
        <v>7879103000</v>
      </c>
      <c r="C20" s="368">
        <v>7879103000</v>
      </c>
      <c r="D20" s="368">
        <v>7826024000</v>
      </c>
      <c r="E20" s="367">
        <v>7665000000</v>
      </c>
      <c r="F20" s="368">
        <v>7665000000</v>
      </c>
      <c r="G20" s="368">
        <v>7502678200.7242813</v>
      </c>
      <c r="H20" s="367">
        <v>7337185506.0180883</v>
      </c>
      <c r="I20" s="368">
        <v>7337185506.0180883</v>
      </c>
      <c r="J20" s="369">
        <v>7706070323.2150583</v>
      </c>
    </row>
    <row r="21" spans="1:10" ht="11.25" customHeight="1">
      <c r="A21" s="41" t="s">
        <v>82</v>
      </c>
      <c r="B21" s="367">
        <v>3620538000</v>
      </c>
      <c r="C21" s="368">
        <v>3620538000</v>
      </c>
      <c r="D21" s="368">
        <v>3577465000</v>
      </c>
      <c r="E21" s="367">
        <v>3533000000</v>
      </c>
      <c r="F21" s="368">
        <v>3533000000</v>
      </c>
      <c r="G21" s="368">
        <v>3408415771</v>
      </c>
      <c r="H21" s="367">
        <v>3362961919</v>
      </c>
      <c r="I21" s="368">
        <v>3362961919</v>
      </c>
      <c r="J21" s="369">
        <v>3491792457</v>
      </c>
    </row>
    <row r="22" spans="1:10" ht="11.25" customHeight="1">
      <c r="A22" s="42" t="s">
        <v>83</v>
      </c>
      <c r="B22" s="370">
        <v>2.1800000000000002</v>
      </c>
      <c r="C22" s="371">
        <v>2.1800000000000002</v>
      </c>
      <c r="D22" s="371">
        <v>2.1876000000000002</v>
      </c>
      <c r="E22" s="370">
        <v>2.1695442966317575</v>
      </c>
      <c r="F22" s="371">
        <v>2.1695442966317575</v>
      </c>
      <c r="G22" s="371">
        <v>2.2012215365741779</v>
      </c>
      <c r="H22" s="370">
        <v>2.1817628872228951</v>
      </c>
      <c r="I22" s="371">
        <v>2.1817628872228951</v>
      </c>
      <c r="J22" s="372">
        <v>2.2069096082061495</v>
      </c>
    </row>
    <row r="23" spans="1:10" ht="11.25" customHeight="1">
      <c r="A23" s="41" t="s">
        <v>84</v>
      </c>
      <c r="B23" s="373">
        <v>7399920000</v>
      </c>
      <c r="C23" s="374">
        <v>7399920000</v>
      </c>
      <c r="D23" s="374">
        <v>7515108000</v>
      </c>
      <c r="E23" s="373">
        <v>7410000000</v>
      </c>
      <c r="F23" s="374">
        <v>7410000000</v>
      </c>
      <c r="G23" s="374">
        <v>7333933000</v>
      </c>
      <c r="H23" s="373">
        <v>7137160000</v>
      </c>
      <c r="I23" s="374">
        <v>7137160000</v>
      </c>
      <c r="J23" s="375">
        <v>7759000000</v>
      </c>
    </row>
    <row r="24" spans="1:10" ht="11.25" customHeight="1">
      <c r="A24" s="41" t="s">
        <v>85</v>
      </c>
      <c r="B24" s="373">
        <v>4032683000</v>
      </c>
      <c r="C24" s="374">
        <v>4032683000</v>
      </c>
      <c r="D24" s="374">
        <v>3701660000</v>
      </c>
      <c r="E24" s="373">
        <v>3546000000</v>
      </c>
      <c r="F24" s="374">
        <v>3546000000</v>
      </c>
      <c r="G24" s="374">
        <v>3447691047</v>
      </c>
      <c r="H24" s="373">
        <v>3459638302</v>
      </c>
      <c r="I24" s="374">
        <v>3459638302</v>
      </c>
      <c r="J24" s="375">
        <v>3393284518</v>
      </c>
    </row>
    <row r="25" spans="1:10" ht="11.25" customHeight="1">
      <c r="A25" s="42" t="s">
        <v>86</v>
      </c>
      <c r="B25" s="370">
        <v>1.83</v>
      </c>
      <c r="C25" s="371">
        <v>1.83</v>
      </c>
      <c r="D25" s="371">
        <v>2.0301999999999998</v>
      </c>
      <c r="E25" s="370">
        <v>2.0896785109983078</v>
      </c>
      <c r="F25" s="371">
        <v>2.0896785109983078</v>
      </c>
      <c r="G25" s="371">
        <v>2.1269999999999998</v>
      </c>
      <c r="H25" s="370">
        <v>2.0629785423825799</v>
      </c>
      <c r="I25" s="371">
        <v>2.0629785423825799</v>
      </c>
      <c r="J25" s="372">
        <v>2.2865777963296101</v>
      </c>
    </row>
    <row r="26" spans="1:10">
      <c r="B26" s="7" t="s">
        <v>38</v>
      </c>
      <c r="C26" s="7" t="s">
        <v>38</v>
      </c>
      <c r="D26" s="7" t="s">
        <v>38</v>
      </c>
    </row>
    <row r="27" spans="1:10">
      <c r="A27" s="42" t="s">
        <v>87</v>
      </c>
      <c r="B27" s="466"/>
      <c r="C27" s="465"/>
      <c r="D27" s="465" t="s">
        <v>38</v>
      </c>
      <c r="E27" s="466"/>
      <c r="F27" s="465"/>
      <c r="G27" s="465"/>
      <c r="H27" s="466"/>
      <c r="I27" s="465"/>
      <c r="J27" s="467"/>
    </row>
    <row r="28" spans="1:10">
      <c r="A28" s="41" t="s">
        <v>88</v>
      </c>
      <c r="B28" s="367">
        <v>4250243000</v>
      </c>
      <c r="C28" s="368">
        <v>4250243000</v>
      </c>
      <c r="D28" s="368">
        <v>4344075000</v>
      </c>
      <c r="E28" s="367">
        <v>4255217000</v>
      </c>
      <c r="F28" s="368">
        <v>4255217000</v>
      </c>
      <c r="G28" s="368">
        <v>4276263000</v>
      </c>
      <c r="H28" s="367">
        <v>4070365000</v>
      </c>
      <c r="I28" s="368">
        <v>4070365000</v>
      </c>
      <c r="J28" s="369">
        <v>4259088000</v>
      </c>
    </row>
    <row r="29" spans="1:10">
      <c r="A29" s="41" t="s">
        <v>89</v>
      </c>
      <c r="B29" s="367">
        <v>216612000</v>
      </c>
      <c r="C29" s="368">
        <v>216612000</v>
      </c>
      <c r="D29" s="368">
        <v>236553000</v>
      </c>
      <c r="E29" s="367">
        <v>201859000</v>
      </c>
      <c r="F29" s="368">
        <v>201859000</v>
      </c>
      <c r="G29" s="368">
        <v>190693000</v>
      </c>
      <c r="H29" s="367">
        <v>190537000</v>
      </c>
      <c r="I29" s="368">
        <v>190537000</v>
      </c>
      <c r="J29" s="369">
        <v>230092000</v>
      </c>
    </row>
    <row r="30" spans="1:10">
      <c r="A30" s="41" t="s">
        <v>90</v>
      </c>
      <c r="B30" s="367">
        <v>1968369000</v>
      </c>
      <c r="C30" s="368">
        <v>1968369000</v>
      </c>
      <c r="D30" s="368">
        <v>2133941000</v>
      </c>
      <c r="E30" s="367">
        <v>1892838000</v>
      </c>
      <c r="F30" s="368">
        <v>1892838000</v>
      </c>
      <c r="G30" s="368">
        <v>1793999000</v>
      </c>
      <c r="H30" s="367">
        <v>1806416000</v>
      </c>
      <c r="I30" s="368">
        <v>1806416000</v>
      </c>
      <c r="J30" s="369">
        <v>1347086000</v>
      </c>
    </row>
    <row r="31" spans="1:10">
      <c r="A31" s="41" t="s">
        <v>91</v>
      </c>
      <c r="B31" s="367">
        <v>540773000</v>
      </c>
      <c r="C31" s="368">
        <v>540773000</v>
      </c>
      <c r="D31" s="368">
        <v>403174000</v>
      </c>
      <c r="E31" s="367">
        <v>433396000</v>
      </c>
      <c r="F31" s="368">
        <v>433396000</v>
      </c>
      <c r="G31" s="368">
        <v>414310000</v>
      </c>
      <c r="H31" s="367">
        <v>429963000</v>
      </c>
      <c r="I31" s="368">
        <v>429963000</v>
      </c>
      <c r="J31" s="369">
        <v>358526000</v>
      </c>
    </row>
    <row r="32" spans="1:10">
      <c r="A32" s="41" t="s">
        <v>92</v>
      </c>
      <c r="B32" s="367">
        <v>1251658000</v>
      </c>
      <c r="C32" s="368">
        <v>1251658000</v>
      </c>
      <c r="D32" s="368">
        <v>1189938000</v>
      </c>
      <c r="E32" s="367">
        <v>1117436000</v>
      </c>
      <c r="F32" s="368">
        <v>1117436000</v>
      </c>
      <c r="G32" s="368">
        <v>885005000</v>
      </c>
      <c r="H32" s="367">
        <v>886544000</v>
      </c>
      <c r="I32" s="368">
        <v>886544000</v>
      </c>
      <c r="J32" s="369">
        <v>817579000</v>
      </c>
    </row>
    <row r="33" spans="1:10">
      <c r="A33" s="41" t="s">
        <v>93</v>
      </c>
      <c r="B33" s="367">
        <v>-2450708000</v>
      </c>
      <c r="C33" s="368">
        <v>-2450708000</v>
      </c>
      <c r="D33" s="368">
        <v>-2418709000</v>
      </c>
      <c r="E33" s="367">
        <v>-2262153000</v>
      </c>
      <c r="F33" s="368">
        <v>-2262153000</v>
      </c>
      <c r="G33" s="368">
        <v>-2058571000</v>
      </c>
      <c r="H33" s="367">
        <v>-2059169000</v>
      </c>
      <c r="I33" s="368">
        <v>-2059169000</v>
      </c>
      <c r="J33" s="369">
        <v>-1788058000</v>
      </c>
    </row>
    <row r="34" spans="1:10">
      <c r="A34" s="41" t="s">
        <v>94</v>
      </c>
      <c r="B34" s="367">
        <v>606949000</v>
      </c>
      <c r="C34" s="368">
        <v>606949000</v>
      </c>
      <c r="D34" s="368">
        <v>565076000</v>
      </c>
      <c r="E34" s="367">
        <v>539060000</v>
      </c>
      <c r="F34" s="368">
        <v>539060000</v>
      </c>
      <c r="G34" s="368">
        <v>575717000</v>
      </c>
      <c r="H34" s="367">
        <v>557910000</v>
      </c>
      <c r="I34" s="368">
        <v>557910000</v>
      </c>
      <c r="J34" s="369">
        <v>487595000</v>
      </c>
    </row>
    <row r="35" spans="1:10">
      <c r="A35" s="41" t="s">
        <v>95</v>
      </c>
      <c r="B35" s="367">
        <v>-2208840000</v>
      </c>
      <c r="C35" s="368">
        <v>-2208840000</v>
      </c>
      <c r="D35" s="368">
        <v>-2358850000</v>
      </c>
      <c r="E35" s="367">
        <v>-2065452000</v>
      </c>
      <c r="F35" s="368">
        <v>-2065452000</v>
      </c>
      <c r="G35" s="368">
        <v>-2100299000</v>
      </c>
      <c r="H35" s="367">
        <v>-1921534000</v>
      </c>
      <c r="I35" s="368">
        <v>-1921534000</v>
      </c>
      <c r="J35" s="369">
        <v>-1597740000</v>
      </c>
    </row>
    <row r="36" spans="1:10">
      <c r="A36" s="41" t="s">
        <v>96</v>
      </c>
      <c r="B36" s="367">
        <v>-701711000</v>
      </c>
      <c r="C36" s="368">
        <v>-701711000</v>
      </c>
      <c r="D36" s="368">
        <v>-662897000</v>
      </c>
      <c r="E36" s="367">
        <v>-684775000</v>
      </c>
      <c r="F36" s="368">
        <v>-684775000</v>
      </c>
      <c r="G36" s="368">
        <v>-656617000</v>
      </c>
      <c r="H36" s="367">
        <v>-676767000</v>
      </c>
      <c r="I36" s="368">
        <v>-676767000</v>
      </c>
      <c r="J36" s="369">
        <v>-728514000</v>
      </c>
    </row>
    <row r="37" spans="1:10">
      <c r="A37" s="40" t="s">
        <v>97</v>
      </c>
      <c r="B37" s="367">
        <v>3473345000</v>
      </c>
      <c r="C37" s="368">
        <v>3473345000</v>
      </c>
      <c r="D37" s="368">
        <v>3432370000</v>
      </c>
      <c r="E37" s="367">
        <v>3427505000</v>
      </c>
      <c r="F37" s="368">
        <v>3427505000</v>
      </c>
      <c r="G37" s="368">
        <v>3320483000</v>
      </c>
      <c r="H37" s="367">
        <v>3284274000</v>
      </c>
      <c r="I37" s="368">
        <v>3284274000</v>
      </c>
      <c r="J37" s="369">
        <v>3385654000</v>
      </c>
    </row>
    <row r="38" spans="1:10">
      <c r="B38" s="7" t="s">
        <v>38</v>
      </c>
      <c r="C38" s="7" t="s">
        <v>38</v>
      </c>
      <c r="D38" s="7" t="s">
        <v>38</v>
      </c>
      <c r="E38" s="7" t="s">
        <v>38</v>
      </c>
      <c r="F38" s="7" t="s">
        <v>38</v>
      </c>
      <c r="G38" s="7" t="s">
        <v>38</v>
      </c>
      <c r="H38" s="7" t="s">
        <v>38</v>
      </c>
      <c r="I38" s="7" t="s">
        <v>38</v>
      </c>
      <c r="J38" s="7" t="s">
        <v>38</v>
      </c>
    </row>
    <row r="39" spans="1:10" ht="11.25" customHeight="1">
      <c r="A39" s="42" t="s">
        <v>98</v>
      </c>
      <c r="B39" s="367">
        <v>7399920000</v>
      </c>
      <c r="C39" s="368">
        <v>7399920000</v>
      </c>
      <c r="D39" s="368">
        <v>7515108000</v>
      </c>
      <c r="E39" s="367">
        <v>7410000000</v>
      </c>
      <c r="F39" s="368">
        <v>7410000000</v>
      </c>
      <c r="G39" s="368">
        <v>7333933000</v>
      </c>
      <c r="H39" s="367">
        <v>7137160000</v>
      </c>
      <c r="I39" s="368">
        <v>7137160000</v>
      </c>
      <c r="J39" s="369">
        <v>7759000000</v>
      </c>
    </row>
    <row r="40" spans="1:10" ht="11.25" customHeight="1">
      <c r="A40" s="41" t="s">
        <v>99</v>
      </c>
      <c r="B40" s="367">
        <v>5218582000</v>
      </c>
      <c r="C40" s="368">
        <v>5218582000</v>
      </c>
      <c r="D40" s="368">
        <v>5404693000</v>
      </c>
      <c r="E40" s="367">
        <v>5189786000</v>
      </c>
      <c r="F40" s="368">
        <v>5189786000</v>
      </c>
      <c r="G40" s="368">
        <v>5173434000</v>
      </c>
      <c r="H40" s="367">
        <v>5011670000</v>
      </c>
      <c r="I40" s="368">
        <v>5011670000</v>
      </c>
      <c r="J40" s="369">
        <v>5285000000</v>
      </c>
    </row>
    <row r="41" spans="1:10" ht="11.25" customHeight="1">
      <c r="A41" s="41" t="s">
        <v>100</v>
      </c>
      <c r="B41" s="367">
        <v>861604000</v>
      </c>
      <c r="C41" s="368">
        <v>861604000</v>
      </c>
      <c r="D41" s="368">
        <v>835863000</v>
      </c>
      <c r="E41" s="367">
        <v>842164000</v>
      </c>
      <c r="F41" s="368">
        <v>842164000</v>
      </c>
      <c r="G41" s="368">
        <v>810370000</v>
      </c>
      <c r="H41" s="367">
        <v>801828000</v>
      </c>
      <c r="I41" s="368">
        <v>801828000</v>
      </c>
      <c r="J41" s="369">
        <v>1076000000</v>
      </c>
    </row>
    <row r="42" spans="1:10">
      <c r="A42" s="41" t="s">
        <v>101</v>
      </c>
      <c r="B42" s="367">
        <v>1285992000</v>
      </c>
      <c r="C42" s="368">
        <v>1285992000</v>
      </c>
      <c r="D42" s="368">
        <v>1232939000</v>
      </c>
      <c r="E42" s="367">
        <v>1326555000</v>
      </c>
      <c r="F42" s="368">
        <v>1326555000</v>
      </c>
      <c r="G42" s="368">
        <v>1265781000</v>
      </c>
      <c r="H42" s="367">
        <v>1265781000</v>
      </c>
      <c r="I42" s="368">
        <v>1265781000</v>
      </c>
      <c r="J42" s="369">
        <v>1340000000</v>
      </c>
    </row>
    <row r="43" spans="1:10">
      <c r="A43" s="41" t="s">
        <v>102</v>
      </c>
      <c r="B43" s="367">
        <v>33742000</v>
      </c>
      <c r="C43" s="368">
        <v>33742000</v>
      </c>
      <c r="D43" s="368">
        <v>41613000</v>
      </c>
      <c r="E43" s="367">
        <v>51495000</v>
      </c>
      <c r="F43" s="368">
        <v>51495000</v>
      </c>
      <c r="G43" s="368">
        <v>84348000</v>
      </c>
      <c r="H43" s="367">
        <v>57881000</v>
      </c>
      <c r="I43" s="368">
        <v>57881000</v>
      </c>
      <c r="J43" s="369">
        <v>58000000</v>
      </c>
    </row>
  </sheetData>
  <printOptions horizontalCentered="1" verticalCentered="1"/>
  <pageMargins left="0.31496062992125984" right="0.31496062992125984" top="0.15748031496062992" bottom="0.15748031496062992" header="0.31496062992125984" footer="0.31496062992125984"/>
  <pageSetup paperSize="9" scale="93" orientation="landscape" r:id="rId1"/>
  <headerFooter>
    <oddHeader>&amp;R&amp;D  &amp;T</oddHeader>
    <oddFooter>&amp;R&amp;P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B1B619-0FF8-4563-916D-49A330409A4C}">
  <sheetPr codeName="Sheet5">
    <tabColor rgb="FF00B050"/>
    <pageSetUpPr fitToPage="1"/>
  </sheetPr>
  <dimension ref="A1:G42"/>
  <sheetViews>
    <sheetView showGridLines="0" zoomScaleNormal="100" zoomScaleSheetLayoutView="130" workbookViewId="0"/>
  </sheetViews>
  <sheetFormatPr defaultColWidth="9.28515625" defaultRowHeight="11.25"/>
  <cols>
    <col min="1" max="1" width="46.7109375" style="7" bestFit="1" customWidth="1"/>
    <col min="2" max="7" width="15.7109375" style="7" customWidth="1"/>
    <col min="8" max="16384" width="9.28515625" style="7"/>
  </cols>
  <sheetData>
    <row r="1" spans="1:7" ht="12" thickBot="1">
      <c r="A1" s="43" t="s">
        <v>103</v>
      </c>
      <c r="B1" s="44" t="s">
        <v>23</v>
      </c>
      <c r="C1" s="44" t="s">
        <v>25</v>
      </c>
      <c r="D1" s="44" t="s">
        <v>26</v>
      </c>
      <c r="E1" s="44" t="s">
        <v>28</v>
      </c>
      <c r="F1" s="44" t="s">
        <v>29</v>
      </c>
      <c r="G1" s="44" t="s">
        <v>31</v>
      </c>
    </row>
    <row r="2" spans="1:7" ht="12" thickTop="1">
      <c r="A2" s="45" t="s">
        <v>104</v>
      </c>
      <c r="B2" s="46"/>
      <c r="C2" s="46"/>
      <c r="D2" s="46"/>
      <c r="E2" s="46"/>
      <c r="F2" s="46"/>
      <c r="G2" s="46"/>
    </row>
    <row r="3" spans="1:7">
      <c r="A3" s="47" t="s">
        <v>105</v>
      </c>
      <c r="B3" s="381">
        <v>958.86325247921002</v>
      </c>
      <c r="C3" s="381">
        <v>958.9</v>
      </c>
      <c r="D3" s="381">
        <v>623.5</v>
      </c>
      <c r="E3" s="381">
        <v>623.5</v>
      </c>
      <c r="F3" s="381">
        <v>1104.5</v>
      </c>
      <c r="G3" s="382">
        <v>1104.5</v>
      </c>
    </row>
    <row r="4" spans="1:7">
      <c r="A4" s="47"/>
      <c r="B4" s="51"/>
      <c r="C4" s="51" t="s">
        <v>38</v>
      </c>
      <c r="D4" s="51"/>
      <c r="E4" s="51"/>
      <c r="F4" s="51"/>
      <c r="G4" s="48"/>
    </row>
    <row r="5" spans="1:7">
      <c r="A5" s="47" t="s">
        <v>106</v>
      </c>
      <c r="B5" s="383">
        <v>-658.71101438000005</v>
      </c>
      <c r="C5" s="383">
        <v>-315.3</v>
      </c>
      <c r="D5" s="383">
        <v>-540.6</v>
      </c>
      <c r="E5" s="383">
        <v>-270.3</v>
      </c>
      <c r="F5" s="383">
        <v>-860.9</v>
      </c>
      <c r="G5" s="384">
        <v>-585.5</v>
      </c>
    </row>
    <row r="6" spans="1:7">
      <c r="A6" s="49" t="s">
        <v>107</v>
      </c>
      <c r="B6" s="51">
        <v>-315.3</v>
      </c>
      <c r="C6" s="51">
        <v>-315.3</v>
      </c>
      <c r="D6" s="51">
        <v>-270.3</v>
      </c>
      <c r="E6" s="51">
        <v>-270.3</v>
      </c>
      <c r="F6" s="51">
        <v>-495.4</v>
      </c>
      <c r="G6" s="48">
        <v>-495.4</v>
      </c>
    </row>
    <row r="7" spans="1:7">
      <c r="A7" s="49" t="s">
        <v>108</v>
      </c>
      <c r="B7" s="51">
        <v>-268.36541249999999</v>
      </c>
      <c r="C7" s="51" t="s">
        <v>38</v>
      </c>
      <c r="D7" s="51">
        <v>-270.3</v>
      </c>
      <c r="E7" s="51"/>
      <c r="F7" s="51">
        <v>-269.89999999999998</v>
      </c>
      <c r="G7" s="48"/>
    </row>
    <row r="8" spans="1:7">
      <c r="A8" s="49" t="s">
        <v>109</v>
      </c>
      <c r="B8" s="51">
        <v>-74.999952379999996</v>
      </c>
      <c r="C8" s="51" t="s">
        <v>38</v>
      </c>
      <c r="D8" s="51"/>
      <c r="E8" s="51"/>
      <c r="F8" s="51">
        <v>-95.6</v>
      </c>
      <c r="G8" s="48">
        <v>-90.1</v>
      </c>
    </row>
    <row r="9" spans="1:7">
      <c r="A9" s="50"/>
      <c r="B9" s="51" t="s">
        <v>38</v>
      </c>
      <c r="C9" s="51" t="s">
        <v>38</v>
      </c>
      <c r="D9" s="51"/>
      <c r="E9" s="51"/>
      <c r="F9" s="51"/>
      <c r="G9" s="48"/>
    </row>
    <row r="10" spans="1:7">
      <c r="A10" s="47" t="s">
        <v>110</v>
      </c>
      <c r="B10" s="381">
        <v>805.31513252879984</v>
      </c>
      <c r="C10" s="381">
        <v>600.6</v>
      </c>
      <c r="D10" s="381">
        <v>918.94385206000004</v>
      </c>
      <c r="E10" s="381">
        <v>629.05062599999997</v>
      </c>
      <c r="F10" s="381">
        <v>754.3</v>
      </c>
      <c r="G10" s="382">
        <v>743.41953987415877</v>
      </c>
    </row>
    <row r="11" spans="1:7">
      <c r="A11" s="49" t="s">
        <v>14</v>
      </c>
      <c r="B11" s="51">
        <v>493.60066288000002</v>
      </c>
      <c r="C11" s="51">
        <v>293.60000000000002</v>
      </c>
      <c r="D11" s="51">
        <v>663.7</v>
      </c>
      <c r="E11" s="51">
        <v>463.7</v>
      </c>
      <c r="F11" s="51">
        <v>400.4</v>
      </c>
      <c r="G11" s="48">
        <v>400.42744336000004</v>
      </c>
    </row>
    <row r="12" spans="1:7">
      <c r="A12" s="49" t="s">
        <v>16</v>
      </c>
      <c r="B12" s="51">
        <v>84.729879579999988</v>
      </c>
      <c r="C12" s="51">
        <v>83.2</v>
      </c>
      <c r="D12" s="51">
        <v>96.100999999999999</v>
      </c>
      <c r="E12" s="51">
        <v>96.100999999999999</v>
      </c>
      <c r="F12" s="51">
        <v>121.9</v>
      </c>
      <c r="G12" s="48">
        <v>121.95461562</v>
      </c>
    </row>
    <row r="13" spans="1:7">
      <c r="A13" s="49" t="s">
        <v>111</v>
      </c>
      <c r="B13" s="51">
        <v>80.099999999999994</v>
      </c>
      <c r="C13" s="51">
        <v>80.099999999999994</v>
      </c>
      <c r="D13" s="51">
        <v>93.5</v>
      </c>
      <c r="E13" s="51">
        <v>93.5</v>
      </c>
      <c r="F13" s="51">
        <v>65.7</v>
      </c>
      <c r="G13" s="51">
        <v>65.726443329999995</v>
      </c>
    </row>
    <row r="14" spans="1:7">
      <c r="A14" s="49" t="s">
        <v>112</v>
      </c>
      <c r="B14" s="51">
        <v>1.52987958</v>
      </c>
      <c r="C14" s="51" t="s">
        <v>38</v>
      </c>
      <c r="D14" s="51"/>
      <c r="E14" s="51"/>
      <c r="F14" s="51">
        <v>56.2</v>
      </c>
      <c r="G14" s="51">
        <v>56.228172289999996</v>
      </c>
    </row>
    <row r="15" spans="1:7">
      <c r="A15" s="52" t="s">
        <v>113</v>
      </c>
      <c r="B15" s="51">
        <v>3.1</v>
      </c>
      <c r="C15" s="51">
        <v>3.1</v>
      </c>
      <c r="D15" s="51">
        <v>2.601</v>
      </c>
      <c r="E15" s="51">
        <v>2.601</v>
      </c>
      <c r="F15" s="51"/>
      <c r="G15" s="51"/>
    </row>
    <row r="16" spans="1:7">
      <c r="A16" s="49" t="s">
        <v>18</v>
      </c>
      <c r="B16" s="51">
        <v>125.96650630880001</v>
      </c>
      <c r="C16" s="51">
        <v>122.8</v>
      </c>
      <c r="D16" s="51">
        <v>127.14285206</v>
      </c>
      <c r="E16" s="51">
        <v>37.249625999999999</v>
      </c>
      <c r="F16" s="51">
        <v>143.99999999999997</v>
      </c>
      <c r="G16" s="51">
        <v>132.96359589415869</v>
      </c>
    </row>
    <row r="17" spans="1:7">
      <c r="A17" s="49" t="s">
        <v>114</v>
      </c>
      <c r="B17" s="51">
        <v>8.4</v>
      </c>
      <c r="C17" s="51">
        <v>8.4</v>
      </c>
      <c r="D17" s="51">
        <v>8.7929999999999993</v>
      </c>
      <c r="E17" s="51">
        <v>8.7929999999999993</v>
      </c>
      <c r="F17" s="51">
        <v>7.1</v>
      </c>
      <c r="G17" s="51">
        <v>7.0679994041586891</v>
      </c>
    </row>
    <row r="18" spans="1:7">
      <c r="A18" s="49" t="s">
        <v>115</v>
      </c>
      <c r="B18" s="51">
        <v>79.500231288799995</v>
      </c>
      <c r="C18" s="51">
        <v>77.5</v>
      </c>
      <c r="D18" s="51">
        <v>89.80322606</v>
      </c>
      <c r="E18" s="51">
        <v>1.08</v>
      </c>
      <c r="F18" s="51">
        <v>117.8</v>
      </c>
      <c r="G18" s="51">
        <v>109.41576236</v>
      </c>
    </row>
    <row r="19" spans="1:7">
      <c r="A19" s="49" t="s">
        <v>116</v>
      </c>
      <c r="B19" s="51">
        <v>30.9</v>
      </c>
      <c r="C19" s="51">
        <v>30.9</v>
      </c>
      <c r="D19" s="51">
        <v>23.364626000000001</v>
      </c>
      <c r="E19" s="51">
        <v>23.364626000000001</v>
      </c>
      <c r="F19" s="51">
        <v>16.5</v>
      </c>
      <c r="G19" s="51">
        <v>16.47983413</v>
      </c>
    </row>
    <row r="20" spans="1:7">
      <c r="A20" s="49" t="s">
        <v>117</v>
      </c>
      <c r="B20" s="51">
        <v>7.1662750200000005</v>
      </c>
      <c r="C20" s="51">
        <v>6</v>
      </c>
      <c r="D20" s="51">
        <v>5.1819999999999995</v>
      </c>
      <c r="E20" s="51">
        <v>4.0119999999999996</v>
      </c>
      <c r="F20" s="51">
        <v>2.6</v>
      </c>
      <c r="G20" s="51"/>
    </row>
    <row r="21" spans="1:7">
      <c r="A21" s="49" t="s">
        <v>20</v>
      </c>
      <c r="B21" s="51">
        <v>101</v>
      </c>
      <c r="C21" s="51">
        <v>101</v>
      </c>
      <c r="D21" s="51">
        <v>32</v>
      </c>
      <c r="E21" s="51">
        <v>32</v>
      </c>
      <c r="F21" s="51">
        <v>87.2</v>
      </c>
      <c r="G21" s="51">
        <v>87.2</v>
      </c>
    </row>
    <row r="22" spans="1:7">
      <c r="A22" s="49" t="s">
        <v>118</v>
      </c>
      <c r="B22" s="51" t="s">
        <v>38</v>
      </c>
      <c r="C22" s="51" t="s">
        <v>38</v>
      </c>
      <c r="D22" s="51"/>
      <c r="E22" s="51"/>
      <c r="F22" s="51">
        <v>0.87388500000000002</v>
      </c>
      <c r="G22" s="51">
        <v>0.87388500000000002</v>
      </c>
    </row>
    <row r="23" spans="1:7">
      <c r="A23" s="53"/>
      <c r="B23" s="51" t="s">
        <v>38</v>
      </c>
      <c r="C23" s="51" t="s">
        <v>38</v>
      </c>
      <c r="D23" s="51"/>
      <c r="E23" s="51"/>
      <c r="F23" s="51"/>
      <c r="G23" s="385"/>
    </row>
    <row r="24" spans="1:7">
      <c r="A24" s="47" t="s">
        <v>119</v>
      </c>
      <c r="B24" s="381">
        <v>114.710678184464</v>
      </c>
      <c r="C24" s="381">
        <v>170.8</v>
      </c>
      <c r="D24" s="381">
        <v>132.90612899999999</v>
      </c>
      <c r="E24" s="381">
        <v>-44.9</v>
      </c>
      <c r="F24" s="381">
        <v>-182.5</v>
      </c>
      <c r="G24" s="382">
        <v>-3.1</v>
      </c>
    </row>
    <row r="25" spans="1:7">
      <c r="A25" s="49" t="s">
        <v>14</v>
      </c>
      <c r="B25" s="51">
        <v>350</v>
      </c>
      <c r="C25" s="51">
        <v>350</v>
      </c>
      <c r="D25" s="51"/>
      <c r="E25" s="51"/>
      <c r="F25" s="51"/>
      <c r="G25" s="48"/>
    </row>
    <row r="26" spans="1:7">
      <c r="A26" s="49" t="s">
        <v>16</v>
      </c>
      <c r="B26" s="51">
        <v>-53.278199999999998</v>
      </c>
      <c r="C26" s="51" t="s">
        <v>38</v>
      </c>
      <c r="D26" s="51">
        <v>184.381564</v>
      </c>
      <c r="E26" s="51"/>
      <c r="F26" s="51">
        <v>28.299999999999997</v>
      </c>
      <c r="G26" s="48"/>
    </row>
    <row r="27" spans="1:7">
      <c r="A27" s="49" t="s">
        <v>18</v>
      </c>
      <c r="B27" s="51">
        <v>-137.21</v>
      </c>
      <c r="C27" s="51">
        <v>-137.19999999999999</v>
      </c>
      <c r="D27" s="51">
        <v>-10.082435</v>
      </c>
      <c r="E27" s="51">
        <v>-3.7</v>
      </c>
      <c r="F27" s="51">
        <v>-83.2</v>
      </c>
      <c r="G27" s="48">
        <v>-3.1</v>
      </c>
    </row>
    <row r="28" spans="1:7">
      <c r="A28" s="49" t="s">
        <v>20</v>
      </c>
      <c r="B28" s="51">
        <v>-44.8</v>
      </c>
      <c r="C28" s="51">
        <v>-42</v>
      </c>
      <c r="D28" s="51">
        <v>-40</v>
      </c>
      <c r="E28" s="51">
        <v>-40</v>
      </c>
      <c r="F28" s="51"/>
      <c r="G28" s="48"/>
    </row>
    <row r="29" spans="1:7">
      <c r="A29" s="49" t="s">
        <v>120</v>
      </c>
      <c r="B29" s="51" t="s">
        <v>38</v>
      </c>
      <c r="C29" s="51" t="s">
        <v>38</v>
      </c>
      <c r="D29" s="51">
        <v>-1.393</v>
      </c>
      <c r="E29" s="51">
        <v>-1.2</v>
      </c>
      <c r="F29" s="51">
        <v>-127.6</v>
      </c>
      <c r="G29" s="48"/>
    </row>
    <row r="30" spans="1:7">
      <c r="A30" s="53"/>
      <c r="B30" s="51" t="s">
        <v>38</v>
      </c>
      <c r="C30" s="51" t="s">
        <v>38</v>
      </c>
      <c r="D30" s="51"/>
      <c r="E30" s="51"/>
      <c r="F30" s="51"/>
      <c r="G30" s="48"/>
    </row>
    <row r="31" spans="1:7">
      <c r="A31" s="54" t="s">
        <v>121</v>
      </c>
      <c r="B31" s="381">
        <v>-153.89393113326372</v>
      </c>
      <c r="C31" s="381">
        <v>-75.599999999999994</v>
      </c>
      <c r="D31" s="381">
        <v>-175.88672858078999</v>
      </c>
      <c r="E31" s="381">
        <v>-107.2</v>
      </c>
      <c r="F31" s="381">
        <v>-191.9</v>
      </c>
      <c r="G31" s="382">
        <v>-107.5</v>
      </c>
    </row>
    <row r="32" spans="1:7">
      <c r="A32" s="55"/>
      <c r="B32" s="51" t="s">
        <v>38</v>
      </c>
      <c r="C32" s="51" t="s">
        <v>38</v>
      </c>
      <c r="D32" s="51"/>
      <c r="E32" s="51"/>
      <c r="F32" s="51"/>
      <c r="G32" s="48"/>
    </row>
    <row r="33" spans="1:7">
      <c r="A33" s="47" t="s">
        <v>122</v>
      </c>
      <c r="B33" s="381">
        <v>1066.2761923200001</v>
      </c>
      <c r="C33" s="381">
        <v>1339.4</v>
      </c>
      <c r="D33" s="381">
        <v>958.86325247921002</v>
      </c>
      <c r="E33" s="381">
        <v>830.2</v>
      </c>
      <c r="F33" s="381">
        <v>623.5</v>
      </c>
      <c r="G33" s="382">
        <v>1151.9000000000001</v>
      </c>
    </row>
    <row r="34" spans="1:7">
      <c r="C34" s="7" t="s">
        <v>38</v>
      </c>
    </row>
    <row r="35" spans="1:7">
      <c r="C35" s="7" t="s">
        <v>38</v>
      </c>
    </row>
    <row r="36" spans="1:7">
      <c r="C36" s="7" t="s">
        <v>38</v>
      </c>
    </row>
    <row r="37" spans="1:7">
      <c r="C37" s="7" t="s">
        <v>38</v>
      </c>
    </row>
    <row r="38" spans="1:7">
      <c r="C38" s="7" t="s">
        <v>38</v>
      </c>
      <c r="F38" s="461"/>
    </row>
    <row r="39" spans="1:7">
      <c r="C39" s="7" t="s">
        <v>38</v>
      </c>
    </row>
    <row r="40" spans="1:7">
      <c r="C40" s="7" t="s">
        <v>38</v>
      </c>
    </row>
    <row r="41" spans="1:7">
      <c r="C41" s="7" t="s">
        <v>38</v>
      </c>
    </row>
    <row r="42" spans="1:7">
      <c r="C42" s="7" t="s">
        <v>38</v>
      </c>
    </row>
  </sheetData>
  <printOptions horizontalCentered="1" verticalCentered="1"/>
  <pageMargins left="0.31496062992125984" right="0.31496062992125984" top="0.15748031496062992" bottom="0.15748031496062992" header="0.31496062992125984" footer="0.31496062992125984"/>
  <pageSetup paperSize="9" orientation="landscape" r:id="rId1"/>
  <headerFooter>
    <oddHeader>&amp;R&amp;D  &amp;T</oddHeader>
    <oddFooter>&amp;R&amp;P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8D30C6-F194-4315-89DA-EE2E98BB7C1B}">
  <sheetPr codeName="Sheet7">
    <tabColor rgb="FF00B050"/>
    <pageSetUpPr fitToPage="1"/>
  </sheetPr>
  <dimension ref="A1:O60"/>
  <sheetViews>
    <sheetView showGridLines="0" zoomScaleNormal="100" zoomScaleSheetLayoutView="115" workbookViewId="0"/>
  </sheetViews>
  <sheetFormatPr defaultColWidth="9.28515625" defaultRowHeight="11.25"/>
  <cols>
    <col min="1" max="1" width="29.42578125" style="7" customWidth="1"/>
    <col min="2" max="2" width="9.7109375" style="7" customWidth="1"/>
    <col min="3" max="11" width="12.7109375" style="7" customWidth="1"/>
    <col min="12" max="12" width="1.28515625" style="7" customWidth="1"/>
    <col min="13" max="15" width="12.7109375" style="7" customWidth="1"/>
    <col min="16" max="16384" width="9.28515625" style="7"/>
  </cols>
  <sheetData>
    <row r="1" spans="1:15" s="163" customFormat="1" ht="13.9" customHeight="1" thickBot="1">
      <c r="A1" s="400" t="s">
        <v>123</v>
      </c>
      <c r="B1" s="401"/>
      <c r="C1" s="402"/>
      <c r="D1" s="401"/>
      <c r="E1" s="402"/>
      <c r="F1" s="402"/>
      <c r="G1" s="401"/>
      <c r="H1" s="401"/>
      <c r="I1" s="401"/>
      <c r="J1" s="401"/>
      <c r="K1" s="401"/>
      <c r="L1" s="403"/>
      <c r="M1" s="476" t="s">
        <v>124</v>
      </c>
      <c r="N1" s="476"/>
      <c r="O1" s="476"/>
    </row>
    <row r="2" spans="1:15" ht="23.25" thickTop="1">
      <c r="A2" s="56" t="s">
        <v>125</v>
      </c>
      <c r="B2" s="399" t="s">
        <v>126</v>
      </c>
      <c r="C2" s="386" t="s">
        <v>23</v>
      </c>
      <c r="D2" s="387" t="s">
        <v>24</v>
      </c>
      <c r="E2" s="387" t="s">
        <v>25</v>
      </c>
      <c r="F2" s="386" t="s">
        <v>26</v>
      </c>
      <c r="G2" s="387" t="s">
        <v>27</v>
      </c>
      <c r="H2" s="387" t="s">
        <v>28</v>
      </c>
      <c r="I2" s="386" t="s">
        <v>29</v>
      </c>
      <c r="J2" s="387" t="s">
        <v>30</v>
      </c>
      <c r="K2" s="387" t="s">
        <v>31</v>
      </c>
      <c r="L2" s="387"/>
      <c r="M2" s="387" t="s">
        <v>127</v>
      </c>
      <c r="N2" s="387" t="s">
        <v>128</v>
      </c>
      <c r="O2" s="388" t="s">
        <v>129</v>
      </c>
    </row>
    <row r="3" spans="1:15">
      <c r="A3" s="57"/>
      <c r="B3" s="58"/>
      <c r="C3" s="390"/>
      <c r="D3" s="389"/>
      <c r="E3" s="389"/>
      <c r="F3" s="390"/>
      <c r="G3" s="389"/>
      <c r="H3" s="389"/>
      <c r="I3" s="390"/>
      <c r="J3" s="389"/>
      <c r="K3" s="389"/>
      <c r="L3" s="389"/>
      <c r="M3" s="391"/>
      <c r="N3" s="391"/>
      <c r="O3" s="392"/>
    </row>
    <row r="4" spans="1:15">
      <c r="A4" s="59" t="s">
        <v>14</v>
      </c>
      <c r="B4" s="60">
        <v>0.75</v>
      </c>
      <c r="C4" s="390">
        <v>5331006000</v>
      </c>
      <c r="D4" s="389">
        <v>2654461000</v>
      </c>
      <c r="E4" s="389">
        <v>2676545000</v>
      </c>
      <c r="F4" s="390">
        <v>5071552000</v>
      </c>
      <c r="G4" s="389">
        <v>2522559000</v>
      </c>
      <c r="H4" s="389">
        <v>2548993000</v>
      </c>
      <c r="I4" s="390">
        <v>4957179000</v>
      </c>
      <c r="J4" s="389">
        <v>2435920000</v>
      </c>
      <c r="K4" s="389">
        <v>2521259000</v>
      </c>
      <c r="L4" s="389"/>
      <c r="M4" s="391">
        <v>5.1158986956177488E-2</v>
      </c>
      <c r="N4" s="391">
        <v>5.1158986956177488E-2</v>
      </c>
      <c r="O4" s="392">
        <v>0</v>
      </c>
    </row>
    <row r="5" spans="1:15">
      <c r="A5" s="61" t="s">
        <v>130</v>
      </c>
      <c r="B5" s="60"/>
      <c r="C5" s="394">
        <v>3181100000</v>
      </c>
      <c r="D5" s="393">
        <v>1656021000</v>
      </c>
      <c r="E5" s="393">
        <v>1525079000</v>
      </c>
      <c r="F5" s="394">
        <v>3077401000</v>
      </c>
      <c r="G5" s="393">
        <v>1594192000</v>
      </c>
      <c r="H5" s="393">
        <v>1483209000</v>
      </c>
      <c r="I5" s="394">
        <v>3155103000</v>
      </c>
      <c r="J5" s="393">
        <v>1599581000</v>
      </c>
      <c r="K5" s="393">
        <v>1555521000</v>
      </c>
      <c r="L5" s="393"/>
      <c r="M5" s="395">
        <v>3.3697321455596674E-2</v>
      </c>
      <c r="N5" s="395">
        <v>3.3697321455596674E-2</v>
      </c>
      <c r="O5" s="396">
        <v>0</v>
      </c>
    </row>
    <row r="6" spans="1:15">
      <c r="A6" s="61" t="s">
        <v>131</v>
      </c>
      <c r="B6" s="60"/>
      <c r="C6" s="394">
        <v>2149906000</v>
      </c>
      <c r="D6" s="393">
        <v>998440000</v>
      </c>
      <c r="E6" s="393">
        <v>1151466000</v>
      </c>
      <c r="F6" s="394">
        <v>1994151000</v>
      </c>
      <c r="G6" s="393">
        <v>928367000</v>
      </c>
      <c r="H6" s="393">
        <v>1065784000</v>
      </c>
      <c r="I6" s="394">
        <v>1802076000</v>
      </c>
      <c r="J6" s="393">
        <v>836338000</v>
      </c>
      <c r="K6" s="393">
        <v>965737000</v>
      </c>
      <c r="L6" s="393"/>
      <c r="M6" s="395">
        <v>7.8106065799534274E-2</v>
      </c>
      <c r="N6" s="395">
        <v>7.8106065799534274E-2</v>
      </c>
      <c r="O6" s="396">
        <v>0</v>
      </c>
    </row>
    <row r="7" spans="1:15">
      <c r="A7" s="58" t="s">
        <v>16</v>
      </c>
      <c r="B7" s="60"/>
      <c r="C7" s="390">
        <v>4162907000</v>
      </c>
      <c r="D7" s="389">
        <v>1945784000</v>
      </c>
      <c r="E7" s="389">
        <v>2217123000</v>
      </c>
      <c r="F7" s="390">
        <v>3621023000</v>
      </c>
      <c r="G7" s="389">
        <v>1921345000</v>
      </c>
      <c r="H7" s="389">
        <v>1699678000</v>
      </c>
      <c r="I7" s="390">
        <v>3377970000</v>
      </c>
      <c r="J7" s="389">
        <v>1612187000</v>
      </c>
      <c r="K7" s="389">
        <v>1765782000</v>
      </c>
      <c r="L7" s="389"/>
      <c r="M7" s="391">
        <v>0.14964919126736209</v>
      </c>
      <c r="N7" s="391">
        <v>0.15316807871766214</v>
      </c>
      <c r="O7" s="392">
        <v>-3.5188874503000456E-3</v>
      </c>
    </row>
    <row r="8" spans="1:15">
      <c r="A8" s="61" t="s">
        <v>130</v>
      </c>
      <c r="B8" s="60"/>
      <c r="C8" s="394">
        <v>853012000</v>
      </c>
      <c r="D8" s="393">
        <v>383282000</v>
      </c>
      <c r="E8" s="393">
        <v>469730000</v>
      </c>
      <c r="F8" s="394">
        <v>820576000</v>
      </c>
      <c r="G8" s="393">
        <v>425607000</v>
      </c>
      <c r="H8" s="393">
        <v>394969000</v>
      </c>
      <c r="I8" s="394">
        <v>976051000</v>
      </c>
      <c r="J8" s="393">
        <v>460293000</v>
      </c>
      <c r="K8" s="393">
        <v>515756000</v>
      </c>
      <c r="L8" s="393"/>
      <c r="M8" s="395">
        <v>3.9526533416004206E-2</v>
      </c>
      <c r="N8" s="395">
        <v>6.3290077593419314E-2</v>
      </c>
      <c r="O8" s="396">
        <v>-2.3763544177415108E-2</v>
      </c>
    </row>
    <row r="9" spans="1:15">
      <c r="A9" s="61" t="s">
        <v>131</v>
      </c>
      <c r="B9" s="60"/>
      <c r="C9" s="394">
        <v>3309895000</v>
      </c>
      <c r="D9" s="393">
        <v>1562502000</v>
      </c>
      <c r="E9" s="393">
        <v>1747393000</v>
      </c>
      <c r="F9" s="394">
        <v>2800447000</v>
      </c>
      <c r="G9" s="393">
        <v>1495738000</v>
      </c>
      <c r="H9" s="393">
        <v>1304709000</v>
      </c>
      <c r="I9" s="394">
        <v>2401917000</v>
      </c>
      <c r="J9" s="393">
        <v>1151891000</v>
      </c>
      <c r="K9" s="393">
        <v>1250024000</v>
      </c>
      <c r="L9" s="393"/>
      <c r="M9" s="395">
        <v>0.18191695020334442</v>
      </c>
      <c r="N9" s="395">
        <v>0.17950381861452902</v>
      </c>
      <c r="O9" s="396">
        <v>2.4131315888153981E-3</v>
      </c>
    </row>
    <row r="10" spans="1:15">
      <c r="A10" s="62" t="s">
        <v>132</v>
      </c>
      <c r="B10" s="60">
        <v>1</v>
      </c>
      <c r="C10" s="390">
        <v>1848042000</v>
      </c>
      <c r="D10" s="389">
        <v>856269000</v>
      </c>
      <c r="E10" s="389">
        <v>991773000</v>
      </c>
      <c r="F10" s="390">
        <v>1490852000</v>
      </c>
      <c r="G10" s="389">
        <v>840227000</v>
      </c>
      <c r="H10" s="389">
        <v>650625000</v>
      </c>
      <c r="I10" s="390">
        <v>1264573000</v>
      </c>
      <c r="J10" s="389">
        <v>582722000</v>
      </c>
      <c r="K10" s="389">
        <v>681850000</v>
      </c>
      <c r="L10" s="389"/>
      <c r="M10" s="391">
        <v>0.23958903162941003</v>
      </c>
      <c r="N10" s="391">
        <v>0.20650446216680063</v>
      </c>
      <c r="O10" s="392">
        <v>3.3084569462609403E-2</v>
      </c>
    </row>
    <row r="11" spans="1:15">
      <c r="A11" s="61" t="s">
        <v>130</v>
      </c>
      <c r="B11" s="60"/>
      <c r="C11" s="394">
        <v>0</v>
      </c>
      <c r="D11" s="393">
        <v>0</v>
      </c>
      <c r="E11" s="393">
        <v>0</v>
      </c>
      <c r="F11" s="394">
        <v>0</v>
      </c>
      <c r="G11" s="393">
        <v>0</v>
      </c>
      <c r="H11" s="393">
        <v>0</v>
      </c>
      <c r="I11" s="394">
        <v>0</v>
      </c>
      <c r="J11" s="393">
        <v>0</v>
      </c>
      <c r="K11" s="393">
        <v>0</v>
      </c>
      <c r="L11" s="393"/>
      <c r="M11" s="395" t="s">
        <v>38</v>
      </c>
      <c r="N11" s="395" t="s">
        <v>38</v>
      </c>
      <c r="O11" s="396" t="s">
        <v>38</v>
      </c>
    </row>
    <row r="12" spans="1:15">
      <c r="A12" s="61" t="s">
        <v>131</v>
      </c>
      <c r="B12" s="60"/>
      <c r="C12" s="394">
        <v>1848042000</v>
      </c>
      <c r="D12" s="393">
        <v>856269000</v>
      </c>
      <c r="E12" s="393">
        <v>991773000</v>
      </c>
      <c r="F12" s="394">
        <v>1490852000</v>
      </c>
      <c r="G12" s="393">
        <v>840227000</v>
      </c>
      <c r="H12" s="393">
        <v>650625000</v>
      </c>
      <c r="I12" s="394">
        <v>1264573000</v>
      </c>
      <c r="J12" s="393">
        <v>582722000</v>
      </c>
      <c r="K12" s="393">
        <v>681850000</v>
      </c>
      <c r="L12" s="393"/>
      <c r="M12" s="395">
        <v>0.23958903162941003</v>
      </c>
      <c r="N12" s="395">
        <v>0.20650446216680063</v>
      </c>
      <c r="O12" s="396">
        <v>3.3084569462609403E-2</v>
      </c>
    </row>
    <row r="13" spans="1:15">
      <c r="A13" s="62" t="s">
        <v>133</v>
      </c>
      <c r="B13" s="60" t="s">
        <v>134</v>
      </c>
      <c r="C13" s="390">
        <v>1818700000</v>
      </c>
      <c r="D13" s="389">
        <v>846243000</v>
      </c>
      <c r="E13" s="389">
        <v>972457000</v>
      </c>
      <c r="F13" s="390">
        <v>1488572000</v>
      </c>
      <c r="G13" s="389">
        <v>785159000</v>
      </c>
      <c r="H13" s="389">
        <v>703413000</v>
      </c>
      <c r="I13" s="390">
        <v>1471912000</v>
      </c>
      <c r="J13" s="389">
        <v>713914000</v>
      </c>
      <c r="K13" s="389">
        <v>757997000</v>
      </c>
      <c r="L13" s="389"/>
      <c r="M13" s="391">
        <v>0.22177383840864762</v>
      </c>
      <c r="N13" s="391">
        <v>0.22177383840864762</v>
      </c>
      <c r="O13" s="392">
        <v>0</v>
      </c>
    </row>
    <row r="14" spans="1:15">
      <c r="A14" s="61" t="s">
        <v>130</v>
      </c>
      <c r="B14" s="60"/>
      <c r="C14" s="394">
        <v>697128000</v>
      </c>
      <c r="D14" s="393">
        <v>301088000</v>
      </c>
      <c r="E14" s="393">
        <v>396040000</v>
      </c>
      <c r="F14" s="394">
        <v>479946000</v>
      </c>
      <c r="G14" s="393">
        <v>289308000</v>
      </c>
      <c r="H14" s="393">
        <v>190638000</v>
      </c>
      <c r="I14" s="394">
        <v>579094000</v>
      </c>
      <c r="J14" s="393">
        <v>274809000</v>
      </c>
      <c r="K14" s="393">
        <v>304284000</v>
      </c>
      <c r="L14" s="393"/>
      <c r="M14" s="395">
        <v>0.45251201528783458</v>
      </c>
      <c r="N14" s="395">
        <v>0.45251201528783458</v>
      </c>
      <c r="O14" s="396">
        <v>0</v>
      </c>
    </row>
    <row r="15" spans="1:15">
      <c r="A15" s="61" t="s">
        <v>131</v>
      </c>
      <c r="B15" s="60"/>
      <c r="C15" s="394">
        <v>1121572000</v>
      </c>
      <c r="D15" s="393">
        <v>545155000</v>
      </c>
      <c r="E15" s="393">
        <v>576417000</v>
      </c>
      <c r="F15" s="394">
        <v>1008626000</v>
      </c>
      <c r="G15" s="393">
        <v>495851000</v>
      </c>
      <c r="H15" s="393">
        <v>512775000</v>
      </c>
      <c r="I15" s="394">
        <v>892818000</v>
      </c>
      <c r="J15" s="393">
        <v>439104000</v>
      </c>
      <c r="K15" s="393">
        <v>453713000</v>
      </c>
      <c r="L15" s="393"/>
      <c r="M15" s="395">
        <v>0.11197901631274676</v>
      </c>
      <c r="N15" s="395">
        <v>0.11197901631274676</v>
      </c>
      <c r="O15" s="396">
        <v>0</v>
      </c>
    </row>
    <row r="16" spans="1:15">
      <c r="A16" s="62" t="s">
        <v>135</v>
      </c>
      <c r="B16" s="60">
        <v>1</v>
      </c>
      <c r="C16" s="390">
        <v>0</v>
      </c>
      <c r="D16" s="389">
        <v>0</v>
      </c>
      <c r="E16" s="389">
        <v>0</v>
      </c>
      <c r="F16" s="390">
        <v>248964000</v>
      </c>
      <c r="G16" s="389">
        <v>89831000</v>
      </c>
      <c r="H16" s="389">
        <v>159133000</v>
      </c>
      <c r="I16" s="390">
        <v>322488000</v>
      </c>
      <c r="J16" s="389">
        <v>147480000</v>
      </c>
      <c r="K16" s="389">
        <v>175008000</v>
      </c>
      <c r="L16" s="389"/>
      <c r="M16" s="391">
        <v>-1</v>
      </c>
      <c r="N16" s="391">
        <v>-1</v>
      </c>
      <c r="O16" s="392">
        <v>0</v>
      </c>
    </row>
    <row r="17" spans="1:15">
      <c r="A17" s="61" t="s">
        <v>130</v>
      </c>
      <c r="B17" s="60"/>
      <c r="C17" s="394">
        <v>0</v>
      </c>
      <c r="D17" s="393">
        <v>0</v>
      </c>
      <c r="E17" s="393">
        <v>0</v>
      </c>
      <c r="F17" s="394">
        <v>248964000</v>
      </c>
      <c r="G17" s="393">
        <v>89831000</v>
      </c>
      <c r="H17" s="393">
        <v>159133000</v>
      </c>
      <c r="I17" s="394">
        <v>322488000</v>
      </c>
      <c r="J17" s="393">
        <v>147480000</v>
      </c>
      <c r="K17" s="393">
        <v>175008000</v>
      </c>
      <c r="L17" s="393"/>
      <c r="M17" s="395">
        <v>-1</v>
      </c>
      <c r="N17" s="395">
        <v>-1</v>
      </c>
      <c r="O17" s="396">
        <v>0</v>
      </c>
    </row>
    <row r="18" spans="1:15">
      <c r="A18" s="61" t="s">
        <v>131</v>
      </c>
      <c r="B18" s="60"/>
      <c r="C18" s="394">
        <v>0</v>
      </c>
      <c r="D18" s="393">
        <v>0</v>
      </c>
      <c r="E18" s="393">
        <v>0</v>
      </c>
      <c r="F18" s="394">
        <v>0</v>
      </c>
      <c r="G18" s="393">
        <v>0</v>
      </c>
      <c r="H18" s="393">
        <v>0</v>
      </c>
      <c r="I18" s="394">
        <v>0</v>
      </c>
      <c r="J18" s="393">
        <v>0</v>
      </c>
      <c r="K18" s="393">
        <v>0</v>
      </c>
      <c r="L18" s="393"/>
      <c r="M18" s="395" t="s">
        <v>38</v>
      </c>
      <c r="N18" s="395" t="s">
        <v>38</v>
      </c>
      <c r="O18" s="396" t="s">
        <v>38</v>
      </c>
    </row>
    <row r="19" spans="1:15">
      <c r="A19" s="62" t="s">
        <v>136</v>
      </c>
      <c r="B19" s="60" t="s">
        <v>137</v>
      </c>
      <c r="C19" s="390">
        <v>496165000</v>
      </c>
      <c r="D19" s="389">
        <v>243272000</v>
      </c>
      <c r="E19" s="389">
        <v>252893000</v>
      </c>
      <c r="F19" s="390">
        <v>392635000</v>
      </c>
      <c r="G19" s="389">
        <v>206128000</v>
      </c>
      <c r="H19" s="389">
        <v>186507000</v>
      </c>
      <c r="I19" s="390">
        <v>318995000</v>
      </c>
      <c r="J19" s="389">
        <v>168069000</v>
      </c>
      <c r="K19" s="389">
        <v>150925000</v>
      </c>
      <c r="L19" s="389"/>
      <c r="M19" s="391">
        <v>0.26368025935460215</v>
      </c>
      <c r="N19" s="391">
        <v>0.42175635351707186</v>
      </c>
      <c r="O19" s="392">
        <v>-0.1580760941624697</v>
      </c>
    </row>
    <row r="20" spans="1:15">
      <c r="A20" s="61" t="s">
        <v>130</v>
      </c>
      <c r="B20" s="60"/>
      <c r="C20" s="394">
        <v>155884000</v>
      </c>
      <c r="D20" s="393">
        <v>82194000</v>
      </c>
      <c r="E20" s="393">
        <v>73690000</v>
      </c>
      <c r="F20" s="394">
        <v>91666000</v>
      </c>
      <c r="G20" s="393">
        <v>46468000</v>
      </c>
      <c r="H20" s="393">
        <v>45198000</v>
      </c>
      <c r="I20" s="394">
        <v>74469000</v>
      </c>
      <c r="J20" s="393">
        <v>38004000</v>
      </c>
      <c r="K20" s="393">
        <v>36464000</v>
      </c>
      <c r="L20" s="393"/>
      <c r="M20" s="395">
        <v>0.70056521330336885</v>
      </c>
      <c r="N20" s="395">
        <v>0.91329205207258179</v>
      </c>
      <c r="O20" s="396">
        <v>-0.21272683876921294</v>
      </c>
    </row>
    <row r="21" spans="1:15">
      <c r="A21" s="61" t="s">
        <v>131</v>
      </c>
      <c r="B21" s="60"/>
      <c r="C21" s="394">
        <v>340281000</v>
      </c>
      <c r="D21" s="393">
        <v>161078000</v>
      </c>
      <c r="E21" s="393">
        <v>179203000</v>
      </c>
      <c r="F21" s="394">
        <v>300969000</v>
      </c>
      <c r="G21" s="393">
        <v>159660000</v>
      </c>
      <c r="H21" s="393">
        <v>141309000</v>
      </c>
      <c r="I21" s="394">
        <v>244526000</v>
      </c>
      <c r="J21" s="393">
        <v>130065000</v>
      </c>
      <c r="K21" s="393">
        <v>114461000</v>
      </c>
      <c r="L21" s="393"/>
      <c r="M21" s="395">
        <v>0.13061825307254149</v>
      </c>
      <c r="N21" s="395">
        <v>0.27204937547195396</v>
      </c>
      <c r="O21" s="396">
        <v>-0.14143112239941247</v>
      </c>
    </row>
    <row r="22" spans="1:15">
      <c r="A22" s="63"/>
      <c r="B22" s="60"/>
      <c r="C22" s="394"/>
      <c r="D22" s="393"/>
      <c r="E22" s="393" t="s">
        <v>38</v>
      </c>
      <c r="F22" s="394"/>
      <c r="G22" s="393"/>
      <c r="H22" s="393"/>
      <c r="I22" s="394"/>
      <c r="J22" s="393"/>
      <c r="K22" s="393"/>
      <c r="L22" s="393"/>
      <c r="M22" s="395" t="s">
        <v>38</v>
      </c>
      <c r="N22" s="395" t="s">
        <v>38</v>
      </c>
      <c r="O22" s="396" t="s">
        <v>38</v>
      </c>
    </row>
    <row r="23" spans="1:15">
      <c r="A23" s="59" t="s">
        <v>18</v>
      </c>
      <c r="B23" s="60"/>
      <c r="C23" s="390">
        <v>8598685000</v>
      </c>
      <c r="D23" s="389">
        <v>3588073000</v>
      </c>
      <c r="E23" s="389">
        <v>5010612000</v>
      </c>
      <c r="F23" s="390">
        <v>8163919000</v>
      </c>
      <c r="G23" s="389">
        <v>3292010000</v>
      </c>
      <c r="H23" s="389">
        <v>4871909000</v>
      </c>
      <c r="I23" s="390">
        <v>8121636000</v>
      </c>
      <c r="J23" s="389">
        <v>3444139000</v>
      </c>
      <c r="K23" s="389">
        <v>4677497000</v>
      </c>
      <c r="L23" s="389"/>
      <c r="M23" s="391">
        <v>5.3254716811419467E-2</v>
      </c>
      <c r="N23" s="391">
        <v>6.8109325403830967E-2</v>
      </c>
      <c r="O23" s="392">
        <v>-1.48546085924115E-2</v>
      </c>
    </row>
    <row r="24" spans="1:15">
      <c r="A24" s="61" t="s">
        <v>130</v>
      </c>
      <c r="B24" s="60"/>
      <c r="C24" s="394">
        <v>7679083000</v>
      </c>
      <c r="D24" s="393">
        <v>3182704000</v>
      </c>
      <c r="E24" s="393">
        <v>4496379000</v>
      </c>
      <c r="F24" s="394">
        <v>7263377000</v>
      </c>
      <c r="G24" s="393">
        <v>2906108000</v>
      </c>
      <c r="H24" s="393">
        <v>4357269000</v>
      </c>
      <c r="I24" s="394">
        <v>7202352000</v>
      </c>
      <c r="J24" s="393">
        <v>3007008000</v>
      </c>
      <c r="K24" s="393">
        <v>4195341000</v>
      </c>
      <c r="L24" s="393"/>
      <c r="M24" s="395">
        <v>5.7233225721283754E-2</v>
      </c>
      <c r="N24" s="395">
        <v>7.3422583293810018E-2</v>
      </c>
      <c r="O24" s="396">
        <v>-1.6189357572526264E-2</v>
      </c>
    </row>
    <row r="25" spans="1:15">
      <c r="A25" s="61" t="s">
        <v>131</v>
      </c>
      <c r="B25" s="60"/>
      <c r="C25" s="394">
        <v>919602000</v>
      </c>
      <c r="D25" s="393">
        <v>405369000</v>
      </c>
      <c r="E25" s="393">
        <v>514233000</v>
      </c>
      <c r="F25" s="394">
        <v>900542000</v>
      </c>
      <c r="G25" s="393">
        <v>385902000</v>
      </c>
      <c r="H25" s="393">
        <v>514640000</v>
      </c>
      <c r="I25" s="394">
        <v>919280000</v>
      </c>
      <c r="J25" s="393">
        <v>437127000</v>
      </c>
      <c r="K25" s="393">
        <v>482150000</v>
      </c>
      <c r="L25" s="393"/>
      <c r="M25" s="395">
        <v>2.1165792281672591E-2</v>
      </c>
      <c r="N25" s="395">
        <v>2.5254895439908998E-2</v>
      </c>
      <c r="O25" s="396">
        <v>-4.0891031582364068E-3</v>
      </c>
    </row>
    <row r="26" spans="1:15">
      <c r="A26" s="62" t="s">
        <v>138</v>
      </c>
      <c r="B26" s="60">
        <v>0.31</v>
      </c>
      <c r="C26" s="390">
        <v>784941000</v>
      </c>
      <c r="D26" s="389">
        <v>381758000</v>
      </c>
      <c r="E26" s="389">
        <v>403183000</v>
      </c>
      <c r="F26" s="390">
        <v>671513000</v>
      </c>
      <c r="G26" s="389">
        <v>343033000</v>
      </c>
      <c r="H26" s="389">
        <v>328480000</v>
      </c>
      <c r="I26" s="390">
        <v>696878000</v>
      </c>
      <c r="J26" s="389">
        <v>328093000</v>
      </c>
      <c r="K26" s="389">
        <v>368784000</v>
      </c>
      <c r="L26" s="389"/>
      <c r="M26" s="391">
        <v>0.16891417217686877</v>
      </c>
      <c r="N26" s="391">
        <v>0.17258798342969506</v>
      </c>
      <c r="O26" s="392">
        <v>-3.6738112528262867E-3</v>
      </c>
    </row>
    <row r="27" spans="1:15">
      <c r="A27" s="61" t="s">
        <v>130</v>
      </c>
      <c r="B27" s="60"/>
      <c r="C27" s="394">
        <v>451900000</v>
      </c>
      <c r="D27" s="393">
        <v>231974000</v>
      </c>
      <c r="E27" s="393">
        <v>219926000</v>
      </c>
      <c r="F27" s="394">
        <v>375446000</v>
      </c>
      <c r="G27" s="393">
        <v>210103000</v>
      </c>
      <c r="H27" s="393">
        <v>165343000</v>
      </c>
      <c r="I27" s="394">
        <v>425220000</v>
      </c>
      <c r="J27" s="393">
        <v>197985000</v>
      </c>
      <c r="K27" s="393">
        <v>227234000</v>
      </c>
      <c r="L27" s="393"/>
      <c r="M27" s="395">
        <v>0.20363393199887825</v>
      </c>
      <c r="N27" s="395">
        <v>0.20741686490269129</v>
      </c>
      <c r="O27" s="396">
        <v>-3.782932903813041E-3</v>
      </c>
    </row>
    <row r="28" spans="1:15">
      <c r="A28" s="61" t="s">
        <v>131</v>
      </c>
      <c r="B28" s="60"/>
      <c r="C28" s="394">
        <v>333041000</v>
      </c>
      <c r="D28" s="393">
        <v>149784000</v>
      </c>
      <c r="E28" s="393">
        <v>183257000</v>
      </c>
      <c r="F28" s="394">
        <v>296067000</v>
      </c>
      <c r="G28" s="393">
        <v>132930000</v>
      </c>
      <c r="H28" s="393">
        <v>163137000</v>
      </c>
      <c r="I28" s="394">
        <v>271658000</v>
      </c>
      <c r="J28" s="393">
        <v>130108000</v>
      </c>
      <c r="K28" s="393">
        <v>141550000</v>
      </c>
      <c r="L28" s="393"/>
      <c r="M28" s="395">
        <v>0.12488557038462766</v>
      </c>
      <c r="N28" s="395">
        <v>0.12842100298095338</v>
      </c>
      <c r="O28" s="396">
        <v>-3.535432596325716E-3</v>
      </c>
    </row>
    <row r="29" spans="1:15">
      <c r="A29" s="64" t="s">
        <v>139</v>
      </c>
      <c r="B29" s="60" t="s">
        <v>140</v>
      </c>
      <c r="C29" s="390">
        <v>653530000</v>
      </c>
      <c r="D29" s="389">
        <v>356764000</v>
      </c>
      <c r="E29" s="389">
        <v>296766000</v>
      </c>
      <c r="F29" s="390">
        <v>650684000</v>
      </c>
      <c r="G29" s="389">
        <v>318651000</v>
      </c>
      <c r="H29" s="389">
        <v>332033000</v>
      </c>
      <c r="I29" s="390">
        <v>648332000</v>
      </c>
      <c r="J29" s="389">
        <v>347583000</v>
      </c>
      <c r="K29" s="389">
        <v>300748000</v>
      </c>
      <c r="L29" s="389"/>
      <c r="M29" s="391">
        <v>4.3740796660900472E-3</v>
      </c>
      <c r="N29" s="391">
        <v>1.8948012393794178E-2</v>
      </c>
      <c r="O29" s="392">
        <v>-1.4573932727704131E-2</v>
      </c>
    </row>
    <row r="30" spans="1:15">
      <c r="A30" s="61" t="s">
        <v>130</v>
      </c>
      <c r="B30" s="60"/>
      <c r="C30" s="394">
        <v>580678000</v>
      </c>
      <c r="D30" s="393">
        <v>318549000</v>
      </c>
      <c r="E30" s="393">
        <v>262129000</v>
      </c>
      <c r="F30" s="394">
        <v>582221000</v>
      </c>
      <c r="G30" s="393">
        <v>283466000</v>
      </c>
      <c r="H30" s="393">
        <v>298755000</v>
      </c>
      <c r="I30" s="394">
        <v>580811000</v>
      </c>
      <c r="J30" s="393">
        <v>311589000</v>
      </c>
      <c r="K30" s="393">
        <v>269222000</v>
      </c>
      <c r="L30" s="393"/>
      <c r="M30" s="395">
        <v>-2.650118989858341E-3</v>
      </c>
      <c r="N30" s="395">
        <v>1.1821889364497018E-2</v>
      </c>
      <c r="O30" s="396">
        <v>-1.4472008354355359E-2</v>
      </c>
    </row>
    <row r="31" spans="1:15">
      <c r="A31" s="61" t="s">
        <v>131</v>
      </c>
      <c r="B31" s="60"/>
      <c r="C31" s="394">
        <v>72852000</v>
      </c>
      <c r="D31" s="393">
        <v>38215000</v>
      </c>
      <c r="E31" s="393">
        <v>34637000</v>
      </c>
      <c r="F31" s="394">
        <v>68463000</v>
      </c>
      <c r="G31" s="393">
        <v>35185000</v>
      </c>
      <c r="H31" s="393">
        <v>33278000</v>
      </c>
      <c r="I31" s="394">
        <v>67521000</v>
      </c>
      <c r="J31" s="393">
        <v>35994000</v>
      </c>
      <c r="K31" s="393">
        <v>31526000</v>
      </c>
      <c r="L31" s="393"/>
      <c r="M31" s="395">
        <v>6.4109221560368912E-2</v>
      </c>
      <c r="N31" s="395">
        <v>7.9549938842824464E-2</v>
      </c>
      <c r="O31" s="396">
        <v>-1.5440717282455552E-2</v>
      </c>
    </row>
    <row r="32" spans="1:15">
      <c r="A32" s="62" t="s">
        <v>141</v>
      </c>
      <c r="B32" s="60">
        <v>0.25</v>
      </c>
      <c r="C32" s="390">
        <v>6182890000</v>
      </c>
      <c r="D32" s="389">
        <v>2400181000</v>
      </c>
      <c r="E32" s="389">
        <v>3782709000</v>
      </c>
      <c r="F32" s="390">
        <v>5884688000</v>
      </c>
      <c r="G32" s="389">
        <v>2198991000</v>
      </c>
      <c r="H32" s="389">
        <v>3685697000</v>
      </c>
      <c r="I32" s="390">
        <v>5715371000</v>
      </c>
      <c r="J32" s="389">
        <v>2234892000</v>
      </c>
      <c r="K32" s="389">
        <v>3480479000</v>
      </c>
      <c r="L32" s="389"/>
      <c r="M32" s="391">
        <v>5.0674395397225069E-2</v>
      </c>
      <c r="N32" s="391">
        <v>6.7758132792306691E-2</v>
      </c>
      <c r="O32" s="392">
        <v>-1.7083737395081622E-2</v>
      </c>
    </row>
    <row r="33" spans="1:15">
      <c r="A33" s="61" t="s">
        <v>130</v>
      </c>
      <c r="B33" s="60"/>
      <c r="C33" s="394">
        <v>6182890000</v>
      </c>
      <c r="D33" s="393">
        <v>2400181000</v>
      </c>
      <c r="E33" s="393">
        <v>3782709000</v>
      </c>
      <c r="F33" s="394">
        <v>5884688000</v>
      </c>
      <c r="G33" s="393">
        <v>2198991000</v>
      </c>
      <c r="H33" s="393">
        <v>3685697000</v>
      </c>
      <c r="I33" s="394">
        <v>5715371000</v>
      </c>
      <c r="J33" s="393">
        <v>2234892000</v>
      </c>
      <c r="K33" s="393">
        <v>3480479000</v>
      </c>
      <c r="L33" s="393"/>
      <c r="M33" s="395">
        <v>5.0674395397225069E-2</v>
      </c>
      <c r="N33" s="395">
        <v>6.7758132792306691E-2</v>
      </c>
      <c r="O33" s="396">
        <v>-1.7083737395081622E-2</v>
      </c>
    </row>
    <row r="34" spans="1:15">
      <c r="A34" s="61" t="s">
        <v>131</v>
      </c>
      <c r="B34" s="65"/>
      <c r="C34" s="394">
        <v>0</v>
      </c>
      <c r="D34" s="393">
        <v>0</v>
      </c>
      <c r="E34" s="393">
        <v>0</v>
      </c>
      <c r="F34" s="394">
        <v>0</v>
      </c>
      <c r="G34" s="393">
        <v>0</v>
      </c>
      <c r="H34" s="393">
        <v>0</v>
      </c>
      <c r="I34" s="394">
        <v>0</v>
      </c>
      <c r="J34" s="393">
        <v>0</v>
      </c>
      <c r="K34" s="393">
        <v>0</v>
      </c>
      <c r="L34" s="393"/>
      <c r="M34" s="395" t="s">
        <v>38</v>
      </c>
      <c r="N34" s="395" t="s">
        <v>38</v>
      </c>
      <c r="O34" s="396" t="s">
        <v>38</v>
      </c>
    </row>
    <row r="35" spans="1:15">
      <c r="A35" s="62" t="s">
        <v>142</v>
      </c>
      <c r="B35" s="60">
        <v>0.25</v>
      </c>
      <c r="C35" s="390">
        <v>456781000</v>
      </c>
      <c r="D35" s="389">
        <v>189114000</v>
      </c>
      <c r="E35" s="389">
        <v>267667000</v>
      </c>
      <c r="F35" s="390">
        <v>483030000</v>
      </c>
      <c r="G35" s="389">
        <v>184702000</v>
      </c>
      <c r="H35" s="389">
        <v>298328000</v>
      </c>
      <c r="I35" s="390">
        <v>612931000</v>
      </c>
      <c r="J35" s="389">
        <v>297848000</v>
      </c>
      <c r="K35" s="389">
        <v>315082000</v>
      </c>
      <c r="L35" s="389"/>
      <c r="M35" s="391">
        <v>-5.4343078619578211E-2</v>
      </c>
      <c r="N35" s="391">
        <v>-5.6778712774747775E-2</v>
      </c>
      <c r="O35" s="392">
        <v>2.4356341551695637E-3</v>
      </c>
    </row>
    <row r="36" spans="1:15">
      <c r="A36" s="61" t="s">
        <v>130</v>
      </c>
      <c r="B36" s="60"/>
      <c r="C36" s="394">
        <v>118707000</v>
      </c>
      <c r="D36" s="393">
        <v>52378000</v>
      </c>
      <c r="E36" s="393">
        <v>66329000</v>
      </c>
      <c r="F36" s="394">
        <v>113039000</v>
      </c>
      <c r="G36" s="393">
        <v>50351000</v>
      </c>
      <c r="H36" s="393">
        <v>62688000</v>
      </c>
      <c r="I36" s="394">
        <v>196072000</v>
      </c>
      <c r="J36" s="393">
        <v>112943000</v>
      </c>
      <c r="K36" s="393">
        <v>83129000</v>
      </c>
      <c r="L36" s="393"/>
      <c r="M36" s="395">
        <v>5.0134042002000001E-2</v>
      </c>
      <c r="N36" s="395">
        <v>4.7429316554135958E-2</v>
      </c>
      <c r="O36" s="396">
        <v>2.7047254478640426E-3</v>
      </c>
    </row>
    <row r="37" spans="1:15">
      <c r="A37" s="61" t="s">
        <v>131</v>
      </c>
      <c r="B37" s="60"/>
      <c r="C37" s="394">
        <v>338074000</v>
      </c>
      <c r="D37" s="393">
        <v>136736000</v>
      </c>
      <c r="E37" s="393">
        <v>201338000</v>
      </c>
      <c r="F37" s="394">
        <v>369991000</v>
      </c>
      <c r="G37" s="393">
        <v>134351000</v>
      </c>
      <c r="H37" s="393">
        <v>235640000</v>
      </c>
      <c r="I37" s="394">
        <v>416858000</v>
      </c>
      <c r="J37" s="393">
        <v>184905000</v>
      </c>
      <c r="K37" s="393">
        <v>231952000</v>
      </c>
      <c r="L37" s="393"/>
      <c r="M37" s="395">
        <v>-8.6262842296840669E-2</v>
      </c>
      <c r="N37" s="395">
        <v>-8.861626390232169E-2</v>
      </c>
      <c r="O37" s="396">
        <v>2.3534216054810209E-3</v>
      </c>
    </row>
    <row r="38" spans="1:15">
      <c r="A38" s="62" t="s">
        <v>143</v>
      </c>
      <c r="B38" s="60">
        <v>0.5</v>
      </c>
      <c r="C38" s="390">
        <v>41593000</v>
      </c>
      <c r="D38" s="389">
        <v>22691000</v>
      </c>
      <c r="E38" s="389">
        <v>18902000</v>
      </c>
      <c r="F38" s="390">
        <v>43621000</v>
      </c>
      <c r="G38" s="389">
        <v>22323000</v>
      </c>
      <c r="H38" s="389">
        <v>21298000</v>
      </c>
      <c r="I38" s="390">
        <v>46660000</v>
      </c>
      <c r="J38" s="389">
        <v>20093000</v>
      </c>
      <c r="K38" s="389">
        <v>26566000</v>
      </c>
      <c r="L38" s="389"/>
      <c r="M38" s="391">
        <v>-4.6492733228384764E-2</v>
      </c>
      <c r="N38" s="391">
        <v>-1.722227759725603E-2</v>
      </c>
      <c r="O38" s="392">
        <v>-2.9270455631128733E-2</v>
      </c>
    </row>
    <row r="39" spans="1:15">
      <c r="A39" s="61" t="s">
        <v>130</v>
      </c>
      <c r="B39" s="60"/>
      <c r="C39" s="394">
        <v>41593000</v>
      </c>
      <c r="D39" s="393">
        <v>22691000</v>
      </c>
      <c r="E39" s="393">
        <v>18902000</v>
      </c>
      <c r="F39" s="394">
        <v>43621000</v>
      </c>
      <c r="G39" s="393">
        <v>22323000</v>
      </c>
      <c r="H39" s="393">
        <v>21298000</v>
      </c>
      <c r="I39" s="394">
        <v>46660000</v>
      </c>
      <c r="J39" s="393">
        <v>20093000</v>
      </c>
      <c r="K39" s="393">
        <v>26566000</v>
      </c>
      <c r="L39" s="393"/>
      <c r="M39" s="395">
        <v>-4.6492733228384764E-2</v>
      </c>
      <c r="N39" s="395">
        <v>-1.722227759725603E-2</v>
      </c>
      <c r="O39" s="396">
        <v>-2.9270455631128733E-2</v>
      </c>
    </row>
    <row r="40" spans="1:15">
      <c r="A40" s="61" t="s">
        <v>131</v>
      </c>
      <c r="B40" s="60"/>
      <c r="C40" s="394">
        <v>0</v>
      </c>
      <c r="D40" s="393">
        <v>0</v>
      </c>
      <c r="E40" s="393">
        <v>0</v>
      </c>
      <c r="F40" s="394">
        <v>0</v>
      </c>
      <c r="G40" s="393">
        <v>0</v>
      </c>
      <c r="H40" s="393">
        <v>0</v>
      </c>
      <c r="I40" s="394">
        <v>0</v>
      </c>
      <c r="J40" s="393">
        <v>0</v>
      </c>
      <c r="K40" s="393">
        <v>0</v>
      </c>
      <c r="L40" s="393"/>
      <c r="M40" s="395" t="s">
        <v>38</v>
      </c>
      <c r="N40" s="395" t="s">
        <v>38</v>
      </c>
      <c r="O40" s="396" t="s">
        <v>38</v>
      </c>
    </row>
    <row r="41" spans="1:15">
      <c r="A41" s="62" t="s">
        <v>144</v>
      </c>
      <c r="B41" s="60">
        <v>0.32</v>
      </c>
      <c r="C41" s="390">
        <v>53088000</v>
      </c>
      <c r="D41" s="389">
        <v>28289000</v>
      </c>
      <c r="E41" s="389">
        <v>24799000</v>
      </c>
      <c r="F41" s="390">
        <v>58046000</v>
      </c>
      <c r="G41" s="389">
        <v>28325000</v>
      </c>
      <c r="H41" s="389">
        <v>29721000</v>
      </c>
      <c r="I41" s="390">
        <v>84067000</v>
      </c>
      <c r="J41" s="389">
        <v>40582000</v>
      </c>
      <c r="K41" s="389">
        <v>43484000</v>
      </c>
      <c r="L41" s="389"/>
      <c r="M41" s="391">
        <v>-8.5423567470825801E-2</v>
      </c>
      <c r="N41" s="391">
        <v>-3.8045184337364368E-2</v>
      </c>
      <c r="O41" s="392">
        <v>-4.7378383133461432E-2</v>
      </c>
    </row>
    <row r="42" spans="1:15">
      <c r="A42" s="61" t="s">
        <v>130</v>
      </c>
      <c r="B42" s="60"/>
      <c r="C42" s="394">
        <v>53088000</v>
      </c>
      <c r="D42" s="393">
        <v>28289000</v>
      </c>
      <c r="E42" s="393">
        <v>24799000</v>
      </c>
      <c r="F42" s="394">
        <v>58046000</v>
      </c>
      <c r="G42" s="393">
        <v>28325000</v>
      </c>
      <c r="H42" s="393">
        <v>29721000</v>
      </c>
      <c r="I42" s="394">
        <v>84067000</v>
      </c>
      <c r="J42" s="393">
        <v>40582000</v>
      </c>
      <c r="K42" s="393">
        <v>43484000</v>
      </c>
      <c r="L42" s="393"/>
      <c r="M42" s="395">
        <v>-8.5423567470825801E-2</v>
      </c>
      <c r="N42" s="395">
        <v>-3.8045184337364368E-2</v>
      </c>
      <c r="O42" s="396">
        <v>-4.7378383133461432E-2</v>
      </c>
    </row>
    <row r="43" spans="1:15">
      <c r="A43" s="61" t="s">
        <v>131</v>
      </c>
      <c r="B43" s="60"/>
      <c r="C43" s="394">
        <v>0</v>
      </c>
      <c r="D43" s="393">
        <v>0</v>
      </c>
      <c r="E43" s="393">
        <v>0</v>
      </c>
      <c r="F43" s="394">
        <v>0</v>
      </c>
      <c r="G43" s="393">
        <v>0</v>
      </c>
      <c r="H43" s="393">
        <v>0</v>
      </c>
      <c r="I43" s="394">
        <v>0</v>
      </c>
      <c r="J43" s="393">
        <v>0</v>
      </c>
      <c r="K43" s="393">
        <v>0</v>
      </c>
      <c r="L43" s="393"/>
      <c r="M43" s="395" t="s">
        <v>38</v>
      </c>
      <c r="N43" s="395" t="s">
        <v>38</v>
      </c>
      <c r="O43" s="396" t="s">
        <v>38</v>
      </c>
    </row>
    <row r="44" spans="1:15">
      <c r="A44" s="62" t="s">
        <v>145</v>
      </c>
      <c r="B44" s="60" t="s">
        <v>146</v>
      </c>
      <c r="C44" s="390">
        <v>425862000</v>
      </c>
      <c r="D44" s="389">
        <v>209276000</v>
      </c>
      <c r="E44" s="389">
        <v>216586000</v>
      </c>
      <c r="F44" s="390">
        <v>372337000</v>
      </c>
      <c r="G44" s="389">
        <v>195985000</v>
      </c>
      <c r="H44" s="389">
        <v>176352000</v>
      </c>
      <c r="I44" s="390">
        <v>317394000</v>
      </c>
      <c r="J44" s="389">
        <v>175044000</v>
      </c>
      <c r="K44" s="389">
        <v>142350000</v>
      </c>
      <c r="L44" s="389"/>
      <c r="M44" s="391">
        <v>0.14375669420260428</v>
      </c>
      <c r="N44" s="391">
        <v>0.15970693697243132</v>
      </c>
      <c r="O44" s="392">
        <v>-1.5950242769827039E-2</v>
      </c>
    </row>
    <row r="45" spans="1:15">
      <c r="A45" s="61" t="s">
        <v>130</v>
      </c>
      <c r="B45" s="60"/>
      <c r="C45" s="394">
        <v>250227000</v>
      </c>
      <c r="D45" s="393">
        <v>128642000</v>
      </c>
      <c r="E45" s="393">
        <v>121585000</v>
      </c>
      <c r="F45" s="394">
        <v>206316000</v>
      </c>
      <c r="G45" s="393">
        <v>112549000</v>
      </c>
      <c r="H45" s="393">
        <v>93767000</v>
      </c>
      <c r="I45" s="394">
        <v>154151000</v>
      </c>
      <c r="J45" s="393">
        <v>88924000</v>
      </c>
      <c r="K45" s="393">
        <v>65227000</v>
      </c>
      <c r="L45" s="393"/>
      <c r="M45" s="395">
        <v>0.21284037779160614</v>
      </c>
      <c r="N45" s="395">
        <v>0.22975402609187845</v>
      </c>
      <c r="O45" s="396">
        <v>-1.691364830027231E-2</v>
      </c>
    </row>
    <row r="46" spans="1:15">
      <c r="A46" s="61" t="s">
        <v>131</v>
      </c>
      <c r="B46" s="60"/>
      <c r="C46" s="394">
        <v>175635000</v>
      </c>
      <c r="D46" s="393">
        <v>80634000</v>
      </c>
      <c r="E46" s="393">
        <v>95001000</v>
      </c>
      <c r="F46" s="394">
        <v>166021000</v>
      </c>
      <c r="G46" s="393">
        <v>83436000</v>
      </c>
      <c r="H46" s="393">
        <v>82585000</v>
      </c>
      <c r="I46" s="394">
        <v>163243000</v>
      </c>
      <c r="J46" s="393">
        <v>86120000</v>
      </c>
      <c r="K46" s="393">
        <v>77122000</v>
      </c>
      <c r="L46" s="393"/>
      <c r="M46" s="395">
        <v>5.7905811837279053E-2</v>
      </c>
      <c r="N46" s="395">
        <v>7.2658822343748319E-2</v>
      </c>
      <c r="O46" s="396">
        <v>-1.4753010506469266E-2</v>
      </c>
    </row>
    <row r="47" spans="1:15">
      <c r="A47" s="61"/>
      <c r="B47" s="60"/>
      <c r="C47" s="397" t="s">
        <v>38</v>
      </c>
      <c r="D47" s="393" t="s">
        <v>38</v>
      </c>
      <c r="E47" s="393"/>
      <c r="F47" s="397"/>
      <c r="G47" s="393"/>
      <c r="H47" s="393"/>
      <c r="I47" s="397"/>
      <c r="J47" s="393"/>
      <c r="K47" s="393"/>
      <c r="L47" s="393"/>
      <c r="M47" s="395" t="s">
        <v>38</v>
      </c>
      <c r="N47" s="395" t="s">
        <v>38</v>
      </c>
      <c r="O47" s="396" t="s">
        <v>38</v>
      </c>
    </row>
    <row r="48" spans="1:15">
      <c r="A48" s="66" t="s">
        <v>147</v>
      </c>
      <c r="B48" s="60">
        <v>1</v>
      </c>
      <c r="C48" s="390">
        <v>396127000</v>
      </c>
      <c r="D48" s="389">
        <v>117039000</v>
      </c>
      <c r="E48" s="389">
        <v>279088000</v>
      </c>
      <c r="F48" s="390">
        <v>261385000</v>
      </c>
      <c r="G48" s="389">
        <v>120301000</v>
      </c>
      <c r="H48" s="389">
        <v>141084000</v>
      </c>
      <c r="I48" s="390">
        <v>179137604</v>
      </c>
      <c r="J48" s="389">
        <v>39766604</v>
      </c>
      <c r="K48" s="389">
        <v>139371000</v>
      </c>
      <c r="L48" s="389"/>
      <c r="M48" s="391">
        <v>0.51549458544867544</v>
      </c>
      <c r="N48" s="391">
        <v>0.51549458544867544</v>
      </c>
      <c r="O48" s="392">
        <v>0</v>
      </c>
    </row>
    <row r="49" spans="1:15">
      <c r="A49" s="61" t="s">
        <v>130</v>
      </c>
      <c r="B49" s="60"/>
      <c r="C49" s="394">
        <v>56000</v>
      </c>
      <c r="D49" s="393">
        <v>30000</v>
      </c>
      <c r="E49" s="393">
        <v>26000</v>
      </c>
      <c r="F49" s="394">
        <v>323000</v>
      </c>
      <c r="G49" s="393">
        <v>-113000</v>
      </c>
      <c r="H49" s="393">
        <v>436000</v>
      </c>
      <c r="I49" s="394">
        <v>833604</v>
      </c>
      <c r="J49" s="393">
        <v>604</v>
      </c>
      <c r="K49" s="393">
        <v>833000</v>
      </c>
      <c r="L49" s="393"/>
      <c r="M49" s="395">
        <v>-0.8264441822365507</v>
      </c>
      <c r="N49" s="395">
        <v>-0.8264441822365507</v>
      </c>
      <c r="O49" s="396">
        <v>0</v>
      </c>
    </row>
    <row r="50" spans="1:15">
      <c r="A50" s="61" t="s">
        <v>131</v>
      </c>
      <c r="B50" s="60"/>
      <c r="C50" s="394">
        <v>396071000</v>
      </c>
      <c r="D50" s="393">
        <v>117009000</v>
      </c>
      <c r="E50" s="393">
        <v>279062000</v>
      </c>
      <c r="F50" s="394">
        <v>261062000</v>
      </c>
      <c r="G50" s="393">
        <v>120414000</v>
      </c>
      <c r="H50" s="393">
        <v>140648000</v>
      </c>
      <c r="I50" s="394">
        <v>178304000</v>
      </c>
      <c r="J50" s="393">
        <v>39766000</v>
      </c>
      <c r="K50" s="393">
        <v>138538000</v>
      </c>
      <c r="L50" s="393"/>
      <c r="M50" s="395">
        <v>0.51715438707041139</v>
      </c>
      <c r="N50" s="395">
        <v>0.51715438707041139</v>
      </c>
      <c r="O50" s="396">
        <v>0</v>
      </c>
    </row>
    <row r="51" spans="1:15">
      <c r="A51" s="61"/>
      <c r="B51" s="60"/>
      <c r="C51" s="397" t="s">
        <v>38</v>
      </c>
      <c r="D51" s="393" t="s">
        <v>38</v>
      </c>
      <c r="E51" s="393"/>
      <c r="F51" s="397"/>
      <c r="G51" s="393"/>
      <c r="H51" s="393"/>
      <c r="I51" s="397"/>
      <c r="J51" s="393"/>
      <c r="K51" s="393"/>
      <c r="L51" s="393"/>
      <c r="M51" s="393" t="s">
        <v>38</v>
      </c>
      <c r="N51" s="393" t="s">
        <v>38</v>
      </c>
      <c r="O51" s="398" t="s">
        <v>38</v>
      </c>
    </row>
    <row r="52" spans="1:15">
      <c r="A52" s="59" t="s">
        <v>148</v>
      </c>
      <c r="B52" s="60"/>
      <c r="C52" s="390">
        <v>18488725000</v>
      </c>
      <c r="D52" s="389">
        <v>8305357000</v>
      </c>
      <c r="E52" s="389">
        <v>10183368000</v>
      </c>
      <c r="F52" s="390">
        <v>17117879000</v>
      </c>
      <c r="G52" s="389">
        <v>7856215000</v>
      </c>
      <c r="H52" s="389">
        <v>9261664000</v>
      </c>
      <c r="I52" s="390">
        <v>16635922604</v>
      </c>
      <c r="J52" s="389">
        <v>7532012604</v>
      </c>
      <c r="K52" s="389">
        <v>9103910000</v>
      </c>
      <c r="L52" s="389"/>
      <c r="M52" s="391">
        <v>8.0082834449941354E-2</v>
      </c>
      <c r="N52" s="391">
        <v>8.7911712524232133E-2</v>
      </c>
      <c r="O52" s="392">
        <v>-7.8288780742907793E-3</v>
      </c>
    </row>
    <row r="53" spans="1:15">
      <c r="A53" s="61" t="s">
        <v>130</v>
      </c>
      <c r="B53" s="60"/>
      <c r="C53" s="394">
        <v>11713251000</v>
      </c>
      <c r="D53" s="393">
        <v>5222037000</v>
      </c>
      <c r="E53" s="393">
        <v>6491214000</v>
      </c>
      <c r="F53" s="394">
        <v>11161677000</v>
      </c>
      <c r="G53" s="393">
        <v>4925794000</v>
      </c>
      <c r="H53" s="393">
        <v>6235883000</v>
      </c>
      <c r="I53" s="394">
        <v>11334339604</v>
      </c>
      <c r="J53" s="393">
        <v>5067715604</v>
      </c>
      <c r="K53" s="393">
        <v>6266624000</v>
      </c>
      <c r="L53" s="393"/>
      <c r="M53" s="395">
        <v>4.9416796787440598E-2</v>
      </c>
      <c r="N53" s="395">
        <v>6.1698930899189319E-2</v>
      </c>
      <c r="O53" s="396">
        <v>-1.2282134111748721E-2</v>
      </c>
    </row>
    <row r="54" spans="1:15">
      <c r="A54" s="61" t="s">
        <v>131</v>
      </c>
      <c r="B54" s="60"/>
      <c r="C54" s="394">
        <v>6775474000</v>
      </c>
      <c r="D54" s="393">
        <v>3083320000</v>
      </c>
      <c r="E54" s="393">
        <v>3692154000</v>
      </c>
      <c r="F54" s="394">
        <v>5956202000</v>
      </c>
      <c r="G54" s="393">
        <v>2930421000</v>
      </c>
      <c r="H54" s="393">
        <v>3025781000</v>
      </c>
      <c r="I54" s="394">
        <v>5301577000</v>
      </c>
      <c r="J54" s="393">
        <v>2465124000</v>
      </c>
      <c r="K54" s="393">
        <v>2836453000</v>
      </c>
      <c r="L54" s="393"/>
      <c r="M54" s="395">
        <v>0.13754973981630192</v>
      </c>
      <c r="N54" s="395">
        <v>0.13703339748444687</v>
      </c>
      <c r="O54" s="396">
        <v>5.1634233185504641E-4</v>
      </c>
    </row>
    <row r="55" spans="1:15">
      <c r="A55" s="62"/>
      <c r="B55" s="60"/>
      <c r="C55" s="394" t="s">
        <v>38</v>
      </c>
      <c r="D55" s="393" t="s">
        <v>38</v>
      </c>
      <c r="E55" s="393"/>
      <c r="F55" s="394"/>
      <c r="G55" s="393"/>
      <c r="H55" s="393"/>
      <c r="I55" s="394"/>
      <c r="J55" s="393"/>
      <c r="K55" s="393"/>
      <c r="L55" s="393"/>
      <c r="M55" s="391" t="s">
        <v>38</v>
      </c>
      <c r="N55" s="391" t="s">
        <v>38</v>
      </c>
      <c r="O55" s="392" t="s">
        <v>38</v>
      </c>
    </row>
    <row r="56" spans="1:15" s="68" customFormat="1">
      <c r="A56" s="59" t="s">
        <v>149</v>
      </c>
      <c r="B56" s="67"/>
      <c r="C56" s="390">
        <v>1793719000</v>
      </c>
      <c r="D56" s="389">
        <v>837153000</v>
      </c>
      <c r="E56" s="389">
        <v>956566000</v>
      </c>
      <c r="F56" s="390">
        <v>1551466000</v>
      </c>
      <c r="G56" s="389">
        <v>783801000</v>
      </c>
      <c r="H56" s="389">
        <v>767665000</v>
      </c>
      <c r="I56" s="390">
        <v>1397253853</v>
      </c>
      <c r="J56" s="389">
        <v>654788041</v>
      </c>
      <c r="K56" s="389">
        <v>742465812</v>
      </c>
      <c r="L56" s="389"/>
      <c r="M56" s="391">
        <v>0.15614411413275953</v>
      </c>
      <c r="N56" s="391">
        <v>0.15614411413275953</v>
      </c>
      <c r="O56" s="392">
        <v>0</v>
      </c>
    </row>
    <row r="57" spans="1:15">
      <c r="A57" s="61" t="s">
        <v>130</v>
      </c>
      <c r="B57" s="60"/>
      <c r="C57" s="394">
        <v>0</v>
      </c>
      <c r="D57" s="393">
        <v>0</v>
      </c>
      <c r="E57" s="393">
        <v>0</v>
      </c>
      <c r="F57" s="394">
        <v>0</v>
      </c>
      <c r="G57" s="393">
        <v>0</v>
      </c>
      <c r="H57" s="393">
        <v>0</v>
      </c>
      <c r="I57" s="394">
        <v>29359777</v>
      </c>
      <c r="J57" s="393">
        <v>14773187</v>
      </c>
      <c r="K57" s="393">
        <v>14586590</v>
      </c>
      <c r="L57" s="393"/>
      <c r="M57" s="395" t="s">
        <v>38</v>
      </c>
      <c r="N57" s="395" t="s">
        <v>38</v>
      </c>
      <c r="O57" s="396" t="s">
        <v>38</v>
      </c>
    </row>
    <row r="58" spans="1:15">
      <c r="A58" s="61" t="s">
        <v>131</v>
      </c>
      <c r="B58" s="60"/>
      <c r="C58" s="394">
        <v>1793719000</v>
      </c>
      <c r="D58" s="393">
        <v>837153000</v>
      </c>
      <c r="E58" s="393">
        <v>956566000</v>
      </c>
      <c r="F58" s="394">
        <v>1551466000</v>
      </c>
      <c r="G58" s="393">
        <v>783801000</v>
      </c>
      <c r="H58" s="393">
        <v>767665000</v>
      </c>
      <c r="I58" s="394">
        <v>1367894076</v>
      </c>
      <c r="J58" s="393">
        <v>640014854</v>
      </c>
      <c r="K58" s="393">
        <v>727879222</v>
      </c>
      <c r="L58" s="393"/>
      <c r="M58" s="395">
        <v>0.15614411413275953</v>
      </c>
      <c r="N58" s="395">
        <v>0.15614411413275953</v>
      </c>
      <c r="O58" s="396">
        <v>0</v>
      </c>
    </row>
    <row r="60" spans="1:15">
      <c r="H60" s="462"/>
    </row>
  </sheetData>
  <mergeCells count="1">
    <mergeCell ref="M1:O1"/>
  </mergeCells>
  <printOptions horizontalCentered="1" verticalCentered="1"/>
  <pageMargins left="0.31496062992125984" right="0.31496062992125984" top="0.15748031496062992" bottom="0.15748031496062992" header="0.31496062992125984" footer="0.31496062992125984"/>
  <pageSetup paperSize="9" scale="84" orientation="landscape" r:id="rId1"/>
  <headerFooter>
    <oddHeader>&amp;R&amp;D  &amp;T</oddHeader>
    <oddFooter>&amp;R&amp;P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8255B9-087C-46D3-9E5C-BE3FA51C26B2}">
  <sheetPr codeName="Sheet8">
    <tabColor theme="5" tint="0.79998168889431442"/>
    <pageSetUpPr fitToPage="1"/>
  </sheetPr>
  <dimension ref="A1:J88"/>
  <sheetViews>
    <sheetView showGridLines="0" zoomScaleNormal="100" zoomScaleSheetLayoutView="115" workbookViewId="0"/>
  </sheetViews>
  <sheetFormatPr defaultColWidth="9.28515625" defaultRowHeight="11.25"/>
  <cols>
    <col min="1" max="1" width="44.7109375" style="7" customWidth="1"/>
    <col min="2" max="10" width="15.7109375" style="7" customWidth="1"/>
    <col min="11" max="16384" width="9.28515625" style="7"/>
  </cols>
  <sheetData>
    <row r="1" spans="1:10" ht="12" thickBot="1">
      <c r="A1" s="70" t="s">
        <v>150</v>
      </c>
      <c r="B1" s="70"/>
      <c r="C1" s="70"/>
      <c r="D1" s="70"/>
      <c r="E1" s="70"/>
      <c r="F1" s="70"/>
      <c r="G1" s="70"/>
      <c r="H1" s="70"/>
      <c r="I1" s="70"/>
      <c r="J1" s="70"/>
    </row>
    <row r="2" spans="1:10" ht="12" customHeight="1" thickTop="1">
      <c r="A2" s="71" t="s">
        <v>80</v>
      </c>
      <c r="B2" s="72" t="s">
        <v>23</v>
      </c>
      <c r="C2" s="73" t="s">
        <v>24</v>
      </c>
      <c r="D2" s="73" t="s">
        <v>25</v>
      </c>
      <c r="E2" s="72" t="s">
        <v>26</v>
      </c>
      <c r="F2" s="73" t="s">
        <v>27</v>
      </c>
      <c r="G2" s="73" t="s">
        <v>28</v>
      </c>
      <c r="H2" s="72" t="s">
        <v>29</v>
      </c>
      <c r="I2" s="73" t="s">
        <v>30</v>
      </c>
      <c r="J2" s="73" t="s">
        <v>31</v>
      </c>
    </row>
    <row r="3" spans="1:10">
      <c r="A3" s="74" t="s">
        <v>151</v>
      </c>
      <c r="B3" s="75">
        <v>1117985000</v>
      </c>
      <c r="C3" s="75">
        <v>475490000</v>
      </c>
      <c r="D3" s="75">
        <v>642495000</v>
      </c>
      <c r="E3" s="75">
        <v>953475000</v>
      </c>
      <c r="F3" s="75">
        <v>422644000</v>
      </c>
      <c r="G3" s="75">
        <v>530831000</v>
      </c>
      <c r="H3" s="75">
        <v>1096694000</v>
      </c>
      <c r="I3" s="75">
        <v>465906000</v>
      </c>
      <c r="J3" s="75">
        <v>630788000</v>
      </c>
    </row>
    <row r="4" spans="1:10">
      <c r="A4" s="76" t="s">
        <v>152</v>
      </c>
      <c r="B4" s="77">
        <v>-54700000</v>
      </c>
      <c r="C4" s="78">
        <v>-21100000</v>
      </c>
      <c r="D4" s="78">
        <v>-33600000</v>
      </c>
      <c r="E4" s="77">
        <v>-64100000</v>
      </c>
      <c r="F4" s="78">
        <v>3500000</v>
      </c>
      <c r="G4" s="78">
        <v>-67600000</v>
      </c>
      <c r="H4" s="77">
        <v>139496000</v>
      </c>
      <c r="I4" s="78">
        <v>32096000</v>
      </c>
      <c r="J4" s="78">
        <v>107400000</v>
      </c>
    </row>
    <row r="5" spans="1:10">
      <c r="A5" s="76" t="s">
        <v>153</v>
      </c>
      <c r="B5" s="77">
        <v>91292000</v>
      </c>
      <c r="C5" s="78">
        <v>-89748000</v>
      </c>
      <c r="D5" s="78">
        <v>181040000</v>
      </c>
      <c r="E5" s="77">
        <v>-78759000</v>
      </c>
      <c r="F5" s="78">
        <v>-130632000</v>
      </c>
      <c r="G5" s="78">
        <v>51873000</v>
      </c>
      <c r="H5" s="77">
        <v>-422103000</v>
      </c>
      <c r="I5" s="78">
        <v>-210790000</v>
      </c>
      <c r="J5" s="78">
        <v>-211313000</v>
      </c>
    </row>
    <row r="6" spans="1:10">
      <c r="A6" s="76" t="s">
        <v>154</v>
      </c>
      <c r="B6" s="77">
        <v>-95889000</v>
      </c>
      <c r="C6" s="78">
        <v>-36371000</v>
      </c>
      <c r="D6" s="78">
        <v>-59518000</v>
      </c>
      <c r="E6" s="77">
        <v>-60803000</v>
      </c>
      <c r="F6" s="78">
        <v>-15141000</v>
      </c>
      <c r="G6" s="78">
        <v>-45662000</v>
      </c>
      <c r="H6" s="77">
        <v>-23231000</v>
      </c>
      <c r="I6" s="78">
        <v>30927000</v>
      </c>
      <c r="J6" s="78">
        <v>-54159000</v>
      </c>
    </row>
    <row r="7" spans="1:10">
      <c r="A7" s="76" t="s">
        <v>155</v>
      </c>
      <c r="B7" s="77">
        <v>-51546000</v>
      </c>
      <c r="C7" s="78">
        <v>-27018000</v>
      </c>
      <c r="D7" s="78">
        <v>-24528000</v>
      </c>
      <c r="E7" s="77">
        <v>-35776000</v>
      </c>
      <c r="F7" s="78">
        <v>-24366000</v>
      </c>
      <c r="G7" s="78">
        <v>-11410000</v>
      </c>
      <c r="H7" s="77">
        <v>-26610000</v>
      </c>
      <c r="I7" s="78">
        <v>-10697000</v>
      </c>
      <c r="J7" s="78">
        <v>-15913000</v>
      </c>
    </row>
    <row r="8" spans="1:10">
      <c r="A8" s="76" t="s">
        <v>156</v>
      </c>
      <c r="B8" s="77">
        <v>-11456000</v>
      </c>
      <c r="C8" s="78">
        <v>22916000</v>
      </c>
      <c r="D8" s="78">
        <v>-34372000</v>
      </c>
      <c r="E8" s="77">
        <v>26989000</v>
      </c>
      <c r="F8" s="78">
        <v>34094000</v>
      </c>
      <c r="G8" s="78">
        <v>-7105000</v>
      </c>
      <c r="H8" s="77">
        <v>116680000</v>
      </c>
      <c r="I8" s="78">
        <v>50944000</v>
      </c>
      <c r="J8" s="78">
        <v>65735000</v>
      </c>
    </row>
    <row r="9" spans="1:10">
      <c r="A9" s="74" t="s">
        <v>157</v>
      </c>
      <c r="B9" s="75">
        <v>1240284000</v>
      </c>
      <c r="C9" s="75">
        <v>626811000</v>
      </c>
      <c r="D9" s="75">
        <v>613473000</v>
      </c>
      <c r="E9" s="75">
        <v>1165924000</v>
      </c>
      <c r="F9" s="75">
        <v>555189000</v>
      </c>
      <c r="G9" s="75">
        <v>610735000</v>
      </c>
      <c r="H9" s="75">
        <v>1312463000</v>
      </c>
      <c r="I9" s="75">
        <v>573425000</v>
      </c>
      <c r="J9" s="75">
        <v>739037000</v>
      </c>
    </row>
    <row r="10" spans="1:10">
      <c r="A10" s="76"/>
      <c r="B10" s="79" t="s">
        <v>38</v>
      </c>
      <c r="C10" s="80" t="s">
        <v>38</v>
      </c>
      <c r="D10" s="80" t="s">
        <v>38</v>
      </c>
      <c r="E10" s="79"/>
      <c r="F10" s="80"/>
      <c r="G10" s="80"/>
      <c r="H10" s="79"/>
      <c r="I10" s="80"/>
      <c r="J10" s="80"/>
    </row>
    <row r="11" spans="1:10">
      <c r="A11" s="74" t="s">
        <v>158</v>
      </c>
      <c r="B11" s="75">
        <v>908893000</v>
      </c>
      <c r="C11" s="75">
        <v>440668000</v>
      </c>
      <c r="D11" s="75">
        <v>468225000</v>
      </c>
      <c r="E11" s="75">
        <v>893914000</v>
      </c>
      <c r="F11" s="75">
        <v>403776000</v>
      </c>
      <c r="G11" s="75">
        <v>490138000</v>
      </c>
      <c r="H11" s="75">
        <v>1059267000</v>
      </c>
      <c r="I11" s="75">
        <v>443575000</v>
      </c>
      <c r="J11" s="75">
        <v>615691000</v>
      </c>
    </row>
    <row r="12" spans="1:10">
      <c r="A12" s="81" t="s">
        <v>130</v>
      </c>
      <c r="B12" s="82" t="s">
        <v>38</v>
      </c>
      <c r="C12" s="83" t="s">
        <v>38</v>
      </c>
      <c r="D12" s="83" t="s">
        <v>38</v>
      </c>
      <c r="E12" s="82"/>
      <c r="F12" s="83"/>
      <c r="G12" s="83"/>
      <c r="H12" s="82"/>
      <c r="I12" s="83"/>
      <c r="J12" s="83"/>
    </row>
    <row r="13" spans="1:10">
      <c r="A13" s="76" t="s">
        <v>159</v>
      </c>
      <c r="B13" s="77">
        <v>864626000</v>
      </c>
      <c r="C13" s="78">
        <v>429608000</v>
      </c>
      <c r="D13" s="78">
        <v>435018000</v>
      </c>
      <c r="E13" s="77">
        <v>868503000</v>
      </c>
      <c r="F13" s="78">
        <v>433533000</v>
      </c>
      <c r="G13" s="78">
        <v>434970000</v>
      </c>
      <c r="H13" s="77">
        <v>889463000</v>
      </c>
      <c r="I13" s="78">
        <v>448308000</v>
      </c>
      <c r="J13" s="78">
        <v>440602000</v>
      </c>
    </row>
    <row r="14" spans="1:10">
      <c r="A14" s="76" t="s">
        <v>160</v>
      </c>
      <c r="B14" s="77">
        <v>140065000</v>
      </c>
      <c r="C14" s="78">
        <v>85100000</v>
      </c>
      <c r="D14" s="78">
        <v>54965000</v>
      </c>
      <c r="E14" s="77">
        <v>94995000</v>
      </c>
      <c r="F14" s="78">
        <v>68237000</v>
      </c>
      <c r="G14" s="78">
        <v>26758000</v>
      </c>
      <c r="H14" s="77">
        <v>150144000</v>
      </c>
      <c r="I14" s="78">
        <v>75191000</v>
      </c>
      <c r="J14" s="78">
        <v>74953000</v>
      </c>
    </row>
    <row r="15" spans="1:10">
      <c r="A15" s="76" t="s">
        <v>161</v>
      </c>
      <c r="B15" s="77">
        <v>-177833000</v>
      </c>
      <c r="C15" s="78">
        <v>-89028000</v>
      </c>
      <c r="D15" s="78">
        <v>-88805000</v>
      </c>
      <c r="E15" s="77">
        <v>-168694000</v>
      </c>
      <c r="F15" s="78">
        <v>-77891000</v>
      </c>
      <c r="G15" s="78">
        <v>-90803000</v>
      </c>
      <c r="H15" s="77">
        <v>-169530000</v>
      </c>
      <c r="I15" s="78">
        <v>-87703000</v>
      </c>
      <c r="J15" s="78">
        <v>-81826000</v>
      </c>
    </row>
    <row r="16" spans="1:10">
      <c r="A16" s="76" t="s">
        <v>162</v>
      </c>
      <c r="B16" s="77">
        <v>50438000</v>
      </c>
      <c r="C16" s="78">
        <v>9796000</v>
      </c>
      <c r="D16" s="78">
        <v>40642000</v>
      </c>
      <c r="E16" s="77">
        <v>1659000</v>
      </c>
      <c r="F16" s="78">
        <v>13861000</v>
      </c>
      <c r="G16" s="78">
        <v>-12202000</v>
      </c>
      <c r="H16" s="77">
        <v>-117905000</v>
      </c>
      <c r="I16" s="78">
        <v>-75787000</v>
      </c>
      <c r="J16" s="78">
        <v>-42118000</v>
      </c>
    </row>
    <row r="17" spans="1:10">
      <c r="A17" s="84" t="s">
        <v>163</v>
      </c>
      <c r="B17" s="85">
        <v>877296000</v>
      </c>
      <c r="C17" s="86">
        <v>435476000</v>
      </c>
      <c r="D17" s="86">
        <v>441820000</v>
      </c>
      <c r="E17" s="85">
        <v>796463000</v>
      </c>
      <c r="F17" s="86">
        <v>437740000</v>
      </c>
      <c r="G17" s="86">
        <v>358723000</v>
      </c>
      <c r="H17" s="85">
        <v>752172000</v>
      </c>
      <c r="I17" s="86">
        <v>360008000</v>
      </c>
      <c r="J17" s="86">
        <v>391610000</v>
      </c>
    </row>
    <row r="18" spans="1:10">
      <c r="A18" s="81" t="s">
        <v>164</v>
      </c>
      <c r="B18" s="87">
        <v>291769000</v>
      </c>
      <c r="C18" s="88">
        <v>108809000</v>
      </c>
      <c r="D18" s="88">
        <v>182960000</v>
      </c>
      <c r="E18" s="87">
        <v>141616000</v>
      </c>
      <c r="F18" s="88">
        <v>73527000</v>
      </c>
      <c r="G18" s="88">
        <v>68089000</v>
      </c>
      <c r="H18" s="87">
        <v>270145000</v>
      </c>
      <c r="I18" s="88">
        <v>76929000</v>
      </c>
      <c r="J18" s="88">
        <v>193716000</v>
      </c>
    </row>
    <row r="19" spans="1:10">
      <c r="A19" s="81" t="s">
        <v>165</v>
      </c>
      <c r="B19" s="87">
        <v>2435000</v>
      </c>
      <c r="C19" s="88">
        <v>-568000</v>
      </c>
      <c r="D19" s="88">
        <v>3003000</v>
      </c>
      <c r="E19" s="87">
        <v>-1346000</v>
      </c>
      <c r="F19" s="88">
        <v>-2062000</v>
      </c>
      <c r="G19" s="88">
        <v>716000</v>
      </c>
      <c r="H19" s="87">
        <v>14475000</v>
      </c>
      <c r="I19" s="88">
        <v>-167000</v>
      </c>
      <c r="J19" s="88">
        <v>14643000</v>
      </c>
    </row>
    <row r="20" spans="1:10">
      <c r="A20" s="84" t="s">
        <v>166</v>
      </c>
      <c r="B20" s="85">
        <v>1171500000</v>
      </c>
      <c r="C20" s="86">
        <v>543717000</v>
      </c>
      <c r="D20" s="86">
        <v>627783000</v>
      </c>
      <c r="E20" s="85">
        <f t="shared" ref="E20:J20" si="0">E17+E18+E19</f>
        <v>936733000</v>
      </c>
      <c r="F20" s="86">
        <f t="shared" si="0"/>
        <v>509205000</v>
      </c>
      <c r="G20" s="86">
        <f t="shared" si="0"/>
        <v>427528000</v>
      </c>
      <c r="H20" s="85">
        <f t="shared" si="0"/>
        <v>1036792000</v>
      </c>
      <c r="I20" s="86">
        <f t="shared" si="0"/>
        <v>436770000</v>
      </c>
      <c r="J20" s="86">
        <f t="shared" si="0"/>
        <v>599969000</v>
      </c>
    </row>
    <row r="21" spans="1:10">
      <c r="A21" s="81" t="s">
        <v>167</v>
      </c>
      <c r="B21" s="87">
        <v>150009000</v>
      </c>
      <c r="C21" s="88">
        <v>53418000</v>
      </c>
      <c r="D21" s="88">
        <v>96591000</v>
      </c>
      <c r="E21" s="87">
        <v>162496000</v>
      </c>
      <c r="F21" s="88">
        <v>35762000</v>
      </c>
      <c r="G21" s="88">
        <v>126734000</v>
      </c>
      <c r="H21" s="87">
        <v>165726489</v>
      </c>
      <c r="I21" s="88">
        <v>51301000</v>
      </c>
      <c r="J21" s="88">
        <v>114925000</v>
      </c>
    </row>
    <row r="22" spans="1:10">
      <c r="A22" s="81" t="s">
        <v>168</v>
      </c>
      <c r="B22" s="87">
        <v>-412616000</v>
      </c>
      <c r="C22" s="88">
        <v>-156467000</v>
      </c>
      <c r="D22" s="88">
        <v>-256149000</v>
      </c>
      <c r="E22" s="87">
        <v>-205315000</v>
      </c>
      <c r="F22" s="88">
        <v>-141191000</v>
      </c>
      <c r="G22" s="88">
        <v>-64124000</v>
      </c>
      <c r="H22" s="87">
        <v>-143342000</v>
      </c>
      <c r="I22" s="88">
        <v>-44324000</v>
      </c>
      <c r="J22" s="88">
        <v>-99018000</v>
      </c>
    </row>
    <row r="23" spans="1:10">
      <c r="A23" s="84" t="s">
        <v>169</v>
      </c>
      <c r="B23" s="85">
        <v>908893000</v>
      </c>
      <c r="C23" s="86">
        <v>440668000</v>
      </c>
      <c r="D23" s="86">
        <v>468225000</v>
      </c>
      <c r="E23" s="85">
        <v>893914000</v>
      </c>
      <c r="F23" s="86">
        <v>403776000</v>
      </c>
      <c r="G23" s="86">
        <v>490138000</v>
      </c>
      <c r="H23" s="85">
        <v>1059177000</v>
      </c>
      <c r="I23" s="86">
        <v>443747000</v>
      </c>
      <c r="J23" s="86">
        <v>615877000</v>
      </c>
    </row>
    <row r="24" spans="1:10">
      <c r="A24" s="89"/>
      <c r="B24" s="471" t="s">
        <v>38</v>
      </c>
      <c r="C24" s="78" t="s">
        <v>38</v>
      </c>
      <c r="D24" s="78" t="s">
        <v>38</v>
      </c>
      <c r="E24" s="77"/>
      <c r="F24" s="78"/>
      <c r="G24" s="78"/>
      <c r="H24" s="77"/>
      <c r="I24" s="78"/>
      <c r="J24" s="78"/>
    </row>
    <row r="25" spans="1:10">
      <c r="A25" s="89" t="s">
        <v>170</v>
      </c>
      <c r="B25" s="82" t="s">
        <v>38</v>
      </c>
      <c r="C25" s="83" t="s">
        <v>38</v>
      </c>
      <c r="D25" s="83" t="s">
        <v>38</v>
      </c>
      <c r="E25" s="82"/>
      <c r="F25" s="83"/>
      <c r="G25" s="83"/>
      <c r="H25" s="82"/>
      <c r="I25" s="83"/>
      <c r="J25" s="83"/>
    </row>
    <row r="26" spans="1:10">
      <c r="A26" s="90" t="s">
        <v>159</v>
      </c>
      <c r="B26" s="77">
        <v>858586000</v>
      </c>
      <c r="C26" s="78">
        <v>426419000</v>
      </c>
      <c r="D26" s="78">
        <v>432167000</v>
      </c>
      <c r="E26" s="77">
        <v>861514000</v>
      </c>
      <c r="F26" s="78">
        <v>428879000</v>
      </c>
      <c r="G26" s="78">
        <v>432635000</v>
      </c>
      <c r="H26" s="77">
        <v>883225000</v>
      </c>
      <c r="I26" s="78">
        <v>445247000</v>
      </c>
      <c r="J26" s="78">
        <v>437424000</v>
      </c>
    </row>
    <row r="27" spans="1:10">
      <c r="A27" s="90" t="s">
        <v>160</v>
      </c>
      <c r="B27" s="77">
        <v>121331000</v>
      </c>
      <c r="C27" s="78">
        <v>75353000</v>
      </c>
      <c r="D27" s="78">
        <v>45978000</v>
      </c>
      <c r="E27" s="77">
        <v>75491000</v>
      </c>
      <c r="F27" s="78">
        <v>58537000</v>
      </c>
      <c r="G27" s="78">
        <v>16954000</v>
      </c>
      <c r="H27" s="77">
        <v>130574000</v>
      </c>
      <c r="I27" s="78">
        <v>66527000</v>
      </c>
      <c r="J27" s="78">
        <v>64046000</v>
      </c>
    </row>
    <row r="28" spans="1:10">
      <c r="A28" s="90" t="s">
        <v>161</v>
      </c>
      <c r="B28" s="77">
        <v>-158168000</v>
      </c>
      <c r="C28" s="78">
        <v>-78911000</v>
      </c>
      <c r="D28" s="78">
        <v>-79257000</v>
      </c>
      <c r="E28" s="77">
        <v>-148808000</v>
      </c>
      <c r="F28" s="78">
        <v>-68225000</v>
      </c>
      <c r="G28" s="78">
        <v>-80583000</v>
      </c>
      <c r="H28" s="77">
        <v>-150162000</v>
      </c>
      <c r="I28" s="78">
        <v>-78314000</v>
      </c>
      <c r="J28" s="78">
        <v>-71848000</v>
      </c>
    </row>
    <row r="29" spans="1:10">
      <c r="A29" s="90" t="s">
        <v>162</v>
      </c>
      <c r="B29" s="77">
        <v>50219000</v>
      </c>
      <c r="C29" s="78">
        <v>9636000</v>
      </c>
      <c r="D29" s="78">
        <v>40583000</v>
      </c>
      <c r="E29" s="77">
        <v>2247000</v>
      </c>
      <c r="F29" s="78">
        <v>14893000</v>
      </c>
      <c r="G29" s="78">
        <v>-12646000</v>
      </c>
      <c r="H29" s="77">
        <v>-117816000</v>
      </c>
      <c r="I29" s="78">
        <v>-75574000</v>
      </c>
      <c r="J29" s="78">
        <v>-42241000</v>
      </c>
    </row>
    <row r="30" spans="1:10">
      <c r="A30" s="89" t="s">
        <v>163</v>
      </c>
      <c r="B30" s="87">
        <v>871968000</v>
      </c>
      <c r="C30" s="88">
        <v>432497000</v>
      </c>
      <c r="D30" s="88">
        <v>439471000</v>
      </c>
      <c r="E30" s="87">
        <v>790444000</v>
      </c>
      <c r="F30" s="88">
        <v>434084000</v>
      </c>
      <c r="G30" s="88">
        <v>356360000</v>
      </c>
      <c r="H30" s="87">
        <v>745820000</v>
      </c>
      <c r="I30" s="88">
        <v>357885000</v>
      </c>
      <c r="J30" s="88">
        <v>387381000</v>
      </c>
    </row>
    <row r="31" spans="1:10">
      <c r="A31" s="81" t="s">
        <v>164</v>
      </c>
      <c r="B31" s="87">
        <v>244289000</v>
      </c>
      <c r="C31" s="88">
        <v>85129000</v>
      </c>
      <c r="D31" s="88">
        <v>159160000</v>
      </c>
      <c r="E31" s="87">
        <v>100111000</v>
      </c>
      <c r="F31" s="88">
        <v>52934000</v>
      </c>
      <c r="G31" s="88">
        <v>47177000</v>
      </c>
      <c r="H31" s="87">
        <v>229390000</v>
      </c>
      <c r="I31" s="88">
        <v>54609000</v>
      </c>
      <c r="J31" s="88">
        <v>174780000</v>
      </c>
    </row>
    <row r="32" spans="1:10">
      <c r="A32" s="81" t="s">
        <v>165</v>
      </c>
      <c r="B32" s="87">
        <v>2435000</v>
      </c>
      <c r="C32" s="88">
        <v>-568000</v>
      </c>
      <c r="D32" s="88">
        <v>3003000</v>
      </c>
      <c r="E32" s="87">
        <v>-1346000</v>
      </c>
      <c r="F32" s="88">
        <v>-2062000</v>
      </c>
      <c r="G32" s="88">
        <v>716000</v>
      </c>
      <c r="H32" s="87">
        <v>14475000</v>
      </c>
      <c r="I32" s="88">
        <v>-167000</v>
      </c>
      <c r="J32" s="88">
        <v>14643000</v>
      </c>
    </row>
    <row r="33" spans="1:10">
      <c r="A33" s="84" t="s">
        <v>166</v>
      </c>
      <c r="B33" s="85">
        <v>1118692000</v>
      </c>
      <c r="C33" s="86">
        <v>517058000</v>
      </c>
      <c r="D33" s="86">
        <v>601634000</v>
      </c>
      <c r="E33" s="85">
        <f t="shared" ref="E33" si="1">E30+E31+E32</f>
        <v>889209000</v>
      </c>
      <c r="F33" s="86">
        <f t="shared" ref="F33" si="2">F30+F31+F32</f>
        <v>484956000</v>
      </c>
      <c r="G33" s="86">
        <f t="shared" ref="G33" si="3">G30+G31+G32</f>
        <v>404253000</v>
      </c>
      <c r="H33" s="85">
        <f t="shared" ref="H33" si="4">H30+H31+H32</f>
        <v>989685000</v>
      </c>
      <c r="I33" s="86">
        <f t="shared" ref="I33" si="5">I30+I31+I32</f>
        <v>412327000</v>
      </c>
      <c r="J33" s="86">
        <f t="shared" ref="J33" si="6">J30+J31+J32</f>
        <v>576804000</v>
      </c>
    </row>
    <row r="34" spans="1:10">
      <c r="A34" s="89"/>
      <c r="B34" s="77" t="s">
        <v>38</v>
      </c>
      <c r="C34" s="78" t="s">
        <v>38</v>
      </c>
      <c r="D34" s="78" t="s">
        <v>38</v>
      </c>
      <c r="E34" s="77"/>
      <c r="F34" s="78"/>
      <c r="G34" s="78"/>
      <c r="H34" s="77"/>
      <c r="I34" s="78"/>
      <c r="J34" s="78"/>
    </row>
    <row r="35" spans="1:10">
      <c r="A35" s="89" t="s">
        <v>171</v>
      </c>
      <c r="B35" s="82" t="s">
        <v>38</v>
      </c>
      <c r="C35" s="83" t="s">
        <v>38</v>
      </c>
      <c r="D35" s="83" t="s">
        <v>38</v>
      </c>
      <c r="E35" s="82"/>
      <c r="F35" s="83"/>
      <c r="G35" s="83"/>
      <c r="H35" s="82"/>
      <c r="I35" s="83"/>
      <c r="J35" s="83"/>
    </row>
    <row r="36" spans="1:10">
      <c r="A36" s="90" t="s">
        <v>159</v>
      </c>
      <c r="B36" s="77">
        <v>6040000</v>
      </c>
      <c r="C36" s="78">
        <v>3189000</v>
      </c>
      <c r="D36" s="78">
        <v>2851000</v>
      </c>
      <c r="E36" s="77">
        <v>6989000</v>
      </c>
      <c r="F36" s="78">
        <v>4654000</v>
      </c>
      <c r="G36" s="78">
        <v>2335000</v>
      </c>
      <c r="H36" s="77">
        <v>6238000</v>
      </c>
      <c r="I36" s="78">
        <v>3060000</v>
      </c>
      <c r="J36" s="78">
        <v>3177000</v>
      </c>
    </row>
    <row r="37" spans="1:10">
      <c r="A37" s="90" t="s">
        <v>160</v>
      </c>
      <c r="B37" s="77">
        <v>18734000</v>
      </c>
      <c r="C37" s="78">
        <v>9747000</v>
      </c>
      <c r="D37" s="78">
        <v>8987000</v>
      </c>
      <c r="E37" s="77">
        <v>19504000</v>
      </c>
      <c r="F37" s="78">
        <v>9700000</v>
      </c>
      <c r="G37" s="78">
        <v>9804000</v>
      </c>
      <c r="H37" s="77">
        <v>19570000</v>
      </c>
      <c r="I37" s="78">
        <v>8664000</v>
      </c>
      <c r="J37" s="78">
        <v>10906000</v>
      </c>
    </row>
    <row r="38" spans="1:10">
      <c r="A38" s="90" t="s">
        <v>161</v>
      </c>
      <c r="B38" s="77">
        <v>-19665000</v>
      </c>
      <c r="C38" s="78">
        <v>-10117000</v>
      </c>
      <c r="D38" s="78">
        <v>-9548000</v>
      </c>
      <c r="E38" s="77">
        <v>-19886000</v>
      </c>
      <c r="F38" s="78">
        <v>-9666000</v>
      </c>
      <c r="G38" s="78">
        <v>-10220000</v>
      </c>
      <c r="H38" s="77">
        <v>-19367000</v>
      </c>
      <c r="I38" s="78">
        <v>-9389000</v>
      </c>
      <c r="J38" s="78">
        <v>-9977000</v>
      </c>
    </row>
    <row r="39" spans="1:10">
      <c r="A39" s="90" t="s">
        <v>162</v>
      </c>
      <c r="B39" s="77">
        <v>219000</v>
      </c>
      <c r="C39" s="78">
        <v>160000</v>
      </c>
      <c r="D39" s="78">
        <v>59000</v>
      </c>
      <c r="E39" s="77">
        <v>-588000</v>
      </c>
      <c r="F39" s="78">
        <v>-1032000</v>
      </c>
      <c r="G39" s="78">
        <v>444000</v>
      </c>
      <c r="H39" s="77">
        <v>-89000</v>
      </c>
      <c r="I39" s="78">
        <v>-212000</v>
      </c>
      <c r="J39" s="78">
        <v>122000</v>
      </c>
    </row>
    <row r="40" spans="1:10">
      <c r="A40" s="89" t="s">
        <v>163</v>
      </c>
      <c r="B40" s="87">
        <v>5328000</v>
      </c>
      <c r="C40" s="88">
        <v>2979000</v>
      </c>
      <c r="D40" s="88">
        <v>2349000</v>
      </c>
      <c r="E40" s="87">
        <v>6019000</v>
      </c>
      <c r="F40" s="88">
        <v>3656000</v>
      </c>
      <c r="G40" s="88">
        <v>2363000</v>
      </c>
      <c r="H40" s="87">
        <v>6351000</v>
      </c>
      <c r="I40" s="88">
        <v>2122000</v>
      </c>
      <c r="J40" s="88">
        <v>4229000</v>
      </c>
    </row>
    <row r="41" spans="1:10">
      <c r="A41" s="81" t="s">
        <v>164</v>
      </c>
      <c r="B41" s="87">
        <v>47480000</v>
      </c>
      <c r="C41" s="88">
        <v>23680000</v>
      </c>
      <c r="D41" s="88">
        <v>23800000</v>
      </c>
      <c r="E41" s="87">
        <v>41506000</v>
      </c>
      <c r="F41" s="88">
        <v>20594000</v>
      </c>
      <c r="G41" s="88">
        <v>20912000</v>
      </c>
      <c r="H41" s="87">
        <v>40755000</v>
      </c>
      <c r="I41" s="88">
        <v>21819000</v>
      </c>
      <c r="J41" s="88">
        <v>18935000</v>
      </c>
    </row>
    <row r="42" spans="1:10">
      <c r="A42" s="81" t="s">
        <v>165</v>
      </c>
      <c r="B42" s="77">
        <v>0</v>
      </c>
      <c r="C42" s="88">
        <v>0</v>
      </c>
      <c r="D42" s="88">
        <v>0</v>
      </c>
      <c r="E42" s="87">
        <v>0</v>
      </c>
      <c r="F42" s="88">
        <v>0</v>
      </c>
      <c r="G42" s="88">
        <v>0</v>
      </c>
      <c r="H42" s="87">
        <v>0</v>
      </c>
      <c r="I42" s="88">
        <v>0</v>
      </c>
      <c r="J42" s="88">
        <v>0</v>
      </c>
    </row>
    <row r="43" spans="1:10">
      <c r="A43" s="84" t="s">
        <v>166</v>
      </c>
      <c r="B43" s="85">
        <v>52808000</v>
      </c>
      <c r="C43" s="86">
        <v>26659000</v>
      </c>
      <c r="D43" s="86">
        <v>26149000</v>
      </c>
      <c r="E43" s="85">
        <f t="shared" ref="E43" si="7">E40+E41+E42</f>
        <v>47525000</v>
      </c>
      <c r="F43" s="86">
        <f t="shared" ref="F43" si="8">F40+F41+F42</f>
        <v>24250000</v>
      </c>
      <c r="G43" s="86">
        <f t="shared" ref="G43" si="9">G40+G41+G42</f>
        <v>23275000</v>
      </c>
      <c r="H43" s="85">
        <f t="shared" ref="H43" si="10">H40+H41+H42</f>
        <v>47106000</v>
      </c>
      <c r="I43" s="86">
        <f t="shared" ref="I43" si="11">I40+I41+I42</f>
        <v>23941000</v>
      </c>
      <c r="J43" s="86">
        <f t="shared" ref="J43" si="12">J40+J41+J42</f>
        <v>23164000</v>
      </c>
    </row>
    <row r="44" spans="1:10">
      <c r="A44" s="89"/>
      <c r="B44" s="77" t="s">
        <v>38</v>
      </c>
      <c r="C44" s="78" t="s">
        <v>38</v>
      </c>
      <c r="D44" s="78" t="s">
        <v>38</v>
      </c>
      <c r="E44" s="77"/>
      <c r="F44" s="78"/>
      <c r="G44" s="78"/>
      <c r="H44" s="77"/>
      <c r="I44" s="78"/>
      <c r="J44" s="78"/>
    </row>
    <row r="45" spans="1:10">
      <c r="A45" s="74" t="s">
        <v>172</v>
      </c>
      <c r="B45" s="75">
        <v>453570000</v>
      </c>
      <c r="C45" s="75">
        <v>253565000</v>
      </c>
      <c r="D45" s="75">
        <v>200005000</v>
      </c>
      <c r="E45" s="75">
        <v>388587000</v>
      </c>
      <c r="F45" s="75">
        <v>205192000</v>
      </c>
      <c r="G45" s="75">
        <v>183395000</v>
      </c>
      <c r="H45" s="75">
        <v>235785000</v>
      </c>
      <c r="I45" s="75">
        <v>49470000</v>
      </c>
      <c r="J45" s="75">
        <v>186313000</v>
      </c>
    </row>
    <row r="46" spans="1:10">
      <c r="A46" s="81" t="s">
        <v>173</v>
      </c>
      <c r="B46" s="471" t="s">
        <v>38</v>
      </c>
      <c r="C46" s="83" t="s">
        <v>38</v>
      </c>
      <c r="D46" s="83" t="s">
        <v>38</v>
      </c>
      <c r="E46" s="82"/>
      <c r="F46" s="83"/>
      <c r="G46" s="83"/>
      <c r="H46" s="82"/>
      <c r="I46" s="83"/>
      <c r="J46" s="83"/>
    </row>
    <row r="47" spans="1:10">
      <c r="A47" s="81" t="s">
        <v>174</v>
      </c>
      <c r="B47" s="87">
        <v>6447598000</v>
      </c>
      <c r="C47" s="88">
        <v>3311560000</v>
      </c>
      <c r="D47" s="88">
        <v>3136038000</v>
      </c>
      <c r="E47" s="87">
        <v>5486792000</v>
      </c>
      <c r="F47" s="88">
        <v>2850822000</v>
      </c>
      <c r="G47" s="88">
        <v>2635970000</v>
      </c>
      <c r="H47" s="87">
        <v>5202165000</v>
      </c>
      <c r="I47" s="88">
        <v>2602457000</v>
      </c>
      <c r="J47" s="88">
        <v>2600176000</v>
      </c>
    </row>
    <row r="48" spans="1:10">
      <c r="A48" s="76" t="s">
        <v>175</v>
      </c>
      <c r="B48" s="77">
        <v>-3730464000</v>
      </c>
      <c r="C48" s="78">
        <v>-1888089000</v>
      </c>
      <c r="D48" s="78">
        <v>-1842375000</v>
      </c>
      <c r="E48" s="77">
        <v>-3090258000</v>
      </c>
      <c r="F48" s="78">
        <v>-1559116000</v>
      </c>
      <c r="G48" s="78">
        <v>-1531142000</v>
      </c>
      <c r="H48" s="77">
        <v>-3181511000</v>
      </c>
      <c r="I48" s="78">
        <v>-1613985000</v>
      </c>
      <c r="J48" s="78">
        <v>-1567515000</v>
      </c>
    </row>
    <row r="49" spans="1:10">
      <c r="A49" s="92" t="s">
        <v>176</v>
      </c>
      <c r="B49" s="77">
        <v>79802000</v>
      </c>
      <c r="C49" s="78">
        <v>49605000</v>
      </c>
      <c r="D49" s="78">
        <v>30197000</v>
      </c>
      <c r="E49" s="77">
        <v>281506000</v>
      </c>
      <c r="F49" s="78">
        <v>163408000</v>
      </c>
      <c r="G49" s="78">
        <v>117509000</v>
      </c>
      <c r="H49" s="77">
        <v>253872000</v>
      </c>
      <c r="I49" s="78">
        <v>67134000</v>
      </c>
      <c r="J49" s="78">
        <v>186386000</v>
      </c>
    </row>
    <row r="50" spans="1:10">
      <c r="A50" s="92" t="s">
        <v>177</v>
      </c>
      <c r="B50" s="77">
        <v>234283000</v>
      </c>
      <c r="C50" s="78">
        <v>110479000</v>
      </c>
      <c r="D50" s="78">
        <v>123804000</v>
      </c>
      <c r="E50" s="77">
        <v>220062389.1056312</v>
      </c>
      <c r="F50" s="78">
        <v>0</v>
      </c>
      <c r="G50" s="78">
        <v>0</v>
      </c>
      <c r="H50" s="77">
        <v>0</v>
      </c>
      <c r="I50" s="78">
        <v>0</v>
      </c>
      <c r="J50" s="78">
        <v>0</v>
      </c>
    </row>
    <row r="51" spans="1:10">
      <c r="A51" s="93" t="s">
        <v>178</v>
      </c>
      <c r="B51" s="77">
        <v>-1776899000</v>
      </c>
      <c r="C51" s="78">
        <v>-890289000</v>
      </c>
      <c r="D51" s="78">
        <v>-886610000</v>
      </c>
      <c r="E51" s="77">
        <v>-1628890000</v>
      </c>
      <c r="F51" s="78">
        <v>-809208000</v>
      </c>
      <c r="G51" s="78">
        <v>-819682000</v>
      </c>
      <c r="H51" s="77">
        <v>-1631946000</v>
      </c>
      <c r="I51" s="78">
        <v>-801777000</v>
      </c>
      <c r="J51" s="78">
        <v>-830668000</v>
      </c>
    </row>
    <row r="52" spans="1:10">
      <c r="A52" s="94" t="s">
        <v>179</v>
      </c>
      <c r="B52" s="77">
        <v>0</v>
      </c>
      <c r="C52" s="78">
        <v>0</v>
      </c>
      <c r="D52" s="78">
        <v>0</v>
      </c>
      <c r="E52" s="77"/>
      <c r="F52" s="78"/>
      <c r="G52" s="78">
        <v>0</v>
      </c>
      <c r="H52" s="77">
        <v>0</v>
      </c>
      <c r="I52" s="78">
        <v>-1000000</v>
      </c>
      <c r="J52" s="78">
        <v>0</v>
      </c>
    </row>
    <row r="53" spans="1:10">
      <c r="A53" s="94" t="s">
        <v>180</v>
      </c>
      <c r="B53" s="77">
        <v>-509714000</v>
      </c>
      <c r="C53" s="78">
        <v>-288101000</v>
      </c>
      <c r="D53" s="78">
        <v>-221613000</v>
      </c>
      <c r="E53" s="77">
        <v>-399304000</v>
      </c>
      <c r="F53" s="78">
        <v>-291155000</v>
      </c>
      <c r="G53" s="78">
        <v>-108149000</v>
      </c>
      <c r="H53" s="77">
        <v>-269583000</v>
      </c>
      <c r="I53" s="78">
        <v>-166079000</v>
      </c>
      <c r="J53" s="78">
        <v>-104004000</v>
      </c>
    </row>
    <row r="54" spans="1:10">
      <c r="A54" s="95" t="s">
        <v>181</v>
      </c>
      <c r="B54" s="77">
        <v>-509714000</v>
      </c>
      <c r="C54" s="78">
        <v>-288101000</v>
      </c>
      <c r="D54" s="78">
        <v>-221613000</v>
      </c>
      <c r="E54" s="77">
        <v>-399304000</v>
      </c>
      <c r="F54" s="78">
        <v>-291155000</v>
      </c>
      <c r="G54" s="78">
        <v>-108149000</v>
      </c>
      <c r="H54" s="77">
        <v>-269583000</v>
      </c>
      <c r="I54" s="78">
        <v>-166079000</v>
      </c>
      <c r="J54" s="78">
        <v>-104004000</v>
      </c>
    </row>
    <row r="55" spans="1:10">
      <c r="A55" s="84" t="s">
        <v>163</v>
      </c>
      <c r="B55" s="85">
        <v>430521000</v>
      </c>
      <c r="C55" s="86">
        <v>245081000</v>
      </c>
      <c r="D55" s="86">
        <v>185440000</v>
      </c>
      <c r="E55" s="85">
        <v>368340000</v>
      </c>
      <c r="F55" s="86">
        <v>191343000</v>
      </c>
      <c r="G55" s="86">
        <v>176997000</v>
      </c>
      <c r="H55" s="85">
        <v>119123000</v>
      </c>
      <c r="I55" s="86">
        <v>20614000</v>
      </c>
      <c r="J55" s="86">
        <v>97987000</v>
      </c>
    </row>
    <row r="56" spans="1:10">
      <c r="A56" s="81" t="s">
        <v>164</v>
      </c>
      <c r="B56" s="87">
        <v>137406000</v>
      </c>
      <c r="C56" s="88">
        <v>80396000</v>
      </c>
      <c r="D56" s="88">
        <v>57010000</v>
      </c>
      <c r="E56" s="87">
        <v>110890000</v>
      </c>
      <c r="F56" s="88">
        <v>52755000</v>
      </c>
      <c r="G56" s="88">
        <v>58135000</v>
      </c>
      <c r="H56" s="87">
        <v>180378000</v>
      </c>
      <c r="I56" s="88">
        <v>94062000</v>
      </c>
      <c r="J56" s="88">
        <v>86315000</v>
      </c>
    </row>
    <row r="57" spans="1:10">
      <c r="A57" s="84" t="s">
        <v>166</v>
      </c>
      <c r="B57" s="85">
        <v>567928000</v>
      </c>
      <c r="C57" s="86">
        <v>325478000</v>
      </c>
      <c r="D57" s="86">
        <v>242450000</v>
      </c>
      <c r="E57" s="85">
        <f t="shared" ref="E57:J57" si="13">E55+E56</f>
        <v>479230000</v>
      </c>
      <c r="F57" s="86">
        <f t="shared" si="13"/>
        <v>244098000</v>
      </c>
      <c r="G57" s="86">
        <f t="shared" si="13"/>
        <v>235132000</v>
      </c>
      <c r="H57" s="85">
        <f t="shared" si="13"/>
        <v>299501000</v>
      </c>
      <c r="I57" s="86">
        <f t="shared" si="13"/>
        <v>114676000</v>
      </c>
      <c r="J57" s="86">
        <f t="shared" si="13"/>
        <v>184302000</v>
      </c>
    </row>
    <row r="58" spans="1:10">
      <c r="A58" s="89" t="s">
        <v>167</v>
      </c>
      <c r="B58" s="87">
        <v>-20472000</v>
      </c>
      <c r="C58" s="88">
        <v>-17373000</v>
      </c>
      <c r="D58" s="88">
        <v>-3099000</v>
      </c>
      <c r="E58" s="87">
        <v>-10521000</v>
      </c>
      <c r="F58" s="88">
        <v>-2674000</v>
      </c>
      <c r="G58" s="88">
        <v>-7847000</v>
      </c>
      <c r="H58" s="87">
        <v>12895064</v>
      </c>
      <c r="I58" s="88">
        <v>-43742000</v>
      </c>
      <c r="J58" s="88">
        <v>56377000</v>
      </c>
    </row>
    <row r="59" spans="1:10">
      <c r="A59" s="89" t="s">
        <v>168</v>
      </c>
      <c r="B59" s="87">
        <v>-93886000</v>
      </c>
      <c r="C59" s="88">
        <v>-54540000</v>
      </c>
      <c r="D59" s="88">
        <v>-39346000</v>
      </c>
      <c r="E59" s="87">
        <v>-80124000</v>
      </c>
      <c r="F59" s="88">
        <v>-36214000</v>
      </c>
      <c r="G59" s="88">
        <v>-43910000</v>
      </c>
      <c r="H59" s="87">
        <v>-76308000</v>
      </c>
      <c r="I59" s="88">
        <v>-21462000</v>
      </c>
      <c r="J59" s="88">
        <v>-54346000</v>
      </c>
    </row>
    <row r="60" spans="1:10">
      <c r="A60" s="84" t="s">
        <v>182</v>
      </c>
      <c r="B60" s="85">
        <v>453570000</v>
      </c>
      <c r="C60" s="86">
        <v>253565000</v>
      </c>
      <c r="D60" s="86">
        <v>200005000</v>
      </c>
      <c r="E60" s="85">
        <v>388587000</v>
      </c>
      <c r="F60" s="86">
        <v>205192000</v>
      </c>
      <c r="G60" s="86">
        <v>183395000</v>
      </c>
      <c r="H60" s="85">
        <v>235785000</v>
      </c>
      <c r="I60" s="86">
        <v>49470000</v>
      </c>
      <c r="J60" s="86">
        <v>186313000</v>
      </c>
    </row>
    <row r="61" spans="1:10">
      <c r="A61" s="89"/>
      <c r="B61" s="471" t="s">
        <v>38</v>
      </c>
      <c r="C61" s="78" t="s">
        <v>38</v>
      </c>
      <c r="D61" s="78" t="s">
        <v>38</v>
      </c>
      <c r="E61" s="77"/>
      <c r="F61" s="78"/>
      <c r="G61" s="78"/>
      <c r="H61" s="77"/>
      <c r="I61" s="78"/>
      <c r="J61" s="78"/>
    </row>
    <row r="62" spans="1:10">
      <c r="A62" s="81" t="s">
        <v>183</v>
      </c>
      <c r="B62" s="96" t="s">
        <v>38</v>
      </c>
      <c r="C62" s="83" t="s">
        <v>38</v>
      </c>
      <c r="D62" s="83" t="s">
        <v>38</v>
      </c>
      <c r="E62" s="96"/>
      <c r="F62" s="83"/>
      <c r="G62" s="83"/>
      <c r="H62" s="96"/>
      <c r="I62" s="83"/>
      <c r="J62" s="83"/>
    </row>
    <row r="63" spans="1:10">
      <c r="A63" s="81" t="s">
        <v>174</v>
      </c>
      <c r="B63" s="87">
        <v>1258850000</v>
      </c>
      <c r="C63" s="88">
        <v>646678000</v>
      </c>
      <c r="D63" s="88">
        <v>612172000</v>
      </c>
      <c r="E63" s="87">
        <v>1144455000</v>
      </c>
      <c r="F63" s="88">
        <v>591482000</v>
      </c>
      <c r="G63" s="88">
        <v>552973000</v>
      </c>
      <c r="H63" s="87">
        <v>1007363000</v>
      </c>
      <c r="I63" s="88">
        <v>514244000</v>
      </c>
      <c r="J63" s="88">
        <v>493118000</v>
      </c>
    </row>
    <row r="64" spans="1:10">
      <c r="A64" s="76" t="s">
        <v>175</v>
      </c>
      <c r="B64" s="77">
        <v>-822586000</v>
      </c>
      <c r="C64" s="78">
        <v>-403862000</v>
      </c>
      <c r="D64" s="78">
        <v>-418724000</v>
      </c>
      <c r="E64" s="77">
        <v>-734104000</v>
      </c>
      <c r="F64" s="78">
        <v>-369737000</v>
      </c>
      <c r="G64" s="78">
        <v>-364367000</v>
      </c>
      <c r="H64" s="77">
        <v>-706203000</v>
      </c>
      <c r="I64" s="78">
        <v>-367305000</v>
      </c>
      <c r="J64" s="78">
        <v>-338898000</v>
      </c>
    </row>
    <row r="65" spans="1:10">
      <c r="A65" s="92" t="s">
        <v>178</v>
      </c>
      <c r="B65" s="77">
        <v>-285471000</v>
      </c>
      <c r="C65" s="78">
        <v>-141937000</v>
      </c>
      <c r="D65" s="78">
        <v>-143534000</v>
      </c>
      <c r="E65" s="77">
        <v>-271349000</v>
      </c>
      <c r="F65" s="78">
        <v>-136628000</v>
      </c>
      <c r="G65" s="78">
        <v>-134721000</v>
      </c>
      <c r="H65" s="77">
        <v>-219763000</v>
      </c>
      <c r="I65" s="78">
        <v>-110985000</v>
      </c>
      <c r="J65" s="78">
        <v>-108778000</v>
      </c>
    </row>
    <row r="66" spans="1:10">
      <c r="A66" s="95" t="s">
        <v>180</v>
      </c>
      <c r="B66" s="77">
        <v>-16175000</v>
      </c>
      <c r="C66" s="78">
        <v>-3923000</v>
      </c>
      <c r="D66" s="78">
        <v>-12252000</v>
      </c>
      <c r="E66" s="77">
        <v>-26782000</v>
      </c>
      <c r="F66" s="78">
        <v>-18606000</v>
      </c>
      <c r="G66" s="78">
        <v>-8176000</v>
      </c>
      <c r="H66" s="77">
        <v>-17620000</v>
      </c>
      <c r="I66" s="78">
        <v>-11888000</v>
      </c>
      <c r="J66" s="78">
        <v>-5732000</v>
      </c>
    </row>
    <row r="67" spans="1:10">
      <c r="A67" s="89"/>
      <c r="B67" s="77" t="s">
        <v>38</v>
      </c>
      <c r="C67" s="78" t="s">
        <v>38</v>
      </c>
      <c r="D67" s="78" t="s">
        <v>38</v>
      </c>
      <c r="E67" s="77"/>
      <c r="F67" s="78"/>
      <c r="G67" s="78"/>
      <c r="H67" s="77"/>
      <c r="I67" s="78"/>
      <c r="J67" s="78"/>
    </row>
    <row r="68" spans="1:10">
      <c r="A68" s="81" t="s">
        <v>184</v>
      </c>
      <c r="B68" s="96" t="s">
        <v>38</v>
      </c>
      <c r="C68" s="83" t="s">
        <v>38</v>
      </c>
      <c r="D68" s="83" t="s">
        <v>38</v>
      </c>
      <c r="E68" s="96"/>
      <c r="F68" s="83"/>
      <c r="G68" s="83"/>
      <c r="H68" s="96"/>
      <c r="I68" s="83"/>
      <c r="J68" s="83"/>
    </row>
    <row r="69" spans="1:10">
      <c r="A69" s="81" t="s">
        <v>174</v>
      </c>
      <c r="B69" s="87">
        <v>2837624000</v>
      </c>
      <c r="C69" s="88">
        <v>1477294000</v>
      </c>
      <c r="D69" s="88">
        <v>1360330000</v>
      </c>
      <c r="E69" s="87">
        <v>2157331000</v>
      </c>
      <c r="F69" s="88">
        <v>1199065000</v>
      </c>
      <c r="G69" s="88">
        <v>958266000</v>
      </c>
      <c r="H69" s="87">
        <v>1885518000</v>
      </c>
      <c r="I69" s="88">
        <v>952308000</v>
      </c>
      <c r="J69" s="88">
        <v>933209000</v>
      </c>
    </row>
    <row r="70" spans="1:10">
      <c r="A70" s="76" t="s">
        <v>175</v>
      </c>
      <c r="B70" s="77">
        <v>-1774547000</v>
      </c>
      <c r="C70" s="78">
        <v>-959535000</v>
      </c>
      <c r="D70" s="78">
        <v>-815012000</v>
      </c>
      <c r="E70" s="77">
        <v>-1220917000</v>
      </c>
      <c r="F70" s="78">
        <v>-684954000</v>
      </c>
      <c r="G70" s="78">
        <v>-535963000</v>
      </c>
      <c r="H70" s="77">
        <v>-1207551000</v>
      </c>
      <c r="I70" s="78">
        <v>-650473000</v>
      </c>
      <c r="J70" s="78">
        <v>-557077000</v>
      </c>
    </row>
    <row r="71" spans="1:10">
      <c r="A71" s="92" t="s">
        <v>178</v>
      </c>
      <c r="B71" s="77">
        <v>-788420000</v>
      </c>
      <c r="C71" s="78">
        <v>-405110000</v>
      </c>
      <c r="D71" s="78">
        <v>-383310000</v>
      </c>
      <c r="E71" s="77">
        <v>-676508000</v>
      </c>
      <c r="F71" s="78">
        <v>-370064000</v>
      </c>
      <c r="G71" s="78">
        <v>-306444000</v>
      </c>
      <c r="H71" s="77">
        <v>-592830000</v>
      </c>
      <c r="I71" s="78">
        <v>-296858000</v>
      </c>
      <c r="J71" s="78">
        <v>-295971000</v>
      </c>
    </row>
    <row r="72" spans="1:10">
      <c r="A72" s="95" t="s">
        <v>180</v>
      </c>
      <c r="B72" s="77">
        <v>-154935000</v>
      </c>
      <c r="C72" s="78">
        <v>-88315000</v>
      </c>
      <c r="D72" s="78">
        <v>-66620000</v>
      </c>
      <c r="E72" s="77">
        <v>-178699000</v>
      </c>
      <c r="F72" s="78">
        <v>-98584000</v>
      </c>
      <c r="G72" s="78">
        <v>-80115000</v>
      </c>
      <c r="H72" s="77">
        <v>-67243000</v>
      </c>
      <c r="I72" s="78">
        <v>-21389000</v>
      </c>
      <c r="J72" s="78">
        <v>-45854000</v>
      </c>
    </row>
    <row r="73" spans="1:10">
      <c r="A73" s="89"/>
      <c r="B73" s="77" t="s">
        <v>38</v>
      </c>
      <c r="C73" s="78" t="s">
        <v>38</v>
      </c>
      <c r="D73" s="78" t="s">
        <v>38</v>
      </c>
      <c r="E73" s="77"/>
      <c r="F73" s="78"/>
      <c r="G73" s="78"/>
      <c r="H73" s="77"/>
      <c r="I73" s="78"/>
      <c r="J73" s="78"/>
    </row>
    <row r="74" spans="1:10">
      <c r="A74" s="81" t="s">
        <v>185</v>
      </c>
      <c r="B74" s="96" t="s">
        <v>38</v>
      </c>
      <c r="C74" s="83" t="s">
        <v>38</v>
      </c>
      <c r="D74" s="83" t="s">
        <v>38</v>
      </c>
      <c r="E74" s="96"/>
      <c r="F74" s="83"/>
      <c r="G74" s="83"/>
      <c r="H74" s="96"/>
      <c r="I74" s="83"/>
      <c r="J74" s="83"/>
    </row>
    <row r="75" spans="1:10">
      <c r="A75" s="81" t="s">
        <v>174</v>
      </c>
      <c r="B75" s="87">
        <v>1404495000</v>
      </c>
      <c r="C75" s="88">
        <v>718730000</v>
      </c>
      <c r="D75" s="88">
        <v>685765000</v>
      </c>
      <c r="E75" s="87">
        <v>1257802000</v>
      </c>
      <c r="F75" s="88">
        <v>652392000</v>
      </c>
      <c r="G75" s="88">
        <v>605410000</v>
      </c>
      <c r="H75" s="87">
        <v>1180555000</v>
      </c>
      <c r="I75" s="88">
        <v>590757000</v>
      </c>
      <c r="J75" s="88">
        <v>589798000</v>
      </c>
    </row>
    <row r="76" spans="1:10">
      <c r="A76" s="76" t="s">
        <v>175</v>
      </c>
      <c r="B76" s="77">
        <v>-664710000</v>
      </c>
      <c r="C76" s="78">
        <v>-314891000</v>
      </c>
      <c r="D76" s="78">
        <v>-349819000</v>
      </c>
      <c r="E76" s="77">
        <v>-693613000</v>
      </c>
      <c r="F76" s="78">
        <v>-336471000</v>
      </c>
      <c r="G76" s="78">
        <v>-357142000</v>
      </c>
      <c r="H76" s="77">
        <v>-644038000</v>
      </c>
      <c r="I76" s="78">
        <v>-297713000</v>
      </c>
      <c r="J76" s="78">
        <v>-346324000</v>
      </c>
    </row>
    <row r="77" spans="1:10">
      <c r="A77" s="92" t="s">
        <v>178</v>
      </c>
      <c r="B77" s="77">
        <v>-531233000</v>
      </c>
      <c r="C77" s="78">
        <v>-257414000</v>
      </c>
      <c r="D77" s="78">
        <v>-273819000</v>
      </c>
      <c r="E77" s="77">
        <v>-506136000</v>
      </c>
      <c r="F77" s="78">
        <v>-264722000</v>
      </c>
      <c r="G77" s="78">
        <v>-241414000</v>
      </c>
      <c r="H77" s="77">
        <v>-459572000</v>
      </c>
      <c r="I77" s="78">
        <v>-223345000</v>
      </c>
      <c r="J77" s="78">
        <v>-236227000</v>
      </c>
    </row>
    <row r="78" spans="1:10">
      <c r="A78" s="95" t="s">
        <v>180</v>
      </c>
      <c r="B78" s="77">
        <v>-129937000</v>
      </c>
      <c r="C78" s="78">
        <v>-78399000</v>
      </c>
      <c r="D78" s="78">
        <v>-51538000</v>
      </c>
      <c r="E78" s="77">
        <v>848000</v>
      </c>
      <c r="F78" s="78">
        <v>-37155000</v>
      </c>
      <c r="G78" s="78">
        <v>38003000</v>
      </c>
      <c r="H78" s="77">
        <v>-44075000</v>
      </c>
      <c r="I78" s="78">
        <v>-52118000</v>
      </c>
      <c r="J78" s="78">
        <v>8043000</v>
      </c>
    </row>
    <row r="79" spans="1:10">
      <c r="A79" s="89"/>
      <c r="B79" s="77" t="s">
        <v>38</v>
      </c>
      <c r="C79" s="78" t="s">
        <v>38</v>
      </c>
      <c r="D79" s="78" t="s">
        <v>38</v>
      </c>
      <c r="E79" s="77"/>
      <c r="F79" s="78"/>
      <c r="G79" s="78"/>
      <c r="H79" s="77"/>
      <c r="I79" s="78"/>
      <c r="J79" s="78"/>
    </row>
    <row r="80" spans="1:10">
      <c r="A80" s="81" t="s">
        <v>186</v>
      </c>
      <c r="B80" s="96" t="s">
        <v>38</v>
      </c>
      <c r="C80" s="83" t="s">
        <v>38</v>
      </c>
      <c r="D80" s="83" t="s">
        <v>38</v>
      </c>
      <c r="E80" s="96"/>
      <c r="F80" s="83"/>
      <c r="G80" s="83"/>
      <c r="H80" s="96"/>
      <c r="I80" s="83"/>
      <c r="J80" s="83"/>
    </row>
    <row r="81" spans="1:10">
      <c r="A81" s="81" t="s">
        <v>174</v>
      </c>
      <c r="B81" s="87">
        <v>946629000</v>
      </c>
      <c r="C81" s="88">
        <v>468858000</v>
      </c>
      <c r="D81" s="88">
        <v>477771000</v>
      </c>
      <c r="E81" s="87">
        <v>927204000</v>
      </c>
      <c r="F81" s="88">
        <v>407883000</v>
      </c>
      <c r="G81" s="88">
        <v>519321000</v>
      </c>
      <c r="H81" s="87">
        <v>1128728000</v>
      </c>
      <c r="I81" s="88">
        <v>544677000</v>
      </c>
      <c r="J81" s="88">
        <v>584050000</v>
      </c>
    </row>
    <row r="82" spans="1:10">
      <c r="A82" s="76" t="s">
        <v>175</v>
      </c>
      <c r="B82" s="77">
        <v>-468621000</v>
      </c>
      <c r="C82" s="78">
        <v>-209801000</v>
      </c>
      <c r="D82" s="78">
        <v>-258820000</v>
      </c>
      <c r="E82" s="77">
        <v>-441624000</v>
      </c>
      <c r="F82" s="78">
        <v>-167954000</v>
      </c>
      <c r="G82" s="78">
        <v>-273670000</v>
      </c>
      <c r="H82" s="77">
        <v>-623718000</v>
      </c>
      <c r="I82" s="78">
        <v>-298502000</v>
      </c>
      <c r="J82" s="78">
        <v>-325215000</v>
      </c>
    </row>
    <row r="83" spans="1:10">
      <c r="A83" s="92" t="s">
        <v>178</v>
      </c>
      <c r="B83" s="77">
        <v>-171775000</v>
      </c>
      <c r="C83" s="78">
        <v>-85828000</v>
      </c>
      <c r="D83" s="78">
        <v>-85947000</v>
      </c>
      <c r="E83" s="77">
        <v>-174897000</v>
      </c>
      <c r="F83" s="78">
        <v>-37794000</v>
      </c>
      <c r="G83" s="78">
        <v>-137103000</v>
      </c>
      <c r="H83" s="77">
        <v>-359779000</v>
      </c>
      <c r="I83" s="78">
        <v>-170088000</v>
      </c>
      <c r="J83" s="78">
        <v>-189691000</v>
      </c>
    </row>
    <row r="84" spans="1:10">
      <c r="A84" s="95" t="s">
        <v>180</v>
      </c>
      <c r="B84" s="77">
        <v>-208667000</v>
      </c>
      <c r="C84" s="78">
        <v>-117464000</v>
      </c>
      <c r="D84" s="78">
        <v>-91203000</v>
      </c>
      <c r="E84" s="77">
        <v>-194671000</v>
      </c>
      <c r="F84" s="78">
        <v>-136810000</v>
      </c>
      <c r="G84" s="78">
        <v>-57861000</v>
      </c>
      <c r="H84" s="77">
        <v>-140643000</v>
      </c>
      <c r="I84" s="78">
        <v>-80183000</v>
      </c>
      <c r="J84" s="78">
        <v>-60460000</v>
      </c>
    </row>
    <row r="85" spans="1:10">
      <c r="A85" s="89"/>
      <c r="B85" s="77" t="s">
        <v>38</v>
      </c>
      <c r="C85" s="78" t="s">
        <v>38</v>
      </c>
      <c r="D85" s="78" t="s">
        <v>38</v>
      </c>
      <c r="E85" s="77"/>
      <c r="F85" s="78"/>
      <c r="G85" s="78"/>
      <c r="H85" s="77"/>
      <c r="I85" s="78"/>
      <c r="J85" s="78"/>
    </row>
    <row r="86" spans="1:10">
      <c r="A86" s="74" t="s">
        <v>187</v>
      </c>
      <c r="B86" s="75">
        <v>-122179000</v>
      </c>
      <c r="C86" s="75">
        <v>-67422000</v>
      </c>
      <c r="D86" s="75">
        <v>-54757000</v>
      </c>
      <c r="E86" s="75">
        <v>-116577000</v>
      </c>
      <c r="F86" s="75">
        <v>-53779000</v>
      </c>
      <c r="G86" s="75">
        <v>-62798000</v>
      </c>
      <c r="H86" s="75">
        <v>17410000</v>
      </c>
      <c r="I86" s="75">
        <v>80379000</v>
      </c>
      <c r="J86" s="75">
        <v>-63000000</v>
      </c>
    </row>
    <row r="87" spans="1:10" ht="12.75">
      <c r="A87" s="7" t="s">
        <v>188</v>
      </c>
      <c r="C87" s="97"/>
      <c r="D87" s="97"/>
      <c r="F87" s="97"/>
    </row>
    <row r="88" spans="1:10" ht="12.75">
      <c r="A88" s="7" t="s">
        <v>189</v>
      </c>
    </row>
  </sheetData>
  <printOptions horizontalCentered="1" verticalCentered="1"/>
  <pageMargins left="0.31496062992125984" right="0.31496062992125984" top="0.15748031496062992" bottom="0.15748031496062992" header="0.31496062992125984" footer="0.31496062992125984"/>
  <pageSetup paperSize="9" scale="62" orientation="landscape" r:id="rId1"/>
  <headerFooter>
    <oddHeader>&amp;R&amp;D  &amp;T</oddHeader>
    <oddFooter>&amp;R&amp;P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06CD80-C38C-445D-ADE1-E0E4246B6B43}">
  <sheetPr codeName="Sheet9">
    <tabColor theme="5" tint="0.79998168889431442"/>
    <pageSetUpPr fitToPage="1"/>
  </sheetPr>
  <dimension ref="A1:J82"/>
  <sheetViews>
    <sheetView showGridLines="0" zoomScaleNormal="100" zoomScaleSheetLayoutView="130" workbookViewId="0"/>
  </sheetViews>
  <sheetFormatPr defaultColWidth="9.28515625" defaultRowHeight="11.25"/>
  <cols>
    <col min="1" max="1" width="38.7109375" style="7" customWidth="1"/>
    <col min="2" max="10" width="15.7109375" style="7" customWidth="1"/>
    <col min="11" max="16384" width="9.28515625" style="7"/>
  </cols>
  <sheetData>
    <row r="1" spans="1:10" s="101" customFormat="1" ht="12" thickBot="1">
      <c r="A1" s="98" t="s">
        <v>190</v>
      </c>
      <c r="B1" s="99"/>
      <c r="C1" s="99"/>
      <c r="D1" s="99"/>
      <c r="E1" s="99"/>
      <c r="F1" s="99"/>
      <c r="G1" s="99"/>
      <c r="H1" s="99" t="s">
        <v>29</v>
      </c>
      <c r="I1" s="99" t="s">
        <v>30</v>
      </c>
      <c r="J1" s="404" t="s">
        <v>31</v>
      </c>
    </row>
    <row r="2" spans="1:10" ht="12" thickTop="1">
      <c r="A2" s="102"/>
      <c r="B2" s="405" t="s">
        <v>23</v>
      </c>
      <c r="C2" s="406" t="s">
        <v>24</v>
      </c>
      <c r="D2" s="406" t="s">
        <v>25</v>
      </c>
      <c r="E2" s="405" t="s">
        <v>26</v>
      </c>
      <c r="F2" s="406" t="s">
        <v>27</v>
      </c>
      <c r="G2" s="406" t="s">
        <v>28</v>
      </c>
      <c r="H2" s="407" t="s">
        <v>29</v>
      </c>
      <c r="I2" s="406" t="s">
        <v>30</v>
      </c>
      <c r="J2" s="408" t="s">
        <v>31</v>
      </c>
    </row>
    <row r="3" spans="1:10">
      <c r="A3" s="103" t="s">
        <v>191</v>
      </c>
      <c r="B3" s="409"/>
      <c r="C3" s="99"/>
      <c r="D3" s="99"/>
      <c r="E3" s="409"/>
      <c r="F3" s="99"/>
      <c r="G3" s="99"/>
      <c r="H3" s="99"/>
      <c r="I3" s="99"/>
      <c r="J3" s="410"/>
    </row>
    <row r="4" spans="1:10">
      <c r="A4" s="104" t="s">
        <v>170</v>
      </c>
      <c r="B4" s="411"/>
      <c r="C4" s="412"/>
      <c r="D4" s="412" t="s">
        <v>38</v>
      </c>
      <c r="E4" s="411"/>
      <c r="F4" s="412"/>
      <c r="G4" s="412"/>
      <c r="H4" s="413"/>
      <c r="I4" s="412"/>
      <c r="J4" s="414"/>
    </row>
    <row r="5" spans="1:10">
      <c r="A5" s="105" t="s">
        <v>192</v>
      </c>
      <c r="B5" s="415">
        <f>11076910000-1000</f>
        <v>11076909000</v>
      </c>
      <c r="C5" s="416">
        <v>4868677000</v>
      </c>
      <c r="D5" s="416">
        <v>6208232000</v>
      </c>
      <c r="E5" s="415">
        <v>10441694000</v>
      </c>
      <c r="F5" s="416">
        <v>4536311000</v>
      </c>
      <c r="G5" s="416">
        <v>5905383000</v>
      </c>
      <c r="H5" s="417">
        <v>10022964000</v>
      </c>
      <c r="I5" s="416">
        <v>4398719000</v>
      </c>
      <c r="J5" s="418">
        <v>5624245000</v>
      </c>
    </row>
    <row r="6" spans="1:10">
      <c r="A6" s="105" t="s">
        <v>193</v>
      </c>
      <c r="B6" s="415">
        <v>84921461000</v>
      </c>
      <c r="C6" s="416">
        <v>84921461000</v>
      </c>
      <c r="D6" s="416">
        <v>79130164000</v>
      </c>
      <c r="E6" s="415">
        <v>75652711000</v>
      </c>
      <c r="F6" s="416">
        <v>75652711000</v>
      </c>
      <c r="G6" s="416">
        <v>72502090000</v>
      </c>
      <c r="H6" s="417">
        <v>71837790000</v>
      </c>
      <c r="I6" s="416">
        <v>71837790000</v>
      </c>
      <c r="J6" s="418">
        <v>74918016000</v>
      </c>
    </row>
    <row r="7" spans="1:10">
      <c r="A7" s="105" t="s">
        <v>194</v>
      </c>
      <c r="B7" s="415">
        <v>78129837000</v>
      </c>
      <c r="C7" s="416">
        <v>78129837000</v>
      </c>
      <c r="D7" s="416">
        <v>74901509000</v>
      </c>
      <c r="E7" s="415">
        <v>72241884000</v>
      </c>
      <c r="F7" s="416">
        <v>72241884000</v>
      </c>
      <c r="G7" s="416">
        <v>70467975000</v>
      </c>
      <c r="H7" s="417">
        <v>71194746000</v>
      </c>
      <c r="I7" s="416">
        <v>71194746000</v>
      </c>
      <c r="J7" s="418">
        <v>71306868000</v>
      </c>
    </row>
    <row r="8" spans="1:10">
      <c r="A8" s="105" t="s">
        <v>195</v>
      </c>
      <c r="B8" s="415">
        <v>75185861000</v>
      </c>
      <c r="C8" s="416">
        <v>76515673000</v>
      </c>
      <c r="D8" s="416">
        <v>73571697000</v>
      </c>
      <c r="E8" s="415">
        <v>71436971000</v>
      </c>
      <c r="F8" s="416">
        <v>71354930000</v>
      </c>
      <c r="G8" s="416">
        <v>69994262000</v>
      </c>
      <c r="H8" s="417">
        <v>69762681000</v>
      </c>
      <c r="I8" s="416">
        <v>71250807000</v>
      </c>
      <c r="J8" s="418">
        <v>69753843000</v>
      </c>
    </row>
    <row r="9" spans="1:10">
      <c r="A9" s="106" t="s">
        <v>196</v>
      </c>
      <c r="B9" s="419">
        <v>148.79</v>
      </c>
      <c r="C9" s="420">
        <v>135.15</v>
      </c>
      <c r="D9" s="420">
        <v>163.55000000000001</v>
      </c>
      <c r="E9" s="419">
        <v>124.47</v>
      </c>
      <c r="F9" s="420">
        <v>135.93</v>
      </c>
      <c r="G9" s="420">
        <v>115.51</v>
      </c>
      <c r="H9" s="421">
        <v>141.86000000000001</v>
      </c>
      <c r="I9" s="420">
        <v>115.85</v>
      </c>
      <c r="J9" s="422">
        <v>165.41</v>
      </c>
    </row>
    <row r="10" spans="1:10">
      <c r="A10" s="106"/>
      <c r="B10" s="419" t="s">
        <v>38</v>
      </c>
      <c r="C10" s="420" t="s">
        <v>38</v>
      </c>
      <c r="D10" s="420" t="s">
        <v>38</v>
      </c>
      <c r="E10" s="419"/>
      <c r="F10" s="420"/>
      <c r="G10" s="420"/>
      <c r="H10" s="421"/>
      <c r="I10" s="420"/>
      <c r="J10" s="422"/>
    </row>
    <row r="11" spans="1:10">
      <c r="A11" s="104" t="s">
        <v>171</v>
      </c>
      <c r="B11" s="411" t="s">
        <v>38</v>
      </c>
      <c r="C11" s="412" t="s">
        <v>38</v>
      </c>
      <c r="D11" s="412" t="s">
        <v>38</v>
      </c>
      <c r="E11" s="411"/>
      <c r="F11" s="412"/>
      <c r="G11" s="412"/>
      <c r="H11" s="413"/>
      <c r="I11" s="412"/>
      <c r="J11" s="414"/>
    </row>
    <row r="12" spans="1:10">
      <c r="A12" s="105" t="s">
        <v>192</v>
      </c>
      <c r="B12" s="415">
        <v>636342000</v>
      </c>
      <c r="C12" s="416">
        <v>353360000</v>
      </c>
      <c r="D12" s="416">
        <v>282982000</v>
      </c>
      <c r="E12" s="415">
        <v>719984000</v>
      </c>
      <c r="F12" s="416">
        <v>389483000</v>
      </c>
      <c r="G12" s="416">
        <v>330501000</v>
      </c>
      <c r="H12" s="417">
        <v>1311381000</v>
      </c>
      <c r="I12" s="416">
        <v>668168000</v>
      </c>
      <c r="J12" s="418">
        <v>643212000</v>
      </c>
    </row>
    <row r="13" spans="1:10">
      <c r="A13" s="105" t="s">
        <v>193</v>
      </c>
      <c r="B13" s="415">
        <v>13272328000</v>
      </c>
      <c r="C13" s="416">
        <v>13272328000</v>
      </c>
      <c r="D13" s="416">
        <v>12773403000</v>
      </c>
      <c r="E13" s="415">
        <v>12454922000</v>
      </c>
      <c r="F13" s="416">
        <v>12454922000</v>
      </c>
      <c r="G13" s="416">
        <v>12020406000</v>
      </c>
      <c r="H13" s="417">
        <v>11905465000</v>
      </c>
      <c r="I13" s="416">
        <v>11905465000</v>
      </c>
      <c r="J13" s="418">
        <v>11942072000</v>
      </c>
    </row>
    <row r="14" spans="1:10">
      <c r="A14" s="105" t="s">
        <v>194</v>
      </c>
      <c r="B14" s="415">
        <v>13269493000</v>
      </c>
      <c r="C14" s="416">
        <v>13269493000</v>
      </c>
      <c r="D14" s="416">
        <v>12772545000</v>
      </c>
      <c r="E14" s="415">
        <v>12454626000</v>
      </c>
      <c r="F14" s="416">
        <v>12454626000</v>
      </c>
      <c r="G14" s="416">
        <v>12020143000</v>
      </c>
      <c r="H14" s="417">
        <v>11905206000</v>
      </c>
      <c r="I14" s="416">
        <v>11905206000</v>
      </c>
      <c r="J14" s="418">
        <v>11941789000</v>
      </c>
    </row>
    <row r="15" spans="1:10">
      <c r="A15" s="105" t="s">
        <v>195</v>
      </c>
      <c r="B15" s="415">
        <v>12862059000</v>
      </c>
      <c r="C15" s="416">
        <v>13021019000</v>
      </c>
      <c r="D15" s="416">
        <v>12613585000</v>
      </c>
      <c r="E15" s="415">
        <v>12179928000</v>
      </c>
      <c r="F15" s="416">
        <v>12237385000</v>
      </c>
      <c r="G15" s="416">
        <v>11962675000</v>
      </c>
      <c r="H15" s="417">
        <v>12709864000</v>
      </c>
      <c r="I15" s="416">
        <v>11923497000</v>
      </c>
      <c r="J15" s="418">
        <v>12728155000</v>
      </c>
    </row>
    <row r="16" spans="1:10">
      <c r="A16" s="106" t="s">
        <v>197</v>
      </c>
      <c r="B16" s="419">
        <v>41.06</v>
      </c>
      <c r="C16" s="420">
        <v>40.950000000000003</v>
      </c>
      <c r="D16" s="420">
        <v>41.46</v>
      </c>
      <c r="E16" s="419">
        <v>39.020000000000003</v>
      </c>
      <c r="F16" s="420">
        <v>39.630000000000003</v>
      </c>
      <c r="G16" s="420">
        <v>38.909999999999997</v>
      </c>
      <c r="H16" s="421">
        <v>37.06</v>
      </c>
      <c r="I16" s="420">
        <v>40.159999999999997</v>
      </c>
      <c r="J16" s="422">
        <v>36.39</v>
      </c>
    </row>
    <row r="17" spans="1:10">
      <c r="A17" s="105"/>
      <c r="B17" s="411" t="s">
        <v>38</v>
      </c>
      <c r="C17" s="412" t="s">
        <v>38</v>
      </c>
      <c r="D17" s="412" t="s">
        <v>38</v>
      </c>
      <c r="E17" s="411"/>
      <c r="F17" s="412"/>
      <c r="G17" s="412"/>
      <c r="H17" s="413"/>
      <c r="I17" s="412"/>
      <c r="J17" s="414"/>
    </row>
    <row r="18" spans="1:10">
      <c r="A18" s="107" t="s">
        <v>198</v>
      </c>
      <c r="B18" s="415">
        <v>64527001000</v>
      </c>
      <c r="C18" s="416">
        <v>64527001000</v>
      </c>
      <c r="D18" s="416">
        <v>59724322000</v>
      </c>
      <c r="E18" s="415">
        <v>56101716000</v>
      </c>
      <c r="F18" s="416">
        <v>56101716000</v>
      </c>
      <c r="G18" s="416">
        <v>54148000000</v>
      </c>
      <c r="H18" s="417">
        <v>51690425000</v>
      </c>
      <c r="I18" s="423" t="s">
        <v>52</v>
      </c>
      <c r="J18" s="424" t="s">
        <v>52</v>
      </c>
    </row>
    <row r="19" spans="1:10">
      <c r="A19" s="107" t="s">
        <v>199</v>
      </c>
      <c r="B19" s="415">
        <v>19796813000</v>
      </c>
      <c r="C19" s="416">
        <v>19796813000</v>
      </c>
      <c r="D19" s="416">
        <v>18720059000</v>
      </c>
      <c r="E19" s="415">
        <v>18860725000</v>
      </c>
      <c r="F19" s="416">
        <v>18860725000</v>
      </c>
      <c r="G19" s="416">
        <v>17662000000</v>
      </c>
      <c r="H19" s="417">
        <v>16298579000</v>
      </c>
      <c r="I19" s="423" t="s">
        <v>52</v>
      </c>
      <c r="J19" s="424" t="s">
        <v>52</v>
      </c>
    </row>
    <row r="20" spans="1:10">
      <c r="A20" s="107" t="s">
        <v>200</v>
      </c>
      <c r="B20" s="415">
        <v>3156175000</v>
      </c>
      <c r="C20" s="416">
        <v>3156175000</v>
      </c>
      <c r="D20" s="416">
        <v>3221577000</v>
      </c>
      <c r="E20" s="415">
        <v>3178425000</v>
      </c>
      <c r="F20" s="416">
        <v>3178425000</v>
      </c>
      <c r="G20" s="416">
        <v>3189000000</v>
      </c>
      <c r="H20" s="417">
        <v>3173639000</v>
      </c>
      <c r="I20" s="423" t="s">
        <v>52</v>
      </c>
      <c r="J20" s="424" t="s">
        <v>52</v>
      </c>
    </row>
    <row r="21" spans="1:10">
      <c r="A21" s="107" t="s">
        <v>201</v>
      </c>
      <c r="B21" s="415">
        <v>10713800000</v>
      </c>
      <c r="C21" s="416">
        <v>10713800000</v>
      </c>
      <c r="D21" s="416">
        <v>10237609000</v>
      </c>
      <c r="E21" s="415">
        <v>9966767000</v>
      </c>
      <c r="F21" s="416">
        <v>9966767000</v>
      </c>
      <c r="G21" s="416">
        <v>9523000000</v>
      </c>
      <c r="H21" s="417">
        <v>12580611000</v>
      </c>
      <c r="I21" s="423" t="s">
        <v>52</v>
      </c>
      <c r="J21" s="424" t="s">
        <v>52</v>
      </c>
    </row>
    <row r="22" spans="1:10">
      <c r="A22" s="105"/>
      <c r="B22" s="411" t="s">
        <v>38</v>
      </c>
      <c r="C22" s="423" t="s">
        <v>38</v>
      </c>
      <c r="D22" s="423" t="s">
        <v>38</v>
      </c>
      <c r="E22" s="411"/>
      <c r="F22" s="423"/>
      <c r="G22" s="423"/>
      <c r="H22" s="413"/>
      <c r="I22" s="423"/>
      <c r="J22" s="424"/>
    </row>
    <row r="23" spans="1:10">
      <c r="A23" s="104" t="s">
        <v>202</v>
      </c>
      <c r="B23" s="425" t="s">
        <v>38</v>
      </c>
      <c r="C23" s="423" t="s">
        <v>38</v>
      </c>
      <c r="D23" s="423" t="s">
        <v>38</v>
      </c>
      <c r="E23" s="425"/>
      <c r="F23" s="423"/>
      <c r="G23" s="423"/>
      <c r="H23" s="426"/>
      <c r="I23" s="423"/>
      <c r="J23" s="424"/>
    </row>
    <row r="24" spans="1:10">
      <c r="A24" s="107" t="s">
        <v>203</v>
      </c>
      <c r="B24" s="415">
        <v>9317082000</v>
      </c>
      <c r="C24" s="416">
        <v>9539918000</v>
      </c>
      <c r="D24" s="416">
        <v>9317082000</v>
      </c>
      <c r="E24" s="415">
        <v>9780178000</v>
      </c>
      <c r="F24" s="416">
        <v>9419592000</v>
      </c>
      <c r="G24" s="416">
        <v>9780178000</v>
      </c>
      <c r="H24" s="417">
        <v>9481494000</v>
      </c>
      <c r="I24" s="423" t="s">
        <v>52</v>
      </c>
      <c r="J24" s="424" t="s">
        <v>52</v>
      </c>
    </row>
    <row r="25" spans="1:10">
      <c r="A25" s="108" t="s">
        <v>204</v>
      </c>
      <c r="B25" s="415">
        <v>382257000</v>
      </c>
      <c r="C25" s="416">
        <v>209870000</v>
      </c>
      <c r="D25" s="416">
        <v>172387000</v>
      </c>
      <c r="E25" s="415">
        <v>373149000</v>
      </c>
      <c r="F25" s="416">
        <v>154431000</v>
      </c>
      <c r="G25" s="416">
        <v>218718000</v>
      </c>
      <c r="H25" s="417">
        <v>387448000</v>
      </c>
      <c r="I25" s="423" t="s">
        <v>52</v>
      </c>
      <c r="J25" s="424" t="s">
        <v>52</v>
      </c>
    </row>
    <row r="26" spans="1:10">
      <c r="A26" s="108" t="s">
        <v>205</v>
      </c>
      <c r="B26" s="415">
        <v>906377000</v>
      </c>
      <c r="C26" s="416">
        <v>367956000</v>
      </c>
      <c r="D26" s="416">
        <v>538421000</v>
      </c>
      <c r="E26" s="415">
        <v>804660000</v>
      </c>
      <c r="F26" s="416">
        <v>339076000</v>
      </c>
      <c r="G26" s="416">
        <v>465584000</v>
      </c>
      <c r="H26" s="417">
        <v>1012752000</v>
      </c>
      <c r="I26" s="423" t="s">
        <v>52</v>
      </c>
      <c r="J26" s="424" t="s">
        <v>52</v>
      </c>
    </row>
    <row r="27" spans="1:10">
      <c r="A27" s="108" t="s">
        <v>206</v>
      </c>
      <c r="B27" s="415">
        <v>-864626000</v>
      </c>
      <c r="C27" s="416">
        <v>-429608000</v>
      </c>
      <c r="D27" s="416">
        <v>-435018000</v>
      </c>
      <c r="E27" s="415">
        <v>-868503000</v>
      </c>
      <c r="F27" s="416">
        <v>-433533000</v>
      </c>
      <c r="G27" s="416">
        <v>-434970000</v>
      </c>
      <c r="H27" s="417">
        <v>-888567000</v>
      </c>
      <c r="I27" s="423" t="s">
        <v>52</v>
      </c>
      <c r="J27" s="424" t="s">
        <v>52</v>
      </c>
    </row>
    <row r="28" spans="1:10">
      <c r="A28" s="108" t="s">
        <v>207</v>
      </c>
      <c r="B28" s="415">
        <f>-460791000+11000</f>
        <v>-460780000</v>
      </c>
      <c r="C28" s="416">
        <f>-362517000+1000</f>
        <v>-362516000</v>
      </c>
      <c r="D28" s="416">
        <v>-98264000</v>
      </c>
      <c r="E28" s="415">
        <v>-338070000</v>
      </c>
      <c r="F28" s="416">
        <v>-213287000</v>
      </c>
      <c r="G28" s="416">
        <v>-124783000</v>
      </c>
      <c r="H28" s="417">
        <v>-65856000</v>
      </c>
      <c r="I28" s="423" t="s">
        <v>52</v>
      </c>
      <c r="J28" s="424" t="s">
        <v>52</v>
      </c>
    </row>
    <row r="29" spans="1:10">
      <c r="A29" s="108" t="s">
        <v>208</v>
      </c>
      <c r="B29" s="415">
        <v>257932000</v>
      </c>
      <c r="C29" s="416">
        <v>212622000</v>
      </c>
      <c r="D29" s="416">
        <v>45310000</v>
      </c>
      <c r="E29" s="415">
        <v>-434332000</v>
      </c>
      <c r="F29" s="416">
        <v>50803000</v>
      </c>
      <c r="G29" s="416">
        <v>-485135000</v>
      </c>
      <c r="H29" s="417">
        <v>-147092000</v>
      </c>
      <c r="I29" s="423"/>
      <c r="J29" s="424"/>
    </row>
    <row r="30" spans="1:10">
      <c r="A30" s="107" t="s">
        <v>209</v>
      </c>
      <c r="B30" s="415">
        <v>9538242000</v>
      </c>
      <c r="C30" s="416">
        <v>9538242000</v>
      </c>
      <c r="D30" s="416">
        <v>9539918000</v>
      </c>
      <c r="E30" s="415">
        <v>9317082000</v>
      </c>
      <c r="F30" s="416">
        <v>9317082000</v>
      </c>
      <c r="G30" s="416">
        <v>9419592000</v>
      </c>
      <c r="H30" s="417">
        <v>9780178000</v>
      </c>
      <c r="I30" s="423" t="s">
        <v>52</v>
      </c>
      <c r="J30" s="424" t="s">
        <v>52</v>
      </c>
    </row>
    <row r="31" spans="1:10">
      <c r="A31" s="109"/>
      <c r="B31" s="425" t="s">
        <v>38</v>
      </c>
      <c r="C31" s="423" t="s">
        <v>38</v>
      </c>
      <c r="D31" s="423" t="s">
        <v>38</v>
      </c>
      <c r="E31" s="425"/>
      <c r="F31" s="423"/>
      <c r="G31" s="423"/>
      <c r="H31" s="426"/>
      <c r="I31" s="423"/>
      <c r="J31" s="424"/>
    </row>
    <row r="32" spans="1:10">
      <c r="A32" s="472" t="s">
        <v>210</v>
      </c>
      <c r="B32" s="415">
        <v>424008000</v>
      </c>
      <c r="C32" s="416">
        <v>148218000</v>
      </c>
      <c r="D32" s="416">
        <v>275790000</v>
      </c>
      <c r="E32" s="415">
        <v>309307000</v>
      </c>
      <c r="F32" s="416">
        <v>59974000</v>
      </c>
      <c r="G32" s="416">
        <v>249333000</v>
      </c>
      <c r="H32" s="417">
        <v>511633000</v>
      </c>
      <c r="I32" s="423" t="s">
        <v>52</v>
      </c>
      <c r="J32" s="424" t="s">
        <v>52</v>
      </c>
    </row>
    <row r="33" spans="1:10">
      <c r="A33" s="472" t="s">
        <v>211</v>
      </c>
      <c r="B33" s="427">
        <v>4.5499999999999999E-2</v>
      </c>
      <c r="C33" s="428">
        <v>3.1099999999999999E-2</v>
      </c>
      <c r="D33" s="428">
        <v>5.9200000000000003E-2</v>
      </c>
      <c r="E33" s="427">
        <v>3.1600000000000003E-2</v>
      </c>
      <c r="F33" s="428">
        <v>1.2699999999999999E-2</v>
      </c>
      <c r="G33" s="428">
        <v>5.0987415566465147E-2</v>
      </c>
      <c r="H33" s="429">
        <v>5.3961000000000002E-2</v>
      </c>
      <c r="I33" s="428" t="s">
        <v>52</v>
      </c>
      <c r="J33" s="430" t="s">
        <v>52</v>
      </c>
    </row>
    <row r="34" spans="1:10">
      <c r="A34" s="472"/>
      <c r="B34" s="427" t="s">
        <v>38</v>
      </c>
      <c r="C34" s="428" t="s">
        <v>38</v>
      </c>
      <c r="D34" s="428" t="s">
        <v>38</v>
      </c>
      <c r="E34" s="427"/>
      <c r="F34" s="428"/>
      <c r="G34" s="428"/>
      <c r="H34" s="429"/>
      <c r="I34" s="428"/>
      <c r="J34" s="430"/>
    </row>
    <row r="35" spans="1:10">
      <c r="A35" s="472" t="s">
        <v>212</v>
      </c>
      <c r="B35" s="415">
        <v>1076067000</v>
      </c>
      <c r="C35" s="416">
        <v>468740000</v>
      </c>
      <c r="D35" s="416">
        <v>607327000</v>
      </c>
      <c r="E35" s="415">
        <v>876559258.51384079</v>
      </c>
      <c r="F35" s="428" t="s">
        <v>52</v>
      </c>
      <c r="G35" s="428" t="s">
        <v>52</v>
      </c>
      <c r="H35" s="429" t="s">
        <v>52</v>
      </c>
      <c r="I35" s="428" t="s">
        <v>52</v>
      </c>
      <c r="J35" s="430" t="s">
        <v>52</v>
      </c>
    </row>
    <row r="36" spans="1:10">
      <c r="A36" s="472" t="s">
        <v>213</v>
      </c>
      <c r="B36" s="415">
        <f>11388642000-68000</f>
        <v>11388574000</v>
      </c>
      <c r="C36" s="416">
        <f>5469250000-68000</f>
        <v>5469182000</v>
      </c>
      <c r="D36" s="416">
        <v>5919392000</v>
      </c>
      <c r="E36" s="415">
        <v>9795292666.5292492</v>
      </c>
      <c r="F36" s="428" t="s">
        <v>52</v>
      </c>
      <c r="G36" s="428" t="s">
        <v>52</v>
      </c>
      <c r="H36" s="429" t="s">
        <v>52</v>
      </c>
      <c r="I36" s="428" t="s">
        <v>52</v>
      </c>
      <c r="J36" s="430" t="s">
        <v>52</v>
      </c>
    </row>
    <row r="37" spans="1:10">
      <c r="A37" s="472" t="s">
        <v>214</v>
      </c>
      <c r="B37" s="427">
        <v>9.4500000000000001E-2</v>
      </c>
      <c r="C37" s="428">
        <v>8.5699999999999998E-2</v>
      </c>
      <c r="D37" s="428">
        <v>0.1026</v>
      </c>
      <c r="E37" s="427">
        <v>8.9487806883919344E-2</v>
      </c>
      <c r="F37" s="428" t="s">
        <v>52</v>
      </c>
      <c r="G37" s="428" t="s">
        <v>52</v>
      </c>
      <c r="H37" s="429" t="s">
        <v>52</v>
      </c>
      <c r="I37" s="428" t="s">
        <v>52</v>
      </c>
      <c r="J37" s="430" t="s">
        <v>52</v>
      </c>
    </row>
    <row r="38" spans="1:10">
      <c r="A38" s="109"/>
      <c r="B38" s="411" t="s">
        <v>38</v>
      </c>
      <c r="C38" s="412" t="s">
        <v>38</v>
      </c>
      <c r="D38" s="412" t="s">
        <v>38</v>
      </c>
      <c r="E38" s="411"/>
      <c r="F38" s="412"/>
      <c r="G38" s="412"/>
      <c r="H38" s="413"/>
      <c r="I38" s="412"/>
      <c r="J38" s="414"/>
    </row>
    <row r="39" spans="1:10">
      <c r="A39" s="110" t="s">
        <v>215</v>
      </c>
      <c r="B39" s="409" t="s">
        <v>38</v>
      </c>
      <c r="C39" s="99" t="s">
        <v>38</v>
      </c>
      <c r="D39" s="99" t="s">
        <v>38</v>
      </c>
      <c r="E39" s="409"/>
      <c r="F39" s="99"/>
      <c r="G39" s="99"/>
      <c r="H39" s="99"/>
      <c r="I39" s="99"/>
      <c r="J39" s="410"/>
    </row>
    <row r="40" spans="1:10">
      <c r="A40" s="104" t="s">
        <v>173</v>
      </c>
      <c r="B40" s="415" t="s">
        <v>38</v>
      </c>
      <c r="C40" s="416" t="s">
        <v>38</v>
      </c>
      <c r="D40" s="416" t="s">
        <v>38</v>
      </c>
      <c r="E40" s="415"/>
      <c r="F40" s="416"/>
      <c r="G40" s="416"/>
      <c r="H40" s="417"/>
      <c r="I40" s="416"/>
      <c r="J40" s="418"/>
    </row>
    <row r="41" spans="1:10">
      <c r="A41" s="107" t="s">
        <v>192</v>
      </c>
      <c r="B41" s="415">
        <v>6775474000</v>
      </c>
      <c r="C41" s="416">
        <v>3083320000</v>
      </c>
      <c r="D41" s="416">
        <v>3692154000</v>
      </c>
      <c r="E41" s="415">
        <v>5956201000</v>
      </c>
      <c r="F41" s="416">
        <v>2930420000</v>
      </c>
      <c r="G41" s="416">
        <v>3025781000</v>
      </c>
      <c r="H41" s="417">
        <v>5301579000</v>
      </c>
      <c r="I41" s="416">
        <v>2465124000</v>
      </c>
      <c r="J41" s="418">
        <v>2836452000</v>
      </c>
    </row>
    <row r="42" spans="1:10">
      <c r="A42" s="107" t="s">
        <v>216</v>
      </c>
      <c r="B42" s="415">
        <v>8311274000</v>
      </c>
      <c r="C42" s="416">
        <v>8311274000</v>
      </c>
      <c r="D42" s="416">
        <v>8138736000</v>
      </c>
      <c r="E42" s="415">
        <v>7697216000</v>
      </c>
      <c r="F42" s="416">
        <v>7697216000</v>
      </c>
      <c r="G42" s="416">
        <v>7567599000</v>
      </c>
      <c r="H42" s="417">
        <v>7333898000</v>
      </c>
      <c r="I42" s="416">
        <v>7333898000</v>
      </c>
      <c r="J42" s="418">
        <v>7684092000</v>
      </c>
    </row>
    <row r="43" spans="1:10">
      <c r="A43" s="107" t="s">
        <v>217</v>
      </c>
      <c r="B43" s="427">
        <v>0.5786</v>
      </c>
      <c r="C43" s="431">
        <v>0.57020000000000004</v>
      </c>
      <c r="D43" s="431">
        <v>0.58748</v>
      </c>
      <c r="E43" s="427">
        <v>0.56320000000000003</v>
      </c>
      <c r="F43" s="431">
        <v>0.54690000000000005</v>
      </c>
      <c r="G43" s="431">
        <v>0.58079999999999998</v>
      </c>
      <c r="H43" s="429">
        <v>0.61150000000000004</v>
      </c>
      <c r="I43" s="431">
        <v>0.62019999999999997</v>
      </c>
      <c r="J43" s="432">
        <v>0.6028</v>
      </c>
    </row>
    <row r="44" spans="1:10">
      <c r="A44" s="111" t="s">
        <v>218</v>
      </c>
      <c r="B44" s="433">
        <v>-1.24E-2</v>
      </c>
      <c r="C44" s="434">
        <v>-1.4999999999999999E-2</v>
      </c>
      <c r="D44" s="434">
        <v>-9.6299999999999997E-3</v>
      </c>
      <c r="E44" s="433">
        <v>-5.1299999999999998E-2</v>
      </c>
      <c r="F44" s="434">
        <v>-5.7299999999999997E-2</v>
      </c>
      <c r="G44" s="434">
        <v>-4.4499999999999998E-2</v>
      </c>
      <c r="H44" s="435">
        <v>-4.8800000000000003E-2</v>
      </c>
      <c r="I44" s="434">
        <v>-2.5899999999999999E-2</v>
      </c>
      <c r="J44" s="436">
        <v>-7.1599999999999997E-2</v>
      </c>
    </row>
    <row r="45" spans="1:10">
      <c r="A45" s="111" t="s">
        <v>219</v>
      </c>
      <c r="B45" s="433">
        <v>-3.6299999999999999E-2</v>
      </c>
      <c r="C45" s="434">
        <v>-3.3399999999999999E-2</v>
      </c>
      <c r="D45" s="434">
        <v>-3.9480000000000001E-2</v>
      </c>
      <c r="E45" s="433">
        <v>-4.0099999999999997E-2</v>
      </c>
      <c r="F45" s="434" t="s">
        <v>52</v>
      </c>
      <c r="G45" s="436" t="s">
        <v>52</v>
      </c>
      <c r="H45" s="435" t="s">
        <v>52</v>
      </c>
      <c r="I45" s="434" t="s">
        <v>52</v>
      </c>
      <c r="J45" s="436" t="s">
        <v>52</v>
      </c>
    </row>
    <row r="46" spans="1:10">
      <c r="A46" s="107" t="s">
        <v>220</v>
      </c>
      <c r="B46" s="427">
        <v>0.27560000000000001</v>
      </c>
      <c r="C46" s="431">
        <v>0.26879999999999998</v>
      </c>
      <c r="D46" s="431">
        <v>0.28272000000000003</v>
      </c>
      <c r="E46" s="427">
        <v>0.2969</v>
      </c>
      <c r="F46" s="431">
        <v>0.28389999999999999</v>
      </c>
      <c r="G46" s="431">
        <v>0.31090000000000001</v>
      </c>
      <c r="H46" s="429">
        <v>0.31369999999999998</v>
      </c>
      <c r="I46" s="431">
        <v>0.30790000000000001</v>
      </c>
      <c r="J46" s="432">
        <v>0.31940000000000002</v>
      </c>
    </row>
    <row r="47" spans="1:10">
      <c r="A47" s="107" t="s">
        <v>221</v>
      </c>
      <c r="B47" s="427">
        <v>7.9100000000000004E-2</v>
      </c>
      <c r="C47" s="431">
        <v>8.6999999999999994E-2</v>
      </c>
      <c r="D47" s="431">
        <v>7.0669999999999997E-2</v>
      </c>
      <c r="E47" s="427">
        <v>7.2800000000000004E-2</v>
      </c>
      <c r="F47" s="431">
        <v>0.1021</v>
      </c>
      <c r="G47" s="431">
        <v>4.1000000000000002E-2</v>
      </c>
      <c r="H47" s="429">
        <v>5.1799999999999999E-2</v>
      </c>
      <c r="I47" s="431">
        <v>6.3600000000000004E-2</v>
      </c>
      <c r="J47" s="432">
        <v>3.9899999999999998E-2</v>
      </c>
    </row>
    <row r="48" spans="1:10">
      <c r="A48" s="112" t="s">
        <v>222</v>
      </c>
      <c r="B48" s="437">
        <v>0.93320000000000003</v>
      </c>
      <c r="C48" s="438">
        <v>0.92600000000000005</v>
      </c>
      <c r="D48" s="438">
        <v>0.94086999999999998</v>
      </c>
      <c r="E48" s="437">
        <v>0.93289999999999995</v>
      </c>
      <c r="F48" s="438">
        <v>0.93289999999999995</v>
      </c>
      <c r="G48" s="438">
        <v>0.93279999999999996</v>
      </c>
      <c r="H48" s="439">
        <v>0.97709999999999997</v>
      </c>
      <c r="I48" s="438">
        <v>0.99180000000000001</v>
      </c>
      <c r="J48" s="440">
        <v>0.96230000000000004</v>
      </c>
    </row>
    <row r="49" spans="1:10">
      <c r="A49" s="109"/>
      <c r="B49" s="441" t="s">
        <v>38</v>
      </c>
      <c r="C49" s="442" t="s">
        <v>38</v>
      </c>
      <c r="D49" s="442" t="s">
        <v>38</v>
      </c>
      <c r="E49" s="441"/>
      <c r="F49" s="442"/>
      <c r="G49" s="442"/>
      <c r="H49" s="443"/>
      <c r="I49" s="442"/>
      <c r="J49" s="444"/>
    </row>
    <row r="50" spans="1:10">
      <c r="A50" s="104" t="s">
        <v>183</v>
      </c>
      <c r="B50" s="445" t="s">
        <v>38</v>
      </c>
      <c r="C50" s="446" t="s">
        <v>38</v>
      </c>
      <c r="D50" s="446" t="s">
        <v>38</v>
      </c>
      <c r="E50" s="445"/>
      <c r="F50" s="446"/>
      <c r="G50" s="446"/>
      <c r="H50" s="447"/>
      <c r="I50" s="446"/>
      <c r="J50" s="448"/>
    </row>
    <row r="51" spans="1:10">
      <c r="A51" s="113" t="s">
        <v>192</v>
      </c>
      <c r="B51" s="415">
        <v>1324818000</v>
      </c>
      <c r="C51" s="416">
        <v>613573000</v>
      </c>
      <c r="D51" s="416">
        <v>711245000</v>
      </c>
      <c r="E51" s="415">
        <v>1208635000</v>
      </c>
      <c r="F51" s="416">
        <v>555661000</v>
      </c>
      <c r="G51" s="416">
        <v>652974000</v>
      </c>
      <c r="H51" s="417">
        <v>1067810000</v>
      </c>
      <c r="I51" s="416">
        <v>511481000</v>
      </c>
      <c r="J51" s="418">
        <v>556329000</v>
      </c>
    </row>
    <row r="52" spans="1:10">
      <c r="A52" s="113" t="s">
        <v>217</v>
      </c>
      <c r="B52" s="427">
        <v>0.65339999999999998</v>
      </c>
      <c r="C52" s="431">
        <v>0.62450000000000006</v>
      </c>
      <c r="D52" s="431">
        <v>0.68400000000000005</v>
      </c>
      <c r="E52" s="427">
        <v>0.64139999999999997</v>
      </c>
      <c r="F52" s="431">
        <v>0.62509999999999999</v>
      </c>
      <c r="G52" s="431">
        <v>0.65890000000000004</v>
      </c>
      <c r="H52" s="429">
        <v>0.70099999999999996</v>
      </c>
      <c r="I52" s="431">
        <v>0.71419999999999995</v>
      </c>
      <c r="J52" s="432">
        <v>0.68720000000000003</v>
      </c>
    </row>
    <row r="53" spans="1:10">
      <c r="A53" s="113" t="s">
        <v>220</v>
      </c>
      <c r="B53" s="427">
        <v>0.2268</v>
      </c>
      <c r="C53" s="431">
        <v>0.2195</v>
      </c>
      <c r="D53" s="431">
        <v>0.23447000000000001</v>
      </c>
      <c r="E53" s="427">
        <v>0.23710000000000001</v>
      </c>
      <c r="F53" s="431">
        <v>0.23100000000000001</v>
      </c>
      <c r="G53" s="431">
        <v>0.24360000000000001</v>
      </c>
      <c r="H53" s="429">
        <v>0.21809999999999999</v>
      </c>
      <c r="I53" s="431">
        <v>0.21579999999999999</v>
      </c>
      <c r="J53" s="432">
        <v>0.2205</v>
      </c>
    </row>
    <row r="54" spans="1:10">
      <c r="A54" s="113" t="s">
        <v>221</v>
      </c>
      <c r="B54" s="427">
        <v>1.2800000000000001E-2</v>
      </c>
      <c r="C54" s="431">
        <v>6.1000000000000004E-3</v>
      </c>
      <c r="D54" s="431">
        <v>2.001E-2</v>
      </c>
      <c r="E54" s="427">
        <v>2.3400000000000001E-2</v>
      </c>
      <c r="F54" s="431">
        <v>3.15E-2</v>
      </c>
      <c r="G54" s="431">
        <v>1.46E-2</v>
      </c>
      <c r="H54" s="429">
        <v>1.7399999999999999E-2</v>
      </c>
      <c r="I54" s="431">
        <v>2.3E-2</v>
      </c>
      <c r="J54" s="432">
        <v>1.1599999999999999E-2</v>
      </c>
    </row>
    <row r="55" spans="1:10">
      <c r="A55" s="112" t="s">
        <v>223</v>
      </c>
      <c r="B55" s="437">
        <v>0.8931</v>
      </c>
      <c r="C55" s="438">
        <v>0.85009999999999997</v>
      </c>
      <c r="D55" s="438">
        <v>0.93847999999999998</v>
      </c>
      <c r="E55" s="437">
        <v>0.90190000000000003</v>
      </c>
      <c r="F55" s="438">
        <v>0.88749999999999996</v>
      </c>
      <c r="G55" s="438">
        <v>0.91720000000000002</v>
      </c>
      <c r="H55" s="439">
        <v>0.93659999999999999</v>
      </c>
      <c r="I55" s="438">
        <v>0.95320000000000005</v>
      </c>
      <c r="J55" s="440">
        <v>0.9194</v>
      </c>
    </row>
    <row r="56" spans="1:10">
      <c r="A56" s="109"/>
      <c r="B56" s="441" t="s">
        <v>38</v>
      </c>
      <c r="C56" s="442" t="s">
        <v>38</v>
      </c>
      <c r="D56" s="442" t="s">
        <v>38</v>
      </c>
      <c r="E56" s="441"/>
      <c r="F56" s="442"/>
      <c r="G56" s="442"/>
      <c r="H56" s="443"/>
      <c r="I56" s="442"/>
      <c r="J56" s="444"/>
    </row>
    <row r="57" spans="1:10">
      <c r="A57" s="104" t="s">
        <v>184</v>
      </c>
      <c r="B57" s="445" t="s">
        <v>38</v>
      </c>
      <c r="C57" s="446" t="s">
        <v>38</v>
      </c>
      <c r="D57" s="446" t="s">
        <v>38</v>
      </c>
      <c r="E57" s="445"/>
      <c r="F57" s="446"/>
      <c r="G57" s="446"/>
      <c r="H57" s="447"/>
      <c r="I57" s="446"/>
      <c r="J57" s="448"/>
    </row>
    <row r="58" spans="1:10">
      <c r="A58" s="113" t="s">
        <v>192</v>
      </c>
      <c r="B58" s="415">
        <v>2879404000</v>
      </c>
      <c r="C58" s="416">
        <v>1349091000</v>
      </c>
      <c r="D58" s="416">
        <v>1530313000</v>
      </c>
      <c r="E58" s="415">
        <v>2430592000</v>
      </c>
      <c r="F58" s="416">
        <v>1300812000</v>
      </c>
      <c r="G58" s="416">
        <v>1129780000</v>
      </c>
      <c r="H58" s="417">
        <v>1923232000</v>
      </c>
      <c r="I58" s="416">
        <v>941012000</v>
      </c>
      <c r="J58" s="418">
        <v>982220000</v>
      </c>
    </row>
    <row r="59" spans="1:10">
      <c r="A59" s="113" t="s">
        <v>217</v>
      </c>
      <c r="B59" s="427">
        <v>0.62539999999999996</v>
      </c>
      <c r="C59" s="431">
        <v>0.64949999999999997</v>
      </c>
      <c r="D59" s="431">
        <v>0.59913000000000005</v>
      </c>
      <c r="E59" s="427">
        <v>0.56589999999999996</v>
      </c>
      <c r="F59" s="431">
        <v>0.57120000000000004</v>
      </c>
      <c r="G59" s="431">
        <v>0.55930000000000002</v>
      </c>
      <c r="H59" s="429">
        <v>0.64039999999999997</v>
      </c>
      <c r="I59" s="431">
        <v>0.68300000000000005</v>
      </c>
      <c r="J59" s="432">
        <v>0.59689999999999999</v>
      </c>
    </row>
    <row r="60" spans="1:10">
      <c r="A60" s="113" t="s">
        <v>220</v>
      </c>
      <c r="B60" s="427">
        <v>0.27779999999999999</v>
      </c>
      <c r="C60" s="431">
        <v>0.2742</v>
      </c>
      <c r="D60" s="431">
        <v>0.28177999999999997</v>
      </c>
      <c r="E60" s="427">
        <v>0.31359999999999999</v>
      </c>
      <c r="F60" s="431">
        <v>0.30859999999999999</v>
      </c>
      <c r="G60" s="431">
        <v>0.31969999999999998</v>
      </c>
      <c r="H60" s="429">
        <v>0.31440000000000001</v>
      </c>
      <c r="I60" s="431">
        <v>0.31169999999999998</v>
      </c>
      <c r="J60" s="432">
        <v>0.31709999999999999</v>
      </c>
    </row>
    <row r="61" spans="1:10">
      <c r="A61" s="113" t="s">
        <v>221</v>
      </c>
      <c r="B61" s="427">
        <v>5.4600000000000003E-2</v>
      </c>
      <c r="C61" s="431">
        <v>5.9799999999999999E-2</v>
      </c>
      <c r="D61" s="431">
        <v>4.897E-2</v>
      </c>
      <c r="E61" s="427">
        <v>8.2799999999999999E-2</v>
      </c>
      <c r="F61" s="431">
        <v>8.2199999999999995E-2</v>
      </c>
      <c r="G61" s="431">
        <v>8.3599999999999994E-2</v>
      </c>
      <c r="H61" s="429">
        <v>3.56E-2</v>
      </c>
      <c r="I61" s="431">
        <v>2.24E-2</v>
      </c>
      <c r="J61" s="432">
        <v>4.9099999999999998E-2</v>
      </c>
    </row>
    <row r="62" spans="1:10">
      <c r="A62" s="112" t="s">
        <v>224</v>
      </c>
      <c r="B62" s="437">
        <v>0.95779999999999998</v>
      </c>
      <c r="C62" s="438">
        <v>0.98350000000000004</v>
      </c>
      <c r="D62" s="438">
        <v>0.92988000000000004</v>
      </c>
      <c r="E62" s="437">
        <v>0.96240000000000003</v>
      </c>
      <c r="F62" s="438">
        <v>0.96209999999999996</v>
      </c>
      <c r="G62" s="438">
        <v>0.9627</v>
      </c>
      <c r="H62" s="439">
        <v>0.99050000000000005</v>
      </c>
      <c r="I62" s="438">
        <v>1.0172000000000001</v>
      </c>
      <c r="J62" s="440">
        <v>0.96319999999999995</v>
      </c>
    </row>
    <row r="63" spans="1:10">
      <c r="A63" s="109"/>
      <c r="B63" s="441" t="s">
        <v>38</v>
      </c>
      <c r="C63" s="442" t="s">
        <v>38</v>
      </c>
      <c r="D63" s="442" t="s">
        <v>38</v>
      </c>
      <c r="E63" s="441"/>
      <c r="F63" s="442"/>
      <c r="G63" s="442"/>
      <c r="H63" s="443"/>
      <c r="I63" s="442"/>
      <c r="J63" s="444"/>
    </row>
    <row r="64" spans="1:10">
      <c r="A64" s="104" t="s">
        <v>185</v>
      </c>
      <c r="B64" s="445" t="s">
        <v>38</v>
      </c>
      <c r="C64" s="446" t="s">
        <v>38</v>
      </c>
      <c r="D64" s="446" t="s">
        <v>38</v>
      </c>
      <c r="E64" s="445"/>
      <c r="F64" s="446"/>
      <c r="G64" s="446"/>
      <c r="H64" s="447"/>
      <c r="I64" s="446"/>
      <c r="J64" s="448"/>
    </row>
    <row r="65" spans="1:10">
      <c r="A65" s="113" t="s">
        <v>192</v>
      </c>
      <c r="B65" s="415">
        <v>1417246000</v>
      </c>
      <c r="C65" s="416">
        <v>694849000</v>
      </c>
      <c r="D65" s="416">
        <v>722397000</v>
      </c>
      <c r="E65" s="415">
        <v>1292458000</v>
      </c>
      <c r="F65" s="416">
        <v>636323000</v>
      </c>
      <c r="G65" s="416">
        <v>656135000</v>
      </c>
      <c r="H65" s="417">
        <v>1199623000</v>
      </c>
      <c r="I65" s="416">
        <v>587702000</v>
      </c>
      <c r="J65" s="418">
        <v>611921000</v>
      </c>
    </row>
    <row r="66" spans="1:10">
      <c r="A66" s="113" t="s">
        <v>217</v>
      </c>
      <c r="B66" s="427">
        <v>0.4733</v>
      </c>
      <c r="C66" s="431">
        <v>0.43809999999999999</v>
      </c>
      <c r="D66" s="431">
        <v>0.51010999999999995</v>
      </c>
      <c r="E66" s="427">
        <v>0.5514</v>
      </c>
      <c r="F66" s="431">
        <v>0.51580000000000004</v>
      </c>
      <c r="G66" s="431">
        <v>0.58989999999999998</v>
      </c>
      <c r="H66" s="429">
        <v>0.54549999999999998</v>
      </c>
      <c r="I66" s="431">
        <v>0.50390000000000001</v>
      </c>
      <c r="J66" s="432">
        <v>0.58709999999999996</v>
      </c>
    </row>
    <row r="67" spans="1:10">
      <c r="A67" s="113" t="s">
        <v>220</v>
      </c>
      <c r="B67" s="427">
        <v>0.37819999999999998</v>
      </c>
      <c r="C67" s="431">
        <v>0.35820000000000002</v>
      </c>
      <c r="D67" s="431">
        <v>0.39928999999999998</v>
      </c>
      <c r="E67" s="427">
        <v>0.40239999999999998</v>
      </c>
      <c r="F67" s="431">
        <v>0.40579999999999999</v>
      </c>
      <c r="G67" s="431">
        <v>0.3987</v>
      </c>
      <c r="H67" s="429">
        <v>0.38919999999999999</v>
      </c>
      <c r="I67" s="431">
        <v>0.378</v>
      </c>
      <c r="J67" s="432">
        <v>0.40050000000000002</v>
      </c>
    </row>
    <row r="68" spans="1:10">
      <c r="A68" s="113" t="s">
        <v>221</v>
      </c>
      <c r="B68" s="433">
        <v>9.2499999999999999E-2</v>
      </c>
      <c r="C68" s="434">
        <v>0.1091</v>
      </c>
      <c r="D68" s="434">
        <v>7.5160000000000005E-2</v>
      </c>
      <c r="E68" s="433">
        <v>-6.9999999999999999E-4</v>
      </c>
      <c r="F68" s="434">
        <v>5.7000000000000002E-2</v>
      </c>
      <c r="G68" s="434">
        <v>-6.2700000000000006E-2</v>
      </c>
      <c r="H68" s="435">
        <v>3.73E-2</v>
      </c>
      <c r="I68" s="434">
        <v>8.8200000000000001E-2</v>
      </c>
      <c r="J68" s="436">
        <v>-1.3599999999999999E-2</v>
      </c>
    </row>
    <row r="69" spans="1:10" collapsed="1">
      <c r="A69" s="112" t="s">
        <v>225</v>
      </c>
      <c r="B69" s="437">
        <v>0.94399999999999995</v>
      </c>
      <c r="C69" s="438">
        <v>0.90539999999999998</v>
      </c>
      <c r="D69" s="438">
        <v>0.98455999999999999</v>
      </c>
      <c r="E69" s="437">
        <v>0.95320000000000005</v>
      </c>
      <c r="F69" s="438">
        <v>0.97850000000000004</v>
      </c>
      <c r="G69" s="438">
        <v>0.92589999999999995</v>
      </c>
      <c r="H69" s="439">
        <v>0.97209999999999996</v>
      </c>
      <c r="I69" s="438">
        <v>0.97019999999999995</v>
      </c>
      <c r="J69" s="440">
        <v>0.97399999999999998</v>
      </c>
    </row>
    <row r="70" spans="1:10">
      <c r="A70" s="109"/>
      <c r="B70" s="441" t="s">
        <v>38</v>
      </c>
      <c r="C70" s="442" t="s">
        <v>38</v>
      </c>
      <c r="D70" s="442" t="s">
        <v>38</v>
      </c>
      <c r="E70" s="441"/>
      <c r="F70" s="442"/>
      <c r="G70" s="442"/>
      <c r="H70" s="443"/>
      <c r="I70" s="442"/>
      <c r="J70" s="444"/>
    </row>
    <row r="71" spans="1:10">
      <c r="A71" s="104" t="s">
        <v>186</v>
      </c>
      <c r="B71" s="445" t="s">
        <v>38</v>
      </c>
      <c r="C71" s="446" t="s">
        <v>38</v>
      </c>
      <c r="D71" s="446" t="s">
        <v>38</v>
      </c>
      <c r="E71" s="445"/>
      <c r="F71" s="446"/>
      <c r="G71" s="446"/>
      <c r="H71" s="447"/>
      <c r="I71" s="446"/>
      <c r="J71" s="448"/>
    </row>
    <row r="72" spans="1:10">
      <c r="A72" s="113" t="s">
        <v>192</v>
      </c>
      <c r="B72" s="415">
        <v>1154006000</v>
      </c>
      <c r="C72" s="416">
        <v>425807000</v>
      </c>
      <c r="D72" s="416">
        <v>728199000</v>
      </c>
      <c r="E72" s="415">
        <v>1024516000</v>
      </c>
      <c r="F72" s="416">
        <v>437624000</v>
      </c>
      <c r="G72" s="416">
        <v>586892000</v>
      </c>
      <c r="H72" s="417">
        <v>1110908000</v>
      </c>
      <c r="I72" s="416">
        <v>424929000</v>
      </c>
      <c r="J72" s="418">
        <v>685979000</v>
      </c>
    </row>
    <row r="73" spans="1:10">
      <c r="A73" s="113" t="s">
        <v>217</v>
      </c>
      <c r="B73" s="427">
        <v>0.495</v>
      </c>
      <c r="C73" s="431">
        <v>0.44750000000000001</v>
      </c>
      <c r="D73" s="431">
        <v>0.54171999999999998</v>
      </c>
      <c r="E73" s="427">
        <v>0.4763</v>
      </c>
      <c r="F73" s="431">
        <v>0.4118</v>
      </c>
      <c r="G73" s="431">
        <v>0.52690000000000003</v>
      </c>
      <c r="H73" s="429">
        <v>0.5524</v>
      </c>
      <c r="I73" s="431">
        <v>0.54820000000000002</v>
      </c>
      <c r="J73" s="432">
        <v>0.55679999999999996</v>
      </c>
    </row>
    <row r="74" spans="1:10">
      <c r="A74" s="113" t="s">
        <v>220</v>
      </c>
      <c r="B74" s="427">
        <v>0.18149999999999999</v>
      </c>
      <c r="C74" s="431">
        <v>0.18310000000000001</v>
      </c>
      <c r="D74" s="431">
        <v>0.17988999999999999</v>
      </c>
      <c r="E74" s="427">
        <v>0.18859999999999999</v>
      </c>
      <c r="F74" s="431">
        <v>9.2700000000000005E-2</v>
      </c>
      <c r="G74" s="431">
        <v>0.26400000000000001</v>
      </c>
      <c r="H74" s="429">
        <v>0.31879999999999997</v>
      </c>
      <c r="I74" s="431">
        <v>0.31230000000000002</v>
      </c>
      <c r="J74" s="432">
        <v>0.32469999999999999</v>
      </c>
    </row>
    <row r="75" spans="1:10">
      <c r="A75" s="113" t="s">
        <v>221</v>
      </c>
      <c r="B75" s="427">
        <v>0.22040000000000001</v>
      </c>
      <c r="C75" s="431">
        <v>0.2505</v>
      </c>
      <c r="D75" s="431">
        <v>0.19089</v>
      </c>
      <c r="E75" s="427">
        <v>0.21</v>
      </c>
      <c r="F75" s="431">
        <v>0.33539999999999998</v>
      </c>
      <c r="G75" s="431">
        <v>0.1114</v>
      </c>
      <c r="H75" s="429">
        <v>0.1246</v>
      </c>
      <c r="I75" s="431">
        <v>0.1472</v>
      </c>
      <c r="J75" s="432">
        <v>0.10349999999999999</v>
      </c>
    </row>
    <row r="76" spans="1:10">
      <c r="A76" s="112" t="s">
        <v>226</v>
      </c>
      <c r="B76" s="437">
        <v>0.89690000000000003</v>
      </c>
      <c r="C76" s="438">
        <v>0.88109999999999999</v>
      </c>
      <c r="D76" s="438">
        <v>0.91251000000000004</v>
      </c>
      <c r="E76" s="437">
        <v>0.87490000000000001</v>
      </c>
      <c r="F76" s="438">
        <v>0.83979999999999999</v>
      </c>
      <c r="G76" s="438">
        <v>0.90229999999999999</v>
      </c>
      <c r="H76" s="439">
        <v>0.99590000000000001</v>
      </c>
      <c r="I76" s="438">
        <v>1.0067999999999999</v>
      </c>
      <c r="J76" s="440">
        <v>0.98509999999999998</v>
      </c>
    </row>
    <row r="78" spans="1:10">
      <c r="D78" s="7" t="s">
        <v>38</v>
      </c>
    </row>
    <row r="79" spans="1:10">
      <c r="D79" s="7" t="s">
        <v>38</v>
      </c>
    </row>
    <row r="80" spans="1:10">
      <c r="D80" s="7" t="s">
        <v>38</v>
      </c>
    </row>
    <row r="81" spans="4:4">
      <c r="D81" s="7" t="s">
        <v>38</v>
      </c>
    </row>
    <row r="82" spans="4:4">
      <c r="D82" s="7" t="s">
        <v>38</v>
      </c>
    </row>
  </sheetData>
  <printOptions horizontalCentered="1" verticalCentered="1"/>
  <pageMargins left="0.31496062992125984" right="0.31496062992125984" top="0.15748031496062992" bottom="0.15748031496062992" header="0.31496062992125984" footer="0.31496062992125984"/>
  <pageSetup paperSize="9" scale="71" orientation="landscape" r:id="rId1"/>
  <headerFooter>
    <oddHeader>&amp;R&amp;D  &amp;T</oddHeader>
    <oddFooter>&amp;R&amp;P</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0F970E-DBFB-4AEF-882B-EFEC2F8C686F}">
  <sheetPr codeName="Sheet10">
    <tabColor theme="5" tint="0.79998168889431442"/>
    <pageSetUpPr fitToPage="1"/>
  </sheetPr>
  <dimension ref="A1:J19"/>
  <sheetViews>
    <sheetView showGridLines="0" zoomScaleNormal="100" workbookViewId="0"/>
  </sheetViews>
  <sheetFormatPr defaultRowHeight="15"/>
  <cols>
    <col min="1" max="1" width="35.7109375" customWidth="1"/>
    <col min="2" max="10" width="15.7109375" customWidth="1"/>
  </cols>
  <sheetData>
    <row r="1" spans="1:10" ht="21" customHeight="1" thickBot="1">
      <c r="A1" s="114" t="s">
        <v>190</v>
      </c>
      <c r="B1" s="100"/>
      <c r="C1" s="100"/>
      <c r="D1" s="100"/>
      <c r="E1" s="100"/>
      <c r="F1" s="100"/>
      <c r="G1" s="100"/>
      <c r="H1" s="100" t="s">
        <v>29</v>
      </c>
      <c r="I1" s="100" t="s">
        <v>30</v>
      </c>
      <c r="J1" s="100" t="s">
        <v>31</v>
      </c>
    </row>
    <row r="2" spans="1:10" ht="21" customHeight="1" thickTop="1">
      <c r="A2" s="102" t="s">
        <v>80</v>
      </c>
      <c r="B2" s="449" t="s">
        <v>23</v>
      </c>
      <c r="C2" s="73" t="s">
        <v>24</v>
      </c>
      <c r="D2" s="73" t="s">
        <v>25</v>
      </c>
      <c r="E2" s="449" t="s">
        <v>26</v>
      </c>
      <c r="F2" s="73" t="s">
        <v>27</v>
      </c>
      <c r="G2" s="73" t="s">
        <v>28</v>
      </c>
      <c r="H2" s="449" t="s">
        <v>29</v>
      </c>
      <c r="I2" s="73" t="s">
        <v>30</v>
      </c>
      <c r="J2" s="73" t="s">
        <v>31</v>
      </c>
    </row>
    <row r="3" spans="1:10" ht="21" customHeight="1">
      <c r="A3" s="115" t="s">
        <v>227</v>
      </c>
      <c r="B3" s="450"/>
      <c r="C3" s="450"/>
      <c r="D3" s="450"/>
      <c r="E3" s="450"/>
      <c r="F3" s="450"/>
      <c r="G3" s="450"/>
      <c r="H3" s="450"/>
      <c r="I3" s="450"/>
      <c r="J3" s="450"/>
    </row>
    <row r="4" spans="1:10">
      <c r="A4" s="106" t="s">
        <v>14</v>
      </c>
      <c r="B4" s="451">
        <v>88734000</v>
      </c>
      <c r="C4" s="88">
        <v>56746000</v>
      </c>
      <c r="D4" s="88">
        <v>31988000</v>
      </c>
      <c r="E4" s="451">
        <v>69509000</v>
      </c>
      <c r="F4" s="88">
        <v>37025000</v>
      </c>
      <c r="G4" s="88">
        <v>32484000</v>
      </c>
      <c r="H4" s="451">
        <v>130240000</v>
      </c>
      <c r="I4" s="88">
        <v>31523000</v>
      </c>
      <c r="J4" s="88">
        <v>98717000</v>
      </c>
    </row>
    <row r="5" spans="1:10">
      <c r="A5" s="105" t="s">
        <v>130</v>
      </c>
      <c r="B5" s="452">
        <v>80584000</v>
      </c>
      <c r="C5" s="78">
        <v>51276000</v>
      </c>
      <c r="D5" s="78">
        <v>29308000</v>
      </c>
      <c r="E5" s="452">
        <v>64485000</v>
      </c>
      <c r="F5" s="78">
        <v>34142000</v>
      </c>
      <c r="G5" s="78">
        <v>30343000</v>
      </c>
      <c r="H5" s="452">
        <v>113519000</v>
      </c>
      <c r="I5" s="78">
        <v>28053000</v>
      </c>
      <c r="J5" s="78">
        <v>85465000</v>
      </c>
    </row>
    <row r="6" spans="1:10">
      <c r="A6" s="105" t="s">
        <v>173</v>
      </c>
      <c r="B6" s="452">
        <v>8150000</v>
      </c>
      <c r="C6" s="78">
        <v>5470000</v>
      </c>
      <c r="D6" s="78">
        <v>2680000</v>
      </c>
      <c r="E6" s="452">
        <v>5024000</v>
      </c>
      <c r="F6" s="78">
        <v>2883000</v>
      </c>
      <c r="G6" s="78">
        <v>2141000</v>
      </c>
      <c r="H6" s="452">
        <v>16721000</v>
      </c>
      <c r="I6" s="78">
        <v>3469000</v>
      </c>
      <c r="J6" s="78">
        <v>13251000</v>
      </c>
    </row>
    <row r="7" spans="1:10">
      <c r="A7" s="106" t="s">
        <v>16</v>
      </c>
      <c r="B7" s="451">
        <v>3937000</v>
      </c>
      <c r="C7" s="88">
        <v>-180000</v>
      </c>
      <c r="D7" s="88">
        <v>4117000</v>
      </c>
      <c r="E7" s="451">
        <v>8886000</v>
      </c>
      <c r="F7" s="88">
        <v>7407000</v>
      </c>
      <c r="G7" s="88">
        <v>1479000</v>
      </c>
      <c r="H7" s="451">
        <v>1099000</v>
      </c>
      <c r="I7" s="88">
        <v>-1337000</v>
      </c>
      <c r="J7" s="88">
        <v>2437000</v>
      </c>
    </row>
    <row r="8" spans="1:10">
      <c r="A8" s="105" t="s">
        <v>130</v>
      </c>
      <c r="B8" s="452">
        <v>3800000</v>
      </c>
      <c r="C8" s="78">
        <v>1478000</v>
      </c>
      <c r="D8" s="78">
        <v>2322000</v>
      </c>
      <c r="E8" s="452">
        <v>6350000</v>
      </c>
      <c r="F8" s="78">
        <v>4300000</v>
      </c>
      <c r="G8" s="78">
        <v>2049000</v>
      </c>
      <c r="H8" s="452">
        <v>-6554000</v>
      </c>
      <c r="I8" s="78">
        <v>-11009000</v>
      </c>
      <c r="J8" s="78">
        <v>4455000</v>
      </c>
    </row>
    <row r="9" spans="1:10">
      <c r="A9" s="105" t="s">
        <v>173</v>
      </c>
      <c r="B9" s="452">
        <v>137000</v>
      </c>
      <c r="C9" s="78">
        <v>-1658000</v>
      </c>
      <c r="D9" s="78">
        <v>1795000</v>
      </c>
      <c r="E9" s="452">
        <v>2536000</v>
      </c>
      <c r="F9" s="78">
        <v>3107000</v>
      </c>
      <c r="G9" s="78">
        <v>-570000</v>
      </c>
      <c r="H9" s="452">
        <v>7654000</v>
      </c>
      <c r="I9" s="78">
        <v>9672000</v>
      </c>
      <c r="J9" s="78">
        <v>-2017000</v>
      </c>
    </row>
    <row r="10" spans="1:10">
      <c r="A10" s="106" t="s">
        <v>18</v>
      </c>
      <c r="B10" s="451">
        <v>18252000</v>
      </c>
      <c r="C10" s="88">
        <v>-23118000</v>
      </c>
      <c r="D10" s="88">
        <v>41370000</v>
      </c>
      <c r="E10" s="451">
        <v>-3920000</v>
      </c>
      <c r="F10" s="88">
        <v>-8056000</v>
      </c>
      <c r="G10" s="88">
        <v>4135000</v>
      </c>
      <c r="H10" s="451">
        <v>49455000</v>
      </c>
      <c r="I10" s="88">
        <v>28557000</v>
      </c>
      <c r="J10" s="88">
        <v>20897000</v>
      </c>
    </row>
    <row r="11" spans="1:10">
      <c r="A11" s="105" t="s">
        <v>130</v>
      </c>
      <c r="B11" s="452">
        <v>14311000</v>
      </c>
      <c r="C11" s="78">
        <v>-24579000</v>
      </c>
      <c r="D11" s="78">
        <v>38890000</v>
      </c>
      <c r="E11" s="452">
        <v>-6994000</v>
      </c>
      <c r="F11" s="78">
        <v>-11064000</v>
      </c>
      <c r="G11" s="78">
        <v>4070000</v>
      </c>
      <c r="H11" s="452">
        <v>52659000</v>
      </c>
      <c r="I11" s="78">
        <v>31447000</v>
      </c>
      <c r="J11" s="78">
        <v>21211000</v>
      </c>
    </row>
    <row r="12" spans="1:10">
      <c r="A12" s="105" t="s">
        <v>173</v>
      </c>
      <c r="B12" s="452">
        <v>3941000</v>
      </c>
      <c r="C12" s="78">
        <v>1461000</v>
      </c>
      <c r="D12" s="78">
        <v>2480000</v>
      </c>
      <c r="E12" s="452">
        <v>3073000</v>
      </c>
      <c r="F12" s="78">
        <v>3008000</v>
      </c>
      <c r="G12" s="78">
        <v>65000</v>
      </c>
      <c r="H12" s="452">
        <v>-3203000</v>
      </c>
      <c r="I12" s="78">
        <v>-2889000</v>
      </c>
      <c r="J12" s="78">
        <v>-313000</v>
      </c>
    </row>
    <row r="13" spans="1:10">
      <c r="A13" s="106" t="s">
        <v>20</v>
      </c>
      <c r="B13" s="451">
        <v>-2299000</v>
      </c>
      <c r="C13" s="88">
        <v>-97000</v>
      </c>
      <c r="D13" s="88">
        <v>-2202000</v>
      </c>
      <c r="E13" s="451">
        <v>0</v>
      </c>
      <c r="F13" s="88">
        <v>0</v>
      </c>
      <c r="G13" s="88">
        <v>0</v>
      </c>
      <c r="H13" s="451">
        <v>-236000</v>
      </c>
      <c r="I13" s="88">
        <v>-183000</v>
      </c>
      <c r="J13" s="88">
        <v>-53000</v>
      </c>
    </row>
    <row r="14" spans="1:10">
      <c r="A14" s="105" t="s">
        <v>130</v>
      </c>
      <c r="B14" s="452">
        <v>0</v>
      </c>
      <c r="C14" s="78">
        <v>0</v>
      </c>
      <c r="D14" s="78">
        <v>0</v>
      </c>
      <c r="E14" s="452">
        <v>0</v>
      </c>
      <c r="F14" s="78">
        <v>0</v>
      </c>
      <c r="G14" s="78">
        <v>0</v>
      </c>
      <c r="H14" s="452">
        <v>0</v>
      </c>
      <c r="I14" s="78">
        <v>0</v>
      </c>
      <c r="J14" s="78">
        <v>0</v>
      </c>
    </row>
    <row r="15" spans="1:10">
      <c r="A15" s="105" t="s">
        <v>173</v>
      </c>
      <c r="B15" s="452">
        <v>-2299000</v>
      </c>
      <c r="C15" s="78">
        <v>-97000</v>
      </c>
      <c r="D15" s="78">
        <v>-2202000</v>
      </c>
      <c r="E15" s="452">
        <v>0</v>
      </c>
      <c r="F15" s="78">
        <v>0</v>
      </c>
      <c r="G15" s="78">
        <v>0</v>
      </c>
      <c r="H15" s="452">
        <v>-236000</v>
      </c>
      <c r="I15" s="78">
        <v>-183000</v>
      </c>
      <c r="J15" s="78">
        <v>-53000</v>
      </c>
    </row>
    <row r="16" spans="1:10">
      <c r="A16" s="106" t="s">
        <v>120</v>
      </c>
      <c r="B16" s="451">
        <v>0</v>
      </c>
      <c r="C16" s="88">
        <v>0</v>
      </c>
      <c r="D16" s="88">
        <v>0</v>
      </c>
      <c r="E16" s="451">
        <v>3000000</v>
      </c>
      <c r="F16" s="88">
        <v>1028000</v>
      </c>
      <c r="G16" s="88">
        <v>1772000</v>
      </c>
      <c r="H16" s="451">
        <v>1772000</v>
      </c>
      <c r="I16" s="88">
        <v>0</v>
      </c>
      <c r="J16" s="88">
        <v>1772000</v>
      </c>
    </row>
    <row r="17" spans="1:10">
      <c r="A17" s="106" t="s">
        <v>228</v>
      </c>
      <c r="B17" s="451">
        <v>108624000</v>
      </c>
      <c r="C17" s="88">
        <v>33351000</v>
      </c>
      <c r="D17" s="88">
        <v>75273000</v>
      </c>
      <c r="E17" s="451">
        <v>77475000</v>
      </c>
      <c r="F17" s="88">
        <v>37403000</v>
      </c>
      <c r="G17" s="88">
        <v>39871000</v>
      </c>
      <c r="H17" s="451">
        <v>182331000</v>
      </c>
      <c r="I17" s="88">
        <v>58560000</v>
      </c>
      <c r="J17" s="88">
        <v>123771000</v>
      </c>
    </row>
    <row r="18" spans="1:10">
      <c r="A18" s="7" t="s">
        <v>229</v>
      </c>
    </row>
    <row r="19" spans="1:10">
      <c r="A19" s="7"/>
    </row>
  </sheetData>
  <printOptions horizontalCentered="1" verticalCentered="1"/>
  <pageMargins left="0.31496062992125984" right="0.31496062992125984" top="0.15748031496062992" bottom="0.15748031496062992" header="0.31496062992125984" footer="0.31496062992125984"/>
  <pageSetup paperSize="9" scale="97" orientation="landscape" r:id="rId1"/>
  <headerFooter>
    <oddHeader>&amp;R&amp;D  &amp;T</oddHeader>
    <oddFooter>&amp;R&amp;P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D87CD3-0943-4F37-BA81-3183FCD07D04}">
  <sheetPr codeName="Sheet11">
    <tabColor theme="5" tint="0.79998168889431442"/>
    <pageSetUpPr fitToPage="1"/>
  </sheetPr>
  <dimension ref="A1:J89"/>
  <sheetViews>
    <sheetView showGridLines="0" zoomScaleNormal="100" zoomScaleSheetLayoutView="140" workbookViewId="0"/>
  </sheetViews>
  <sheetFormatPr defaultColWidth="9.28515625" defaultRowHeight="11.25"/>
  <cols>
    <col min="1" max="1" width="32.28515625" style="7" customWidth="1"/>
    <col min="2" max="10" width="15.7109375" style="7" customWidth="1"/>
    <col min="11" max="16384" width="9.28515625" style="7"/>
  </cols>
  <sheetData>
    <row r="1" spans="1:10" ht="12" thickBot="1">
      <c r="A1" s="116" t="s">
        <v>230</v>
      </c>
      <c r="B1" s="117"/>
      <c r="C1" s="117"/>
      <c r="D1" s="117"/>
      <c r="E1" s="117"/>
      <c r="F1" s="117"/>
      <c r="G1" s="117"/>
      <c r="H1" s="117"/>
      <c r="I1" s="117"/>
      <c r="J1" s="117"/>
    </row>
    <row r="2" spans="1:10" ht="12" thickTop="1">
      <c r="A2" s="118" t="s">
        <v>80</v>
      </c>
      <c r="B2" s="119" t="s">
        <v>23</v>
      </c>
      <c r="C2" s="120" t="s">
        <v>24</v>
      </c>
      <c r="D2" s="120" t="s">
        <v>25</v>
      </c>
      <c r="E2" s="119" t="s">
        <v>26</v>
      </c>
      <c r="F2" s="120" t="s">
        <v>27</v>
      </c>
      <c r="G2" s="120" t="s">
        <v>28</v>
      </c>
      <c r="H2" s="119" t="s">
        <v>29</v>
      </c>
      <c r="I2" s="120" t="s">
        <v>30</v>
      </c>
      <c r="J2" s="120" t="s">
        <v>31</v>
      </c>
    </row>
    <row r="3" spans="1:10">
      <c r="A3" s="116" t="s">
        <v>157</v>
      </c>
      <c r="B3" s="121">
        <v>468412000</v>
      </c>
      <c r="C3" s="122">
        <v>236084000</v>
      </c>
      <c r="D3" s="122">
        <v>232328000</v>
      </c>
      <c r="E3" s="121">
        <v>493607000</v>
      </c>
      <c r="F3" s="122">
        <v>230463000</v>
      </c>
      <c r="G3" s="122">
        <v>263144000</v>
      </c>
      <c r="H3" s="121">
        <v>515438000</v>
      </c>
      <c r="I3" s="122">
        <v>219255000</v>
      </c>
      <c r="J3" s="122">
        <v>296182000</v>
      </c>
    </row>
    <row r="4" spans="1:10">
      <c r="B4" s="91" t="s">
        <v>38</v>
      </c>
      <c r="C4" s="91" t="s">
        <v>38</v>
      </c>
      <c r="D4" s="91" t="s">
        <v>38</v>
      </c>
      <c r="E4" s="91"/>
      <c r="F4" s="91"/>
      <c r="G4" s="91"/>
      <c r="H4" s="91"/>
      <c r="I4" s="91"/>
      <c r="J4" s="91"/>
    </row>
    <row r="5" spans="1:10">
      <c r="A5" s="116" t="s">
        <v>231</v>
      </c>
      <c r="B5" s="121">
        <v>329644000</v>
      </c>
      <c r="C5" s="121">
        <v>161686000</v>
      </c>
      <c r="D5" s="121">
        <v>167958000</v>
      </c>
      <c r="E5" s="121">
        <v>330547000</v>
      </c>
      <c r="F5" s="121">
        <v>163308000</v>
      </c>
      <c r="G5" s="121">
        <v>167239000</v>
      </c>
      <c r="H5" s="121">
        <v>355710000</v>
      </c>
      <c r="I5" s="121">
        <v>135941000</v>
      </c>
      <c r="J5" s="121">
        <v>219768000</v>
      </c>
    </row>
    <row r="6" spans="1:10">
      <c r="A6" s="123" t="s">
        <v>130</v>
      </c>
      <c r="B6" s="124" t="s">
        <v>38</v>
      </c>
      <c r="C6" s="125" t="s">
        <v>38</v>
      </c>
      <c r="D6" s="125" t="s">
        <v>38</v>
      </c>
      <c r="E6" s="124"/>
      <c r="F6" s="125"/>
      <c r="G6" s="125"/>
      <c r="H6" s="124"/>
      <c r="I6" s="125"/>
      <c r="J6" s="125"/>
    </row>
    <row r="7" spans="1:10">
      <c r="A7" s="126" t="s">
        <v>159</v>
      </c>
      <c r="B7" s="124">
        <v>258167000</v>
      </c>
      <c r="C7" s="125">
        <v>128096000</v>
      </c>
      <c r="D7" s="125">
        <v>130071000</v>
      </c>
      <c r="E7" s="124">
        <v>267000000</v>
      </c>
      <c r="F7" s="125">
        <v>146682000</v>
      </c>
      <c r="G7" s="125">
        <v>120318000</v>
      </c>
      <c r="H7" s="124">
        <v>247017000</v>
      </c>
      <c r="I7" s="125">
        <v>127462000</v>
      </c>
      <c r="J7" s="125">
        <v>119555000</v>
      </c>
    </row>
    <row r="8" spans="1:10">
      <c r="A8" s="126" t="s">
        <v>160</v>
      </c>
      <c r="B8" s="124">
        <v>18970000</v>
      </c>
      <c r="C8" s="125">
        <v>9944000</v>
      </c>
      <c r="D8" s="125">
        <v>9026000</v>
      </c>
      <c r="E8" s="124">
        <v>20743000</v>
      </c>
      <c r="F8" s="125">
        <v>10763000</v>
      </c>
      <c r="G8" s="125">
        <v>9980000</v>
      </c>
      <c r="H8" s="124">
        <v>20024000</v>
      </c>
      <c r="I8" s="125">
        <v>8675000</v>
      </c>
      <c r="J8" s="125">
        <v>11348000</v>
      </c>
    </row>
    <row r="9" spans="1:10">
      <c r="A9" s="126" t="s">
        <v>161</v>
      </c>
      <c r="B9" s="124">
        <v>-75186000</v>
      </c>
      <c r="C9" s="125">
        <v>-37230000</v>
      </c>
      <c r="D9" s="125">
        <v>-37956000</v>
      </c>
      <c r="E9" s="124">
        <v>-71909000</v>
      </c>
      <c r="F9" s="125">
        <v>-34056000</v>
      </c>
      <c r="G9" s="125">
        <v>-37853000</v>
      </c>
      <c r="H9" s="124">
        <v>-69211000</v>
      </c>
      <c r="I9" s="125">
        <v>-34957000</v>
      </c>
      <c r="J9" s="125">
        <v>-34253000</v>
      </c>
    </row>
    <row r="10" spans="1:10">
      <c r="A10" s="126" t="s">
        <v>162</v>
      </c>
      <c r="B10" s="124">
        <v>21977000</v>
      </c>
      <c r="C10" s="125">
        <v>13208000</v>
      </c>
      <c r="D10" s="125">
        <v>8769000</v>
      </c>
      <c r="E10" s="124">
        <v>39811000</v>
      </c>
      <c r="F10" s="125">
        <v>21239000</v>
      </c>
      <c r="G10" s="125">
        <v>18572000</v>
      </c>
      <c r="H10" s="124">
        <v>30041000</v>
      </c>
      <c r="I10" s="125">
        <v>16687000</v>
      </c>
      <c r="J10" s="125">
        <v>13353000</v>
      </c>
    </row>
    <row r="11" spans="1:10">
      <c r="A11" s="127" t="s">
        <v>163</v>
      </c>
      <c r="B11" s="128">
        <v>223928000</v>
      </c>
      <c r="C11" s="129">
        <v>114018000</v>
      </c>
      <c r="D11" s="129">
        <v>109910000</v>
      </c>
      <c r="E11" s="128">
        <v>255645000</v>
      </c>
      <c r="F11" s="129">
        <v>144628000</v>
      </c>
      <c r="G11" s="129">
        <v>111017000</v>
      </c>
      <c r="H11" s="128">
        <v>227872000</v>
      </c>
      <c r="I11" s="129">
        <v>117868000</v>
      </c>
      <c r="J11" s="129">
        <v>110004000</v>
      </c>
    </row>
    <row r="12" spans="1:10">
      <c r="A12" s="123" t="s">
        <v>164</v>
      </c>
      <c r="B12" s="130">
        <v>164120000</v>
      </c>
      <c r="C12" s="131">
        <v>76669000</v>
      </c>
      <c r="D12" s="131">
        <v>87451000</v>
      </c>
      <c r="E12" s="130">
        <v>133202000</v>
      </c>
      <c r="F12" s="131">
        <v>58181000</v>
      </c>
      <c r="G12" s="131">
        <v>75021000</v>
      </c>
      <c r="H12" s="130">
        <v>181311000</v>
      </c>
      <c r="I12" s="131">
        <v>36474000</v>
      </c>
      <c r="J12" s="131">
        <v>144836000</v>
      </c>
    </row>
    <row r="13" spans="1:10">
      <c r="A13" s="123" t="s">
        <v>165</v>
      </c>
      <c r="B13" s="130">
        <v>0</v>
      </c>
      <c r="C13" s="131">
        <v>0</v>
      </c>
      <c r="D13" s="131">
        <v>0</v>
      </c>
      <c r="E13" s="130"/>
      <c r="F13" s="131"/>
      <c r="G13" s="131">
        <v>0</v>
      </c>
      <c r="H13" s="130">
        <v>0</v>
      </c>
      <c r="I13" s="131">
        <v>0</v>
      </c>
      <c r="J13" s="131">
        <v>0</v>
      </c>
    </row>
    <row r="14" spans="1:10">
      <c r="A14" s="127" t="s">
        <v>166</v>
      </c>
      <c r="B14" s="128">
        <v>388048000</v>
      </c>
      <c r="C14" s="129">
        <v>190687000</v>
      </c>
      <c r="D14" s="129">
        <v>197361000</v>
      </c>
      <c r="E14" s="128">
        <f t="shared" ref="E14:J14" si="0">E11+E12+E13</f>
        <v>388847000</v>
      </c>
      <c r="F14" s="129">
        <f t="shared" si="0"/>
        <v>202809000</v>
      </c>
      <c r="G14" s="129">
        <f t="shared" si="0"/>
        <v>186038000</v>
      </c>
      <c r="H14" s="128">
        <f t="shared" si="0"/>
        <v>409183000</v>
      </c>
      <c r="I14" s="129">
        <f t="shared" si="0"/>
        <v>154342000</v>
      </c>
      <c r="J14" s="129">
        <f t="shared" si="0"/>
        <v>254840000</v>
      </c>
    </row>
    <row r="15" spans="1:10">
      <c r="A15" s="123" t="s">
        <v>167</v>
      </c>
      <c r="B15" s="130">
        <v>26021000</v>
      </c>
      <c r="C15" s="131">
        <v>14755000</v>
      </c>
      <c r="D15" s="131">
        <v>11266000</v>
      </c>
      <c r="E15" s="130">
        <v>29149000</v>
      </c>
      <c r="F15" s="131">
        <v>9357000</v>
      </c>
      <c r="G15" s="131">
        <v>19792000</v>
      </c>
      <c r="H15" s="130">
        <v>51087000</v>
      </c>
      <c r="I15" s="131">
        <v>23935000</v>
      </c>
      <c r="J15" s="131">
        <v>27152000</v>
      </c>
    </row>
    <row r="16" spans="1:10">
      <c r="A16" s="123" t="s">
        <v>168</v>
      </c>
      <c r="B16" s="130">
        <v>-84425000</v>
      </c>
      <c r="C16" s="131">
        <v>-43756000</v>
      </c>
      <c r="D16" s="131">
        <v>-40669000</v>
      </c>
      <c r="E16" s="130">
        <v>-87449000</v>
      </c>
      <c r="F16" s="131">
        <v>-48858000</v>
      </c>
      <c r="G16" s="131">
        <v>-38591000</v>
      </c>
      <c r="H16" s="130">
        <v>-104560000</v>
      </c>
      <c r="I16" s="131">
        <v>-42336000</v>
      </c>
      <c r="J16" s="131">
        <v>-62224000</v>
      </c>
    </row>
    <row r="17" spans="1:10">
      <c r="A17" s="127" t="s">
        <v>232</v>
      </c>
      <c r="B17" s="128">
        <v>329644000</v>
      </c>
      <c r="C17" s="129">
        <v>161686000</v>
      </c>
      <c r="D17" s="129">
        <v>167958000</v>
      </c>
      <c r="E17" s="128">
        <v>330547000</v>
      </c>
      <c r="F17" s="129">
        <v>163308000</v>
      </c>
      <c r="G17" s="129">
        <v>167239000</v>
      </c>
      <c r="H17" s="128">
        <v>355710000</v>
      </c>
      <c r="I17" s="129">
        <v>135941000</v>
      </c>
      <c r="J17" s="129">
        <v>219768000</v>
      </c>
    </row>
    <row r="18" spans="1:10">
      <c r="A18" s="123"/>
      <c r="B18" s="132" t="s">
        <v>38</v>
      </c>
      <c r="C18" s="133" t="s">
        <v>38</v>
      </c>
      <c r="D18" s="133" t="s">
        <v>38</v>
      </c>
      <c r="E18" s="132"/>
      <c r="F18" s="133"/>
      <c r="G18" s="133"/>
      <c r="H18" s="132"/>
      <c r="I18" s="133"/>
      <c r="J18" s="133"/>
    </row>
    <row r="19" spans="1:10">
      <c r="A19" s="123" t="s">
        <v>170</v>
      </c>
      <c r="B19" s="124" t="s">
        <v>38</v>
      </c>
      <c r="C19" s="125" t="s">
        <v>38</v>
      </c>
      <c r="D19" s="125" t="s">
        <v>38</v>
      </c>
      <c r="E19" s="124"/>
      <c r="F19" s="125"/>
      <c r="G19" s="125"/>
      <c r="H19" s="124"/>
      <c r="I19" s="125"/>
      <c r="J19" s="125"/>
    </row>
    <row r="20" spans="1:10">
      <c r="A20" s="126" t="s">
        <v>159</v>
      </c>
      <c r="B20" s="124">
        <v>252127000</v>
      </c>
      <c r="C20" s="125">
        <v>124907000</v>
      </c>
      <c r="D20" s="125">
        <v>127220000</v>
      </c>
      <c r="E20" s="124">
        <v>260011000</v>
      </c>
      <c r="F20" s="125">
        <v>142028000</v>
      </c>
      <c r="G20" s="125">
        <v>117983000</v>
      </c>
      <c r="H20" s="124">
        <v>240779000</v>
      </c>
      <c r="I20" s="125">
        <v>124402000</v>
      </c>
      <c r="J20" s="125">
        <v>116377000</v>
      </c>
    </row>
    <row r="21" spans="1:10">
      <c r="A21" s="126" t="s">
        <v>160</v>
      </c>
      <c r="B21" s="124">
        <v>236000</v>
      </c>
      <c r="C21" s="125">
        <v>197000</v>
      </c>
      <c r="D21" s="125">
        <v>39000</v>
      </c>
      <c r="E21" s="124">
        <v>1239000</v>
      </c>
      <c r="F21" s="125">
        <v>1063000</v>
      </c>
      <c r="G21" s="125">
        <v>176000</v>
      </c>
      <c r="H21" s="124">
        <v>453000</v>
      </c>
      <c r="I21" s="125">
        <v>11000</v>
      </c>
      <c r="J21" s="125">
        <v>442000</v>
      </c>
    </row>
    <row r="22" spans="1:10">
      <c r="A22" s="126" t="s">
        <v>161</v>
      </c>
      <c r="B22" s="124">
        <v>-60879000</v>
      </c>
      <c r="C22" s="125">
        <v>-29992000</v>
      </c>
      <c r="D22" s="125">
        <v>-30887000</v>
      </c>
      <c r="E22" s="124">
        <v>-58806000</v>
      </c>
      <c r="F22" s="125">
        <v>-28010000</v>
      </c>
      <c r="G22" s="125">
        <v>-30796000</v>
      </c>
      <c r="H22" s="124">
        <v>-55557000</v>
      </c>
      <c r="I22" s="125">
        <v>-28486000</v>
      </c>
      <c r="J22" s="125">
        <v>-27070000</v>
      </c>
    </row>
    <row r="23" spans="1:10">
      <c r="A23" s="126" t="s">
        <v>162</v>
      </c>
      <c r="B23" s="124">
        <v>21758000</v>
      </c>
      <c r="C23" s="125">
        <v>13048000</v>
      </c>
      <c r="D23" s="125">
        <v>8710000</v>
      </c>
      <c r="E23" s="124">
        <v>40399000</v>
      </c>
      <c r="F23" s="125">
        <v>22271000</v>
      </c>
      <c r="G23" s="125">
        <v>18128000</v>
      </c>
      <c r="H23" s="124">
        <v>30130000</v>
      </c>
      <c r="I23" s="125">
        <v>16899000</v>
      </c>
      <c r="J23" s="125">
        <v>13231000</v>
      </c>
    </row>
    <row r="24" spans="1:10">
      <c r="A24" s="123" t="s">
        <v>163</v>
      </c>
      <c r="B24" s="130">
        <v>213242000</v>
      </c>
      <c r="C24" s="131">
        <v>108160000</v>
      </c>
      <c r="D24" s="131">
        <v>105082000</v>
      </c>
      <c r="E24" s="130">
        <v>242843000</v>
      </c>
      <c r="F24" s="131">
        <v>137352000</v>
      </c>
      <c r="G24" s="131">
        <v>105491000</v>
      </c>
      <c r="H24" s="130">
        <v>215806000</v>
      </c>
      <c r="I24" s="131">
        <v>112826000</v>
      </c>
      <c r="J24" s="131">
        <v>102979000</v>
      </c>
    </row>
    <row r="25" spans="1:10">
      <c r="A25" s="123" t="s">
        <v>164</v>
      </c>
      <c r="B25" s="130">
        <v>127564000</v>
      </c>
      <c r="C25" s="131">
        <v>57978000</v>
      </c>
      <c r="D25" s="131">
        <v>69586000</v>
      </c>
      <c r="E25" s="130">
        <v>103075000</v>
      </c>
      <c r="F25" s="131">
        <v>43263000</v>
      </c>
      <c r="G25" s="131">
        <v>59812000</v>
      </c>
      <c r="H25" s="130">
        <v>152576000</v>
      </c>
      <c r="I25" s="131">
        <v>20688000</v>
      </c>
      <c r="J25" s="131">
        <v>131887000</v>
      </c>
    </row>
    <row r="26" spans="1:10">
      <c r="A26" s="123" t="s">
        <v>165</v>
      </c>
      <c r="B26" s="130">
        <v>0</v>
      </c>
      <c r="C26" s="131">
        <v>0</v>
      </c>
      <c r="D26" s="131">
        <v>0</v>
      </c>
      <c r="E26" s="130"/>
      <c r="F26" s="131"/>
      <c r="G26" s="131"/>
      <c r="H26" s="130"/>
      <c r="I26" s="131"/>
      <c r="J26" s="131"/>
    </row>
    <row r="27" spans="1:10">
      <c r="A27" s="127" t="s">
        <v>166</v>
      </c>
      <c r="B27" s="128">
        <v>340806000</v>
      </c>
      <c r="C27" s="129">
        <v>166138000</v>
      </c>
      <c r="D27" s="129">
        <v>174668000</v>
      </c>
      <c r="E27" s="128">
        <f t="shared" ref="E27:J27" si="1">E24+E25+E26</f>
        <v>345918000</v>
      </c>
      <c r="F27" s="129">
        <f t="shared" si="1"/>
        <v>180615000</v>
      </c>
      <c r="G27" s="129">
        <f t="shared" si="1"/>
        <v>165303000</v>
      </c>
      <c r="H27" s="128">
        <f t="shared" si="1"/>
        <v>368382000</v>
      </c>
      <c r="I27" s="129">
        <f t="shared" si="1"/>
        <v>133514000</v>
      </c>
      <c r="J27" s="129">
        <f t="shared" si="1"/>
        <v>234866000</v>
      </c>
    </row>
    <row r="28" spans="1:10">
      <c r="A28" s="123"/>
      <c r="B28" s="132" t="s">
        <v>38</v>
      </c>
      <c r="C28" s="133" t="s">
        <v>38</v>
      </c>
      <c r="D28" s="133" t="s">
        <v>38</v>
      </c>
      <c r="E28" s="132"/>
      <c r="F28" s="133"/>
      <c r="G28" s="133"/>
      <c r="H28" s="132"/>
      <c r="I28" s="133"/>
      <c r="J28" s="133"/>
    </row>
    <row r="29" spans="1:10">
      <c r="A29" s="123" t="s">
        <v>171</v>
      </c>
      <c r="B29" s="124" t="s">
        <v>38</v>
      </c>
      <c r="C29" s="125" t="s">
        <v>38</v>
      </c>
      <c r="D29" s="125" t="s">
        <v>38</v>
      </c>
      <c r="E29" s="124"/>
      <c r="F29" s="125"/>
      <c r="G29" s="125"/>
      <c r="H29" s="124"/>
      <c r="I29" s="125"/>
      <c r="J29" s="125"/>
    </row>
    <row r="30" spans="1:10">
      <c r="A30" s="126" t="s">
        <v>159</v>
      </c>
      <c r="B30" s="124">
        <v>6040000</v>
      </c>
      <c r="C30" s="125">
        <v>3189000</v>
      </c>
      <c r="D30" s="125">
        <v>2851000</v>
      </c>
      <c r="E30" s="124">
        <v>6989000</v>
      </c>
      <c r="F30" s="125">
        <v>4654000</v>
      </c>
      <c r="G30" s="125">
        <v>2335000</v>
      </c>
      <c r="H30" s="124">
        <v>6238000</v>
      </c>
      <c r="I30" s="125">
        <v>3060000</v>
      </c>
      <c r="J30" s="125">
        <v>3177000</v>
      </c>
    </row>
    <row r="31" spans="1:10">
      <c r="A31" s="126" t="s">
        <v>160</v>
      </c>
      <c r="B31" s="124">
        <v>18734000</v>
      </c>
      <c r="C31" s="125">
        <v>9747000</v>
      </c>
      <c r="D31" s="125">
        <v>8987000</v>
      </c>
      <c r="E31" s="124">
        <v>19504000</v>
      </c>
      <c r="F31" s="125">
        <v>9700000</v>
      </c>
      <c r="G31" s="125">
        <v>9804000</v>
      </c>
      <c r="H31" s="124">
        <v>19570000</v>
      </c>
      <c r="I31" s="125">
        <v>8664000</v>
      </c>
      <c r="J31" s="125">
        <v>10906000</v>
      </c>
    </row>
    <row r="32" spans="1:10">
      <c r="A32" s="126" t="s">
        <v>161</v>
      </c>
      <c r="B32" s="124">
        <v>-14307000</v>
      </c>
      <c r="C32" s="125">
        <v>-7238000</v>
      </c>
      <c r="D32" s="125">
        <v>-7069000</v>
      </c>
      <c r="E32" s="124">
        <v>-13103000</v>
      </c>
      <c r="F32" s="125">
        <v>-6046000</v>
      </c>
      <c r="G32" s="125">
        <v>-7057000</v>
      </c>
      <c r="H32" s="124">
        <v>-13653000</v>
      </c>
      <c r="I32" s="125">
        <v>-6470000</v>
      </c>
      <c r="J32" s="125">
        <v>-7182000</v>
      </c>
    </row>
    <row r="33" spans="1:10">
      <c r="A33" s="126" t="s">
        <v>162</v>
      </c>
      <c r="B33" s="124">
        <v>219000</v>
      </c>
      <c r="C33" s="125">
        <v>160000</v>
      </c>
      <c r="D33" s="125">
        <v>59000</v>
      </c>
      <c r="E33" s="124">
        <v>-588000</v>
      </c>
      <c r="F33" s="125">
        <v>-1032000</v>
      </c>
      <c r="G33" s="125">
        <v>444000</v>
      </c>
      <c r="H33" s="124">
        <v>-89000</v>
      </c>
      <c r="I33" s="125">
        <v>-212000</v>
      </c>
      <c r="J33" s="125">
        <v>122000</v>
      </c>
    </row>
    <row r="34" spans="1:10">
      <c r="A34" s="123" t="s">
        <v>163</v>
      </c>
      <c r="B34" s="130">
        <v>10686000</v>
      </c>
      <c r="C34" s="131">
        <v>5858000</v>
      </c>
      <c r="D34" s="131">
        <v>4828000</v>
      </c>
      <c r="E34" s="130">
        <v>12802000</v>
      </c>
      <c r="F34" s="131">
        <v>7276000</v>
      </c>
      <c r="G34" s="131">
        <v>5526000</v>
      </c>
      <c r="H34" s="130">
        <v>12065000</v>
      </c>
      <c r="I34" s="131">
        <v>5041000</v>
      </c>
      <c r="J34" s="131">
        <v>7024000</v>
      </c>
    </row>
    <row r="35" spans="1:10">
      <c r="A35" s="123" t="s">
        <v>164</v>
      </c>
      <c r="B35" s="130">
        <v>36556000</v>
      </c>
      <c r="C35" s="131">
        <v>18691000</v>
      </c>
      <c r="D35" s="131">
        <v>17865000</v>
      </c>
      <c r="E35" s="130">
        <v>30127000</v>
      </c>
      <c r="F35" s="131">
        <v>14918000</v>
      </c>
      <c r="G35" s="131">
        <v>15209000</v>
      </c>
      <c r="H35" s="130">
        <v>28735000</v>
      </c>
      <c r="I35" s="131">
        <v>15786000</v>
      </c>
      <c r="J35" s="131">
        <v>12948000</v>
      </c>
    </row>
    <row r="36" spans="1:10">
      <c r="A36" s="123" t="s">
        <v>165</v>
      </c>
      <c r="B36" s="130">
        <v>0</v>
      </c>
      <c r="C36" s="131">
        <v>0</v>
      </c>
      <c r="D36" s="131">
        <v>0</v>
      </c>
      <c r="E36" s="130"/>
      <c r="F36" s="131"/>
      <c r="G36" s="131"/>
      <c r="H36" s="130"/>
      <c r="I36" s="131"/>
      <c r="J36" s="131"/>
    </row>
    <row r="37" spans="1:10">
      <c r="A37" s="127" t="s">
        <v>166</v>
      </c>
      <c r="B37" s="128">
        <v>47242000</v>
      </c>
      <c r="C37" s="129">
        <v>24549000</v>
      </c>
      <c r="D37" s="129">
        <v>22693000</v>
      </c>
      <c r="E37" s="128">
        <f t="shared" ref="E37:J37" si="2">E34+E35+E36</f>
        <v>42929000</v>
      </c>
      <c r="F37" s="129">
        <f t="shared" si="2"/>
        <v>22194000</v>
      </c>
      <c r="G37" s="129">
        <f t="shared" si="2"/>
        <v>20735000</v>
      </c>
      <c r="H37" s="128">
        <f t="shared" si="2"/>
        <v>40800000</v>
      </c>
      <c r="I37" s="129">
        <f t="shared" si="2"/>
        <v>20827000</v>
      </c>
      <c r="J37" s="129">
        <f t="shared" si="2"/>
        <v>19972000</v>
      </c>
    </row>
    <row r="38" spans="1:10">
      <c r="A38" s="123"/>
      <c r="B38" s="132" t="s">
        <v>38</v>
      </c>
      <c r="C38" s="133" t="s">
        <v>38</v>
      </c>
      <c r="D38" s="133" t="s">
        <v>38</v>
      </c>
      <c r="E38" s="132"/>
      <c r="F38" s="133"/>
      <c r="G38" s="133"/>
      <c r="H38" s="132"/>
      <c r="I38" s="133"/>
      <c r="J38" s="133"/>
    </row>
    <row r="39" spans="1:10">
      <c r="A39" s="116" t="s">
        <v>233</v>
      </c>
      <c r="B39" s="121">
        <v>138768000</v>
      </c>
      <c r="C39" s="121">
        <v>74398000</v>
      </c>
      <c r="D39" s="121">
        <v>64370000</v>
      </c>
      <c r="E39" s="121">
        <v>163060000</v>
      </c>
      <c r="F39" s="121">
        <v>67155000</v>
      </c>
      <c r="G39" s="121">
        <v>95905000</v>
      </c>
      <c r="H39" s="121">
        <v>159727000</v>
      </c>
      <c r="I39" s="121">
        <v>83313000</v>
      </c>
      <c r="J39" s="121">
        <v>76413000</v>
      </c>
    </row>
    <row r="40" spans="1:10">
      <c r="A40" s="123" t="s">
        <v>173</v>
      </c>
      <c r="B40" s="124" t="s">
        <v>38</v>
      </c>
      <c r="C40" s="125" t="s">
        <v>38</v>
      </c>
      <c r="D40" s="125" t="s">
        <v>38</v>
      </c>
      <c r="E40" s="124"/>
      <c r="F40" s="125"/>
      <c r="G40" s="125"/>
      <c r="H40" s="124"/>
      <c r="I40" s="125"/>
      <c r="J40" s="125"/>
    </row>
    <row r="41" spans="1:10">
      <c r="A41" s="123" t="s">
        <v>174</v>
      </c>
      <c r="B41" s="130">
        <v>2117139000</v>
      </c>
      <c r="C41" s="131">
        <v>1077616000</v>
      </c>
      <c r="D41" s="131">
        <v>1039523000</v>
      </c>
      <c r="E41" s="130">
        <v>1959395000</v>
      </c>
      <c r="F41" s="131">
        <v>1011971000</v>
      </c>
      <c r="G41" s="131">
        <v>947424000</v>
      </c>
      <c r="H41" s="130">
        <v>1766864000</v>
      </c>
      <c r="I41" s="131">
        <v>897255000</v>
      </c>
      <c r="J41" s="131">
        <v>869609000</v>
      </c>
    </row>
    <row r="42" spans="1:10">
      <c r="A42" s="126" t="s">
        <v>175</v>
      </c>
      <c r="B42" s="124">
        <v>-1119966000</v>
      </c>
      <c r="C42" s="125">
        <v>-597825000</v>
      </c>
      <c r="D42" s="125">
        <v>-522141000</v>
      </c>
      <c r="E42" s="124">
        <v>-978889000</v>
      </c>
      <c r="F42" s="125">
        <v>-545743000</v>
      </c>
      <c r="G42" s="125">
        <v>-433146000</v>
      </c>
      <c r="H42" s="124">
        <v>-989947000</v>
      </c>
      <c r="I42" s="125">
        <v>-475032000</v>
      </c>
      <c r="J42" s="125">
        <v>-514914000</v>
      </c>
    </row>
    <row r="43" spans="1:10">
      <c r="A43" s="134" t="s">
        <v>218</v>
      </c>
      <c r="B43" s="124">
        <v>20690000</v>
      </c>
      <c r="C43" s="125">
        <v>10237000</v>
      </c>
      <c r="D43" s="125">
        <v>10453000</v>
      </c>
      <c r="E43" s="124">
        <v>61648000</v>
      </c>
      <c r="F43" s="125">
        <v>43131000</v>
      </c>
      <c r="G43" s="125">
        <v>18517000</v>
      </c>
      <c r="H43" s="124">
        <v>81935000</v>
      </c>
      <c r="I43" s="125">
        <v>23418000</v>
      </c>
      <c r="J43" s="125">
        <v>58517000</v>
      </c>
    </row>
    <row r="44" spans="1:10">
      <c r="A44" s="134" t="s">
        <v>219</v>
      </c>
      <c r="B44" s="124">
        <v>79797000</v>
      </c>
      <c r="C44" s="125">
        <v>36913000</v>
      </c>
      <c r="D44" s="125">
        <v>42884000</v>
      </c>
      <c r="E44" s="124">
        <v>79499999.999999985</v>
      </c>
      <c r="F44" s="125" t="s">
        <v>52</v>
      </c>
      <c r="G44" s="125" t="s">
        <v>52</v>
      </c>
      <c r="H44" s="124" t="s">
        <v>52</v>
      </c>
      <c r="I44" s="125" t="s">
        <v>52</v>
      </c>
      <c r="J44" s="125" t="s">
        <v>52</v>
      </c>
    </row>
    <row r="45" spans="1:10">
      <c r="A45" s="135" t="s">
        <v>178</v>
      </c>
      <c r="B45" s="124">
        <v>-755762000</v>
      </c>
      <c r="C45" s="125">
        <v>-364071000</v>
      </c>
      <c r="D45" s="125">
        <v>-391691000</v>
      </c>
      <c r="E45" s="124">
        <v>-712304000</v>
      </c>
      <c r="F45" s="125">
        <v>-359832000</v>
      </c>
      <c r="G45" s="125">
        <v>-352472000</v>
      </c>
      <c r="H45" s="124">
        <v>-620522000</v>
      </c>
      <c r="I45" s="125">
        <v>-301749000</v>
      </c>
      <c r="J45" s="125">
        <v>-318773000</v>
      </c>
    </row>
    <row r="46" spans="1:10">
      <c r="A46" s="136" t="s">
        <v>179</v>
      </c>
      <c r="B46" s="124">
        <v>-43848000</v>
      </c>
      <c r="C46" s="125">
        <v>-13415000</v>
      </c>
      <c r="D46" s="125">
        <v>-30433000</v>
      </c>
      <c r="E46" s="124">
        <v>-45967000</v>
      </c>
      <c r="F46" s="125">
        <v>-17738000</v>
      </c>
      <c r="G46" s="125">
        <v>-28229000</v>
      </c>
      <c r="H46" s="124">
        <v>-42076000</v>
      </c>
      <c r="I46" s="125">
        <v>-25996000</v>
      </c>
      <c r="J46" s="125">
        <v>-16079000</v>
      </c>
    </row>
    <row r="47" spans="1:10">
      <c r="A47" s="136" t="s">
        <v>180</v>
      </c>
      <c r="B47" s="124">
        <v>-68845000</v>
      </c>
      <c r="C47" s="125">
        <v>-34347000</v>
      </c>
      <c r="D47" s="125">
        <v>-34498000</v>
      </c>
      <c r="E47" s="124">
        <v>-60062000</v>
      </c>
      <c r="F47" s="125">
        <v>-30335000</v>
      </c>
      <c r="G47" s="125">
        <v>-29727000</v>
      </c>
      <c r="H47" s="124">
        <v>15822000</v>
      </c>
      <c r="I47" s="125">
        <v>-21294000</v>
      </c>
      <c r="J47" s="125">
        <v>37116000</v>
      </c>
    </row>
    <row r="48" spans="1:10">
      <c r="A48" s="137" t="s">
        <v>181</v>
      </c>
      <c r="B48" s="124">
        <v>-112693000</v>
      </c>
      <c r="C48" s="125">
        <v>-47762000</v>
      </c>
      <c r="D48" s="125">
        <v>-64931000</v>
      </c>
      <c r="E48" s="124">
        <v>-106029000</v>
      </c>
      <c r="F48" s="125">
        <v>-48073000</v>
      </c>
      <c r="G48" s="125">
        <v>-57956000</v>
      </c>
      <c r="H48" s="124">
        <v>-26253000</v>
      </c>
      <c r="I48" s="125">
        <v>-47290000</v>
      </c>
      <c r="J48" s="125">
        <v>21036000</v>
      </c>
    </row>
    <row r="49" spans="1:10">
      <c r="A49" s="127" t="s">
        <v>163</v>
      </c>
      <c r="B49" s="128">
        <v>128718000</v>
      </c>
      <c r="C49" s="129">
        <v>67958000</v>
      </c>
      <c r="D49" s="129">
        <v>60760000</v>
      </c>
      <c r="E49" s="128">
        <v>162173000</v>
      </c>
      <c r="F49" s="129">
        <v>58323000</v>
      </c>
      <c r="G49" s="129">
        <v>103850000</v>
      </c>
      <c r="H49" s="128">
        <v>130140000</v>
      </c>
      <c r="I49" s="129">
        <v>73181000</v>
      </c>
      <c r="J49" s="129">
        <v>56958000</v>
      </c>
    </row>
    <row r="50" spans="1:10">
      <c r="A50" s="123" t="s">
        <v>164</v>
      </c>
      <c r="B50" s="130">
        <v>44966000</v>
      </c>
      <c r="C50" s="131">
        <v>24589000</v>
      </c>
      <c r="D50" s="131">
        <v>20377000</v>
      </c>
      <c r="E50" s="130">
        <v>40108000</v>
      </c>
      <c r="F50" s="131">
        <v>23366000</v>
      </c>
      <c r="G50" s="131">
        <v>16742000</v>
      </c>
      <c r="H50" s="130">
        <v>66697000</v>
      </c>
      <c r="I50" s="131">
        <v>28307000</v>
      </c>
      <c r="J50" s="131">
        <v>38389000</v>
      </c>
    </row>
    <row r="51" spans="1:10">
      <c r="A51" s="127" t="s">
        <v>166</v>
      </c>
      <c r="B51" s="128">
        <v>173684000</v>
      </c>
      <c r="C51" s="129">
        <v>92547000</v>
      </c>
      <c r="D51" s="129">
        <v>81137000</v>
      </c>
      <c r="E51" s="128">
        <f t="shared" ref="E51:J51" si="3">E49+E50</f>
        <v>202281000</v>
      </c>
      <c r="F51" s="129">
        <f t="shared" si="3"/>
        <v>81689000</v>
      </c>
      <c r="G51" s="129">
        <f t="shared" si="3"/>
        <v>120592000</v>
      </c>
      <c r="H51" s="128">
        <f t="shared" si="3"/>
        <v>196837000</v>
      </c>
      <c r="I51" s="129">
        <f t="shared" si="3"/>
        <v>101488000</v>
      </c>
      <c r="J51" s="129">
        <f t="shared" si="3"/>
        <v>95347000</v>
      </c>
    </row>
    <row r="52" spans="1:10">
      <c r="A52" s="123" t="s">
        <v>167</v>
      </c>
      <c r="B52" s="130">
        <v>9252000</v>
      </c>
      <c r="C52" s="131">
        <v>5344000</v>
      </c>
      <c r="D52" s="131">
        <v>3908000</v>
      </c>
      <c r="E52" s="130">
        <v>7682000</v>
      </c>
      <c r="F52" s="131">
        <v>1815000</v>
      </c>
      <c r="G52" s="131">
        <v>5867000</v>
      </c>
      <c r="H52" s="130">
        <v>11523000</v>
      </c>
      <c r="I52" s="131">
        <v>5410000</v>
      </c>
      <c r="J52" s="131">
        <v>6112000</v>
      </c>
    </row>
    <row r="53" spans="1:10">
      <c r="A53" s="123" t="s">
        <v>168</v>
      </c>
      <c r="B53" s="130">
        <v>-44168000</v>
      </c>
      <c r="C53" s="131">
        <v>-23493000</v>
      </c>
      <c r="D53" s="131">
        <v>-20675000</v>
      </c>
      <c r="E53" s="130">
        <v>-46903000</v>
      </c>
      <c r="F53" s="131">
        <v>-16349000</v>
      </c>
      <c r="G53" s="131">
        <v>-30554000</v>
      </c>
      <c r="H53" s="130">
        <v>-48633000</v>
      </c>
      <c r="I53" s="131">
        <v>-23586000</v>
      </c>
      <c r="J53" s="131">
        <v>-25047000</v>
      </c>
    </row>
    <row r="54" spans="1:10">
      <c r="A54" s="127" t="s">
        <v>234</v>
      </c>
      <c r="B54" s="128">
        <v>138768000</v>
      </c>
      <c r="C54" s="129">
        <v>74398000</v>
      </c>
      <c r="D54" s="129">
        <v>64370000</v>
      </c>
      <c r="E54" s="128">
        <v>163060000</v>
      </c>
      <c r="F54" s="129">
        <v>67155000</v>
      </c>
      <c r="G54" s="129">
        <v>95905000</v>
      </c>
      <c r="H54" s="128">
        <v>159727000</v>
      </c>
      <c r="I54" s="129">
        <v>83313000</v>
      </c>
      <c r="J54" s="129">
        <v>76413000</v>
      </c>
    </row>
    <row r="55" spans="1:10">
      <c r="A55" s="123"/>
      <c r="B55" s="132" t="s">
        <v>38</v>
      </c>
      <c r="C55" s="133" t="s">
        <v>38</v>
      </c>
      <c r="D55" s="133" t="s">
        <v>38</v>
      </c>
      <c r="E55" s="132"/>
      <c r="F55" s="133"/>
      <c r="G55" s="133"/>
      <c r="H55" s="132"/>
      <c r="I55" s="133"/>
      <c r="J55" s="133"/>
    </row>
    <row r="56" spans="1:10">
      <c r="A56" s="123" t="s">
        <v>183</v>
      </c>
      <c r="B56" s="124" t="s">
        <v>38</v>
      </c>
      <c r="C56" s="125" t="s">
        <v>38</v>
      </c>
      <c r="D56" s="125" t="s">
        <v>38</v>
      </c>
      <c r="E56" s="124"/>
      <c r="F56" s="125"/>
      <c r="G56" s="125"/>
      <c r="H56" s="124"/>
      <c r="I56" s="125"/>
      <c r="J56" s="125"/>
    </row>
    <row r="57" spans="1:10">
      <c r="A57" s="123" t="s">
        <v>174</v>
      </c>
      <c r="B57" s="130">
        <v>551962000</v>
      </c>
      <c r="C57" s="131">
        <v>280250000</v>
      </c>
      <c r="D57" s="131">
        <v>271712000</v>
      </c>
      <c r="E57" s="130">
        <v>532052000</v>
      </c>
      <c r="F57" s="131">
        <v>271071000</v>
      </c>
      <c r="G57" s="131">
        <v>260981000</v>
      </c>
      <c r="H57" s="130">
        <v>475085000</v>
      </c>
      <c r="I57" s="131">
        <v>240635000</v>
      </c>
      <c r="J57" s="131">
        <v>234450000</v>
      </c>
    </row>
    <row r="58" spans="1:10">
      <c r="A58" s="126" t="s">
        <v>175</v>
      </c>
      <c r="B58" s="124">
        <v>-366131000</v>
      </c>
      <c r="C58" s="125">
        <v>-176503000</v>
      </c>
      <c r="D58" s="125">
        <v>-189628000</v>
      </c>
      <c r="E58" s="124">
        <v>-341661000</v>
      </c>
      <c r="F58" s="125">
        <v>-177625000</v>
      </c>
      <c r="G58" s="125">
        <v>-164036000</v>
      </c>
      <c r="H58" s="124">
        <v>-362162000</v>
      </c>
      <c r="I58" s="125">
        <v>-188805000</v>
      </c>
      <c r="J58" s="125">
        <v>-173357000</v>
      </c>
    </row>
    <row r="59" spans="1:10">
      <c r="A59" s="135" t="s">
        <v>178</v>
      </c>
      <c r="B59" s="124">
        <v>-120857000</v>
      </c>
      <c r="C59" s="125">
        <v>-56789000</v>
      </c>
      <c r="D59" s="125">
        <v>-64068000</v>
      </c>
      <c r="E59" s="124">
        <v>-120604000</v>
      </c>
      <c r="F59" s="125">
        <v>-62219000</v>
      </c>
      <c r="G59" s="125">
        <v>-58385000</v>
      </c>
      <c r="H59" s="124">
        <v>-93015000</v>
      </c>
      <c r="I59" s="125">
        <v>-45604000</v>
      </c>
      <c r="J59" s="125">
        <v>-47410000</v>
      </c>
    </row>
    <row r="60" spans="1:10">
      <c r="A60" s="137" t="s">
        <v>180</v>
      </c>
      <c r="B60" s="124">
        <v>-4415000</v>
      </c>
      <c r="C60" s="125">
        <v>-2889000</v>
      </c>
      <c r="D60" s="125">
        <v>-1526000</v>
      </c>
      <c r="E60" s="124">
        <v>-2002000</v>
      </c>
      <c r="F60" s="125">
        <v>-2814000</v>
      </c>
      <c r="G60" s="125">
        <v>812000</v>
      </c>
      <c r="H60" s="124">
        <v>-3431000</v>
      </c>
      <c r="I60" s="125">
        <v>-5066000</v>
      </c>
      <c r="J60" s="125">
        <v>1634000</v>
      </c>
    </row>
    <row r="61" spans="1:10">
      <c r="A61" s="138"/>
      <c r="B61" s="124" t="s">
        <v>38</v>
      </c>
      <c r="C61" s="125" t="s">
        <v>38</v>
      </c>
      <c r="D61" s="125" t="s">
        <v>38</v>
      </c>
      <c r="E61" s="124"/>
      <c r="F61" s="125"/>
      <c r="G61" s="125"/>
      <c r="H61" s="124"/>
      <c r="I61" s="125"/>
      <c r="J61" s="125"/>
    </row>
    <row r="62" spans="1:10">
      <c r="A62" s="123" t="s">
        <v>184</v>
      </c>
      <c r="B62" s="124" t="s">
        <v>38</v>
      </c>
      <c r="C62" s="125" t="s">
        <v>38</v>
      </c>
      <c r="D62" s="125" t="s">
        <v>38</v>
      </c>
      <c r="E62" s="124"/>
      <c r="F62" s="125"/>
      <c r="G62" s="125"/>
      <c r="H62" s="124"/>
      <c r="I62" s="125"/>
      <c r="J62" s="125"/>
    </row>
    <row r="63" spans="1:10">
      <c r="A63" s="123" t="s">
        <v>174</v>
      </c>
      <c r="B63" s="130">
        <v>646125000</v>
      </c>
      <c r="C63" s="131">
        <v>329029000</v>
      </c>
      <c r="D63" s="131">
        <v>317096000</v>
      </c>
      <c r="E63" s="130">
        <v>576821000</v>
      </c>
      <c r="F63" s="131">
        <v>304197000</v>
      </c>
      <c r="G63" s="131">
        <v>272624000</v>
      </c>
      <c r="H63" s="130">
        <v>525637000</v>
      </c>
      <c r="I63" s="131">
        <v>266605000</v>
      </c>
      <c r="J63" s="131">
        <v>259031000</v>
      </c>
    </row>
    <row r="64" spans="1:10">
      <c r="A64" s="126" t="s">
        <v>175</v>
      </c>
      <c r="B64" s="124">
        <v>-383554000</v>
      </c>
      <c r="C64" s="125">
        <v>-219533000</v>
      </c>
      <c r="D64" s="125">
        <v>-164021000</v>
      </c>
      <c r="E64" s="124">
        <v>-322422000</v>
      </c>
      <c r="F64" s="125">
        <v>-191639000</v>
      </c>
      <c r="G64" s="125">
        <v>-130783000</v>
      </c>
      <c r="H64" s="124">
        <v>-245484000</v>
      </c>
      <c r="I64" s="125">
        <v>-128065000</v>
      </c>
      <c r="J64" s="125">
        <v>-117419000</v>
      </c>
    </row>
    <row r="65" spans="1:10">
      <c r="A65" s="135" t="s">
        <v>178</v>
      </c>
      <c r="B65" s="124">
        <v>-240734000</v>
      </c>
      <c r="C65" s="125">
        <v>-116795000</v>
      </c>
      <c r="D65" s="125">
        <v>-123939000</v>
      </c>
      <c r="E65" s="124">
        <v>-223634000</v>
      </c>
      <c r="F65" s="125">
        <v>-113537000</v>
      </c>
      <c r="G65" s="125">
        <v>-110097000</v>
      </c>
      <c r="H65" s="124">
        <v>-203502000</v>
      </c>
      <c r="I65" s="125">
        <v>-98320000</v>
      </c>
      <c r="J65" s="125">
        <v>-105182000</v>
      </c>
    </row>
    <row r="66" spans="1:10">
      <c r="A66" s="137" t="s">
        <v>180</v>
      </c>
      <c r="B66" s="124">
        <v>-13180000</v>
      </c>
      <c r="C66" s="125">
        <v>-4816000</v>
      </c>
      <c r="D66" s="125">
        <v>-8364000</v>
      </c>
      <c r="E66" s="124">
        <v>-15662000</v>
      </c>
      <c r="F66" s="125">
        <v>-4336000</v>
      </c>
      <c r="G66" s="125">
        <v>-11326000</v>
      </c>
      <c r="H66" s="124">
        <v>-8016000</v>
      </c>
      <c r="I66" s="125">
        <v>-2798000</v>
      </c>
      <c r="J66" s="125">
        <v>-5217000</v>
      </c>
    </row>
    <row r="67" spans="1:10">
      <c r="A67" s="138"/>
      <c r="B67" s="124" t="s">
        <v>38</v>
      </c>
      <c r="C67" s="125" t="s">
        <v>38</v>
      </c>
      <c r="D67" s="125" t="s">
        <v>38</v>
      </c>
      <c r="E67" s="124"/>
      <c r="F67" s="125"/>
      <c r="G67" s="125"/>
      <c r="H67" s="124"/>
      <c r="I67" s="125"/>
      <c r="J67" s="125"/>
    </row>
    <row r="68" spans="1:10">
      <c r="A68" s="123" t="s">
        <v>185</v>
      </c>
      <c r="B68" s="124" t="s">
        <v>38</v>
      </c>
      <c r="C68" s="125" t="s">
        <v>38</v>
      </c>
      <c r="D68" s="125" t="s">
        <v>38</v>
      </c>
      <c r="E68" s="124"/>
      <c r="F68" s="125"/>
      <c r="G68" s="125"/>
      <c r="H68" s="124"/>
      <c r="I68" s="125"/>
      <c r="J68" s="125"/>
    </row>
    <row r="69" spans="1:10">
      <c r="A69" s="123" t="s">
        <v>174</v>
      </c>
      <c r="B69" s="130">
        <v>697379000</v>
      </c>
      <c r="C69" s="131">
        <v>354469000</v>
      </c>
      <c r="D69" s="131">
        <v>342910000</v>
      </c>
      <c r="E69" s="130">
        <v>644355000</v>
      </c>
      <c r="F69" s="131">
        <v>330479000</v>
      </c>
      <c r="G69" s="131">
        <v>313876000</v>
      </c>
      <c r="H69" s="130">
        <v>577749000</v>
      </c>
      <c r="I69" s="131">
        <v>295348000</v>
      </c>
      <c r="J69" s="131">
        <v>282401000</v>
      </c>
    </row>
    <row r="70" spans="1:10">
      <c r="A70" s="126" t="s">
        <v>175</v>
      </c>
      <c r="B70" s="124">
        <v>-269673000</v>
      </c>
      <c r="C70" s="125">
        <v>-141856000</v>
      </c>
      <c r="D70" s="125">
        <v>-127817000</v>
      </c>
      <c r="E70" s="124">
        <v>-241724000</v>
      </c>
      <c r="F70" s="125">
        <v>-151164000</v>
      </c>
      <c r="G70" s="125">
        <v>-90560000</v>
      </c>
      <c r="H70" s="124">
        <v>-297885000</v>
      </c>
      <c r="I70" s="125">
        <v>-100678000</v>
      </c>
      <c r="J70" s="125">
        <v>-197206000</v>
      </c>
    </row>
    <row r="71" spans="1:10">
      <c r="A71" s="135" t="s">
        <v>178</v>
      </c>
      <c r="B71" s="124">
        <v>-297615000</v>
      </c>
      <c r="C71" s="125">
        <v>-144136000</v>
      </c>
      <c r="D71" s="125">
        <v>-153479000</v>
      </c>
      <c r="E71" s="124">
        <v>-277286000</v>
      </c>
      <c r="F71" s="125">
        <v>-139480000</v>
      </c>
      <c r="G71" s="125">
        <v>-137806000</v>
      </c>
      <c r="H71" s="124">
        <v>-242195000</v>
      </c>
      <c r="I71" s="125">
        <v>-118207000</v>
      </c>
      <c r="J71" s="125">
        <v>-123988000</v>
      </c>
    </row>
    <row r="72" spans="1:10">
      <c r="A72" s="137" t="s">
        <v>180</v>
      </c>
      <c r="B72" s="124">
        <v>-43768000</v>
      </c>
      <c r="C72" s="125">
        <v>-22640000</v>
      </c>
      <c r="D72" s="125">
        <v>-21128000</v>
      </c>
      <c r="E72" s="124">
        <v>-38803000</v>
      </c>
      <c r="F72" s="125">
        <v>-20033000</v>
      </c>
      <c r="G72" s="125">
        <v>-18770000</v>
      </c>
      <c r="H72" s="124">
        <v>29499000</v>
      </c>
      <c r="I72" s="125">
        <v>-15883000</v>
      </c>
      <c r="J72" s="125">
        <v>45382000</v>
      </c>
    </row>
    <row r="73" spans="1:10">
      <c r="A73" s="138"/>
      <c r="B73" s="124" t="s">
        <v>38</v>
      </c>
      <c r="C73" s="125" t="s">
        <v>38</v>
      </c>
      <c r="D73" s="125" t="s">
        <v>38</v>
      </c>
      <c r="E73" s="124"/>
      <c r="F73" s="125"/>
      <c r="G73" s="125"/>
      <c r="H73" s="124"/>
      <c r="I73" s="125"/>
      <c r="J73" s="125"/>
    </row>
    <row r="74" spans="1:10">
      <c r="A74" s="123" t="s">
        <v>186</v>
      </c>
      <c r="B74" s="124" t="s">
        <v>38</v>
      </c>
      <c r="C74" s="125" t="s">
        <v>38</v>
      </c>
      <c r="D74" s="125" t="s">
        <v>38</v>
      </c>
      <c r="E74" s="124"/>
      <c r="F74" s="125"/>
      <c r="G74" s="125"/>
      <c r="H74" s="124"/>
      <c r="I74" s="125"/>
      <c r="J74" s="125"/>
    </row>
    <row r="75" spans="1:10">
      <c r="A75" s="123" t="s">
        <v>174</v>
      </c>
      <c r="B75" s="130">
        <v>221673000</v>
      </c>
      <c r="C75" s="131">
        <v>113868000</v>
      </c>
      <c r="D75" s="131">
        <v>107805000</v>
      </c>
      <c r="E75" s="130">
        <v>206167000</v>
      </c>
      <c r="F75" s="131">
        <v>106224000</v>
      </c>
      <c r="G75" s="131">
        <v>99943000</v>
      </c>
      <c r="H75" s="130">
        <v>188392000</v>
      </c>
      <c r="I75" s="131">
        <v>94665000</v>
      </c>
      <c r="J75" s="131">
        <v>93727000</v>
      </c>
    </row>
    <row r="76" spans="1:10">
      <c r="A76" s="126" t="s">
        <v>175</v>
      </c>
      <c r="B76" s="124">
        <v>-100608000</v>
      </c>
      <c r="C76" s="125">
        <v>-59933000</v>
      </c>
      <c r="D76" s="125">
        <v>-40675000</v>
      </c>
      <c r="E76" s="124">
        <v>-73082000</v>
      </c>
      <c r="F76" s="125">
        <v>-25315000</v>
      </c>
      <c r="G76" s="125">
        <v>-47767000</v>
      </c>
      <c r="H76" s="124">
        <v>-84414000</v>
      </c>
      <c r="I76" s="125">
        <v>-57483000</v>
      </c>
      <c r="J76" s="125">
        <v>-26930000</v>
      </c>
    </row>
    <row r="77" spans="1:10">
      <c r="A77" s="135" t="s">
        <v>178</v>
      </c>
      <c r="B77" s="124">
        <v>-96556000</v>
      </c>
      <c r="C77" s="125">
        <v>-46351000</v>
      </c>
      <c r="D77" s="125">
        <v>-50205000</v>
      </c>
      <c r="E77" s="124">
        <v>-90780000</v>
      </c>
      <c r="F77" s="125">
        <v>-44596000</v>
      </c>
      <c r="G77" s="125">
        <v>-46184000</v>
      </c>
      <c r="H77" s="124">
        <v>-81808000</v>
      </c>
      <c r="I77" s="125">
        <v>-39616000</v>
      </c>
      <c r="J77" s="125">
        <v>-42191000</v>
      </c>
    </row>
    <row r="78" spans="1:10">
      <c r="A78" s="137" t="s">
        <v>180</v>
      </c>
      <c r="B78" s="124">
        <v>-7482000</v>
      </c>
      <c r="C78" s="125">
        <v>-4002000</v>
      </c>
      <c r="D78" s="125">
        <v>-3480000</v>
      </c>
      <c r="E78" s="124">
        <v>-3595000</v>
      </c>
      <c r="F78" s="125">
        <v>-3152000</v>
      </c>
      <c r="G78" s="125">
        <v>-443000</v>
      </c>
      <c r="H78" s="124">
        <v>-2228000</v>
      </c>
      <c r="I78" s="125">
        <v>2454000</v>
      </c>
      <c r="J78" s="125">
        <v>-4682000</v>
      </c>
    </row>
    <row r="79" spans="1:10">
      <c r="D79" s="7" t="s">
        <v>38</v>
      </c>
    </row>
    <row r="80" spans="1:10">
      <c r="D80" s="7" t="s">
        <v>38</v>
      </c>
    </row>
    <row r="81" spans="4:4">
      <c r="D81" s="7" t="s">
        <v>38</v>
      </c>
    </row>
    <row r="82" spans="4:4">
      <c r="D82" s="7" t="s">
        <v>38</v>
      </c>
    </row>
    <row r="83" spans="4:4">
      <c r="D83" s="7" t="s">
        <v>38</v>
      </c>
    </row>
    <row r="84" spans="4:4">
      <c r="D84" s="7" t="s">
        <v>38</v>
      </c>
    </row>
    <row r="85" spans="4:4">
      <c r="D85" s="7" t="s">
        <v>38</v>
      </c>
    </row>
    <row r="86" spans="4:4">
      <c r="D86" s="7" t="s">
        <v>38</v>
      </c>
    </row>
    <row r="87" spans="4:4">
      <c r="D87" s="7" t="s">
        <v>38</v>
      </c>
    </row>
    <row r="88" spans="4:4">
      <c r="D88" s="7" t="s">
        <v>38</v>
      </c>
    </row>
    <row r="89" spans="4:4">
      <c r="D89" s="7" t="s">
        <v>38</v>
      </c>
    </row>
  </sheetData>
  <printOptions horizontalCentered="1" verticalCentered="1"/>
  <pageMargins left="0.31496062992125984" right="0.31496062992125984" top="0.15748031496062992" bottom="0.15748031496062992" header="0.31496062992125984" footer="0.31496062992125984"/>
  <pageSetup paperSize="9" scale="70" orientation="landscape" r:id="rId1"/>
  <headerFooter>
    <oddHeader>&amp;R&amp;D  &amp;T</oddHeader>
    <oddFooter>&amp;R&amp;P</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132F5F-6CEC-4F0B-8C2C-984A2D61C20B}">
  <sheetPr codeName="Sheet12">
    <tabColor theme="5" tint="0.79998168889431442"/>
    <pageSetUpPr fitToPage="1"/>
  </sheetPr>
  <dimension ref="A1:J89"/>
  <sheetViews>
    <sheetView showGridLines="0" zoomScaleNormal="100" zoomScaleSheetLayoutView="130" workbookViewId="0"/>
  </sheetViews>
  <sheetFormatPr defaultColWidth="9.28515625" defaultRowHeight="11.25"/>
  <cols>
    <col min="1" max="1" width="39.28515625" style="7" bestFit="1" customWidth="1"/>
    <col min="2" max="10" width="15.5703125" style="7" customWidth="1"/>
    <col min="11" max="16384" width="9.28515625" style="7"/>
  </cols>
  <sheetData>
    <row r="1" spans="1:10">
      <c r="A1" s="139" t="s">
        <v>235</v>
      </c>
      <c r="B1" s="140"/>
      <c r="C1" s="140"/>
      <c r="D1" s="140"/>
      <c r="E1" s="140"/>
      <c r="F1" s="140"/>
      <c r="G1" s="140"/>
      <c r="H1" s="140"/>
      <c r="I1" s="140"/>
      <c r="J1" s="140"/>
    </row>
    <row r="2" spans="1:10">
      <c r="A2" s="141"/>
      <c r="B2" s="142" t="s">
        <v>23</v>
      </c>
      <c r="C2" s="143" t="s">
        <v>24</v>
      </c>
      <c r="D2" s="143" t="s">
        <v>25</v>
      </c>
      <c r="E2" s="142" t="s">
        <v>26</v>
      </c>
      <c r="F2" s="143" t="s">
        <v>27</v>
      </c>
      <c r="G2" s="143" t="s">
        <v>28</v>
      </c>
      <c r="H2" s="142" t="s">
        <v>29</v>
      </c>
      <c r="I2" s="142" t="s">
        <v>30</v>
      </c>
      <c r="J2" s="142" t="s">
        <v>31</v>
      </c>
    </row>
    <row r="3" spans="1:10">
      <c r="A3" s="144" t="s">
        <v>191</v>
      </c>
      <c r="B3" s="140"/>
      <c r="C3" s="140"/>
      <c r="D3" s="140"/>
      <c r="E3" s="140"/>
      <c r="F3" s="140"/>
      <c r="G3" s="140"/>
      <c r="H3" s="140"/>
      <c r="I3" s="140"/>
      <c r="J3" s="140"/>
    </row>
    <row r="4" spans="1:10">
      <c r="A4" s="145" t="s">
        <v>170</v>
      </c>
      <c r="B4" s="146"/>
      <c r="C4" s="147"/>
      <c r="D4" s="147" t="s">
        <v>38</v>
      </c>
      <c r="E4" s="146"/>
      <c r="F4" s="147"/>
      <c r="G4" s="147"/>
      <c r="H4" s="146"/>
      <c r="I4" s="147"/>
      <c r="J4" s="147"/>
    </row>
    <row r="5" spans="1:10">
      <c r="A5" s="148" t="s">
        <v>192</v>
      </c>
      <c r="B5" s="124">
        <v>2697788000</v>
      </c>
      <c r="C5" s="125">
        <v>1402417000</v>
      </c>
      <c r="D5" s="125">
        <v>1295371000</v>
      </c>
      <c r="E5" s="124">
        <v>2595778000</v>
      </c>
      <c r="F5" s="125">
        <v>1293990000</v>
      </c>
      <c r="G5" s="125">
        <v>1301788000</v>
      </c>
      <c r="H5" s="124">
        <v>2297726000</v>
      </c>
      <c r="I5" s="125">
        <v>1134129000</v>
      </c>
      <c r="J5" s="125">
        <v>1163597000</v>
      </c>
    </row>
    <row r="6" spans="1:10">
      <c r="A6" s="148" t="s">
        <v>193</v>
      </c>
      <c r="B6" s="124">
        <v>35305824000</v>
      </c>
      <c r="C6" s="125">
        <v>35305824000</v>
      </c>
      <c r="D6" s="125">
        <v>34584619000</v>
      </c>
      <c r="E6" s="124">
        <v>35388472000</v>
      </c>
      <c r="F6" s="125">
        <v>35388472000</v>
      </c>
      <c r="G6" s="125">
        <v>34469899000</v>
      </c>
      <c r="H6" s="124">
        <v>34179295000</v>
      </c>
      <c r="I6" s="125">
        <v>34179295000</v>
      </c>
      <c r="J6" s="125">
        <v>36659190000</v>
      </c>
    </row>
    <row r="7" spans="1:10">
      <c r="A7" s="148" t="s">
        <v>194</v>
      </c>
      <c r="B7" s="124">
        <v>34949480000</v>
      </c>
      <c r="C7" s="125">
        <v>34949480000</v>
      </c>
      <c r="D7" s="125">
        <v>34706442000</v>
      </c>
      <c r="E7" s="124">
        <v>34858491000</v>
      </c>
      <c r="F7" s="125">
        <v>34858491000</v>
      </c>
      <c r="G7" s="125">
        <v>34774790000</v>
      </c>
      <c r="H7" s="124">
        <v>34664032000</v>
      </c>
      <c r="I7" s="125">
        <v>34664032000</v>
      </c>
      <c r="J7" s="125">
        <v>34689131000</v>
      </c>
    </row>
    <row r="8" spans="1:10">
      <c r="A8" s="148" t="s">
        <v>195</v>
      </c>
      <c r="B8" s="124">
        <v>34903986000</v>
      </c>
      <c r="C8" s="125">
        <v>34827961000</v>
      </c>
      <c r="D8" s="125">
        <v>34782467000</v>
      </c>
      <c r="E8" s="124">
        <v>34761262000</v>
      </c>
      <c r="F8" s="125">
        <v>34816641000</v>
      </c>
      <c r="G8" s="125">
        <v>34719411000</v>
      </c>
      <c r="H8" s="124">
        <v>34717411000</v>
      </c>
      <c r="I8" s="125">
        <v>34677000000</v>
      </c>
      <c r="J8" s="125">
        <v>34729960000</v>
      </c>
    </row>
    <row r="9" spans="1:10">
      <c r="A9" s="149" t="s">
        <v>236</v>
      </c>
      <c r="B9" s="150">
        <v>97.64</v>
      </c>
      <c r="C9" s="151">
        <v>95.41</v>
      </c>
      <c r="D9" s="151">
        <v>100.43</v>
      </c>
      <c r="E9" s="150">
        <v>99.51</v>
      </c>
      <c r="F9" s="151">
        <v>103.75</v>
      </c>
      <c r="G9" s="151">
        <v>95.22</v>
      </c>
      <c r="H9" s="150">
        <v>106.1</v>
      </c>
      <c r="I9" s="151">
        <v>77</v>
      </c>
      <c r="J9" s="151">
        <v>135.25</v>
      </c>
    </row>
    <row r="10" spans="1:10">
      <c r="A10" s="152"/>
      <c r="B10" s="146" t="s">
        <v>38</v>
      </c>
      <c r="C10" s="147" t="s">
        <v>38</v>
      </c>
      <c r="D10" s="147" t="s">
        <v>38</v>
      </c>
      <c r="E10" s="146"/>
      <c r="F10" s="147"/>
      <c r="G10" s="147"/>
      <c r="H10" s="146"/>
      <c r="I10" s="147"/>
      <c r="J10" s="147"/>
    </row>
    <row r="11" spans="1:10">
      <c r="A11" s="153" t="s">
        <v>171</v>
      </c>
      <c r="B11" s="146" t="s">
        <v>38</v>
      </c>
      <c r="C11" s="147" t="s">
        <v>38</v>
      </c>
      <c r="D11" s="147" t="s">
        <v>38</v>
      </c>
      <c r="E11" s="146"/>
      <c r="F11" s="147"/>
      <c r="G11" s="147"/>
      <c r="H11" s="146"/>
      <c r="I11" s="147"/>
      <c r="J11" s="147"/>
    </row>
    <row r="12" spans="1:10">
      <c r="A12" s="148" t="s">
        <v>192</v>
      </c>
      <c r="B12" s="124">
        <v>483312000</v>
      </c>
      <c r="C12" s="125">
        <v>253604000</v>
      </c>
      <c r="D12" s="125">
        <v>229708000</v>
      </c>
      <c r="E12" s="124">
        <v>481623000</v>
      </c>
      <c r="F12" s="125">
        <v>300202000</v>
      </c>
      <c r="G12" s="125">
        <v>181421000</v>
      </c>
      <c r="H12" s="124">
        <v>857376000</v>
      </c>
      <c r="I12" s="125">
        <v>465452000</v>
      </c>
      <c r="J12" s="125">
        <v>391924000</v>
      </c>
    </row>
    <row r="13" spans="1:10">
      <c r="A13" s="148" t="s">
        <v>193</v>
      </c>
      <c r="B13" s="124">
        <v>11004152000</v>
      </c>
      <c r="C13" s="125">
        <v>11004152000</v>
      </c>
      <c r="D13" s="125">
        <v>10537747000</v>
      </c>
      <c r="E13" s="124">
        <v>10154981000</v>
      </c>
      <c r="F13" s="125">
        <v>10154981000</v>
      </c>
      <c r="G13" s="125">
        <v>9731085000</v>
      </c>
      <c r="H13" s="124">
        <v>9649342000</v>
      </c>
      <c r="I13" s="125">
        <v>9649342000</v>
      </c>
      <c r="J13" s="125">
        <v>9613788000</v>
      </c>
    </row>
    <row r="14" spans="1:10">
      <c r="A14" s="148" t="s">
        <v>194</v>
      </c>
      <c r="B14" s="124">
        <v>11001317000</v>
      </c>
      <c r="C14" s="125">
        <v>11001317000</v>
      </c>
      <c r="D14" s="125">
        <v>10536888000</v>
      </c>
      <c r="E14" s="124">
        <v>10154685000</v>
      </c>
      <c r="F14" s="125">
        <v>10154685000</v>
      </c>
      <c r="G14" s="125">
        <v>9730822000</v>
      </c>
      <c r="H14" s="124">
        <v>9649082000</v>
      </c>
      <c r="I14" s="125">
        <v>9649082000</v>
      </c>
      <c r="J14" s="125">
        <v>9613504000</v>
      </c>
    </row>
    <row r="15" spans="1:10">
      <c r="A15" s="148" t="s">
        <v>195</v>
      </c>
      <c r="B15" s="124">
        <v>10578001000</v>
      </c>
      <c r="C15" s="125">
        <v>10769103000</v>
      </c>
      <c r="D15" s="125">
        <v>10345787000</v>
      </c>
      <c r="E15" s="124">
        <v>9901884000</v>
      </c>
      <c r="F15" s="125">
        <v>9942754000</v>
      </c>
      <c r="G15" s="125">
        <v>9689952000</v>
      </c>
      <c r="H15" s="124">
        <v>10291650000</v>
      </c>
      <c r="I15" s="125">
        <v>9631000000</v>
      </c>
      <c r="J15" s="125">
        <v>10273862000</v>
      </c>
    </row>
    <row r="16" spans="1:10">
      <c r="A16" s="149" t="s">
        <v>237</v>
      </c>
      <c r="B16" s="150">
        <v>44.66</v>
      </c>
      <c r="C16" s="151">
        <v>45.59</v>
      </c>
      <c r="D16" s="151">
        <v>43.87</v>
      </c>
      <c r="E16" s="150">
        <v>43.35</v>
      </c>
      <c r="F16" s="151">
        <v>44.64</v>
      </c>
      <c r="G16" s="151">
        <v>42.79</v>
      </c>
      <c r="H16" s="150">
        <v>39.64</v>
      </c>
      <c r="I16" s="151">
        <v>43.24</v>
      </c>
      <c r="J16" s="151">
        <v>38.880000000000003</v>
      </c>
    </row>
    <row r="17" spans="1:10">
      <c r="A17" s="154"/>
      <c r="B17" s="146" t="s">
        <v>38</v>
      </c>
      <c r="C17" s="147" t="s">
        <v>38</v>
      </c>
      <c r="D17" s="147" t="s">
        <v>38</v>
      </c>
      <c r="E17" s="146"/>
      <c r="F17" s="147"/>
      <c r="G17" s="147"/>
      <c r="H17" s="146"/>
      <c r="I17" s="147"/>
      <c r="J17" s="147"/>
    </row>
    <row r="18" spans="1:10">
      <c r="A18" s="155" t="s">
        <v>198</v>
      </c>
      <c r="B18" s="124">
        <v>35260352000</v>
      </c>
      <c r="C18" s="125">
        <v>35260352000</v>
      </c>
      <c r="D18" s="125">
        <v>34419304000</v>
      </c>
      <c r="E18" s="124">
        <v>35208602000</v>
      </c>
      <c r="F18" s="125">
        <v>35208602000</v>
      </c>
      <c r="G18" s="125">
        <v>34226851000</v>
      </c>
      <c r="H18" s="124">
        <v>33913466000</v>
      </c>
      <c r="I18" s="125">
        <v>33913466000</v>
      </c>
      <c r="J18" s="125" t="s">
        <v>52</v>
      </c>
    </row>
    <row r="19" spans="1:10">
      <c r="A19" s="155" t="s">
        <v>199</v>
      </c>
      <c r="B19" s="124">
        <v>0</v>
      </c>
      <c r="C19" s="125">
        <v>0</v>
      </c>
      <c r="D19" s="125">
        <v>0</v>
      </c>
      <c r="E19" s="124">
        <v>0</v>
      </c>
      <c r="F19" s="125">
        <v>0</v>
      </c>
      <c r="G19" s="125">
        <v>0</v>
      </c>
      <c r="H19" s="124">
        <v>0</v>
      </c>
      <c r="I19" s="125">
        <v>0</v>
      </c>
      <c r="J19" s="125" t="s">
        <v>52</v>
      </c>
    </row>
    <row r="20" spans="1:10">
      <c r="A20" s="155" t="s">
        <v>200</v>
      </c>
      <c r="B20" s="124">
        <v>2966475000</v>
      </c>
      <c r="C20" s="125">
        <v>2966475000</v>
      </c>
      <c r="D20" s="125">
        <v>3027270000</v>
      </c>
      <c r="E20" s="124">
        <v>3005015000</v>
      </c>
      <c r="F20" s="125">
        <v>3005015000</v>
      </c>
      <c r="G20" s="125">
        <v>2999739000</v>
      </c>
      <c r="H20" s="124">
        <v>3070740000</v>
      </c>
      <c r="I20" s="125">
        <v>3070740000</v>
      </c>
      <c r="J20" s="125" t="s">
        <v>52</v>
      </c>
    </row>
    <row r="21" spans="1:10">
      <c r="A21" s="155" t="s">
        <v>238</v>
      </c>
      <c r="B21" s="124">
        <v>8083149000</v>
      </c>
      <c r="C21" s="125">
        <v>8083149000</v>
      </c>
      <c r="D21" s="125">
        <v>7675792000</v>
      </c>
      <c r="E21" s="124">
        <v>7329836000</v>
      </c>
      <c r="F21" s="125">
        <v>7329836000</v>
      </c>
      <c r="G21" s="125">
        <v>6974394000</v>
      </c>
      <c r="H21" s="124">
        <v>6844429000</v>
      </c>
      <c r="I21" s="125">
        <v>6844429000</v>
      </c>
      <c r="J21" s="125" t="s">
        <v>52</v>
      </c>
    </row>
    <row r="22" spans="1:10">
      <c r="A22" s="152"/>
      <c r="B22" s="146" t="s">
        <v>38</v>
      </c>
      <c r="C22" s="147" t="s">
        <v>38</v>
      </c>
      <c r="D22" s="147" t="s">
        <v>38</v>
      </c>
      <c r="E22" s="146"/>
      <c r="F22" s="147"/>
      <c r="G22" s="147"/>
      <c r="H22" s="146"/>
      <c r="I22" s="147"/>
      <c r="J22" s="156"/>
    </row>
    <row r="23" spans="1:10">
      <c r="A23" s="153" t="s">
        <v>202</v>
      </c>
      <c r="B23" s="146" t="s">
        <v>38</v>
      </c>
      <c r="C23" s="147" t="s">
        <v>38</v>
      </c>
      <c r="D23" s="147" t="s">
        <v>38</v>
      </c>
      <c r="E23" s="146"/>
      <c r="F23" s="147"/>
      <c r="G23" s="147"/>
      <c r="H23" s="146"/>
      <c r="I23" s="147"/>
      <c r="J23" s="156"/>
    </row>
    <row r="24" spans="1:10">
      <c r="A24" s="473" t="s">
        <v>203</v>
      </c>
      <c r="B24" s="124">
        <v>2668229000</v>
      </c>
      <c r="C24" s="125">
        <v>2621457000</v>
      </c>
      <c r="D24" s="125">
        <v>2668229000</v>
      </c>
      <c r="E24" s="124">
        <v>2455012000</v>
      </c>
      <c r="F24" s="125">
        <v>2504555000</v>
      </c>
      <c r="G24" s="125">
        <v>2455012000</v>
      </c>
      <c r="H24" s="124">
        <v>2232290000</v>
      </c>
      <c r="I24" s="125" t="s">
        <v>52</v>
      </c>
      <c r="J24" s="125" t="s">
        <v>52</v>
      </c>
    </row>
    <row r="25" spans="1:10">
      <c r="A25" s="157" t="s">
        <v>204</v>
      </c>
      <c r="B25" s="124">
        <v>74581000</v>
      </c>
      <c r="C25" s="125">
        <v>38608000</v>
      </c>
      <c r="D25" s="125">
        <v>35973000</v>
      </c>
      <c r="E25" s="124">
        <v>81314000</v>
      </c>
      <c r="F25" s="125">
        <v>45926000</v>
      </c>
      <c r="G25" s="125">
        <v>35388000</v>
      </c>
      <c r="H25" s="124">
        <v>66811000</v>
      </c>
      <c r="I25" s="125" t="s">
        <v>52</v>
      </c>
      <c r="J25" s="125" t="s">
        <v>52</v>
      </c>
    </row>
    <row r="26" spans="1:10">
      <c r="A26" s="157" t="s">
        <v>205</v>
      </c>
      <c r="B26" s="124">
        <v>177749000</v>
      </c>
      <c r="C26" s="125">
        <v>100146000</v>
      </c>
      <c r="D26" s="125">
        <v>77603000</v>
      </c>
      <c r="E26" s="124">
        <v>200014000</v>
      </c>
      <c r="F26" s="125">
        <v>108443000</v>
      </c>
      <c r="G26" s="125">
        <v>91571000</v>
      </c>
      <c r="H26" s="124">
        <v>157779000</v>
      </c>
      <c r="I26" s="125" t="s">
        <v>52</v>
      </c>
      <c r="J26" s="125" t="s">
        <v>52</v>
      </c>
    </row>
    <row r="27" spans="1:10">
      <c r="A27" s="157" t="s">
        <v>206</v>
      </c>
      <c r="B27" s="124">
        <v>-258167000</v>
      </c>
      <c r="C27" s="125">
        <v>-128096000</v>
      </c>
      <c r="D27" s="125">
        <v>-130071000</v>
      </c>
      <c r="E27" s="124">
        <v>-267000000</v>
      </c>
      <c r="F27" s="125">
        <v>-146682000</v>
      </c>
      <c r="G27" s="125">
        <v>-120318000</v>
      </c>
      <c r="H27" s="124">
        <v>-246675000</v>
      </c>
      <c r="I27" s="125" t="s">
        <v>52</v>
      </c>
      <c r="J27" s="125" t="s">
        <v>52</v>
      </c>
    </row>
    <row r="28" spans="1:10">
      <c r="A28" s="157" t="s">
        <v>207</v>
      </c>
      <c r="B28" s="124">
        <v>-201548000</v>
      </c>
      <c r="C28" s="125">
        <v>-171271000</v>
      </c>
      <c r="D28" s="125">
        <v>-30277000</v>
      </c>
      <c r="E28" s="124">
        <v>198889000</v>
      </c>
      <c r="F28" s="125">
        <v>155987000</v>
      </c>
      <c r="G28" s="125">
        <v>42902000</v>
      </c>
      <c r="H28" s="124">
        <v>244806000</v>
      </c>
      <c r="I28" s="125" t="s">
        <v>52</v>
      </c>
      <c r="J28" s="125" t="s">
        <v>52</v>
      </c>
    </row>
    <row r="29" spans="1:10" hidden="1">
      <c r="A29" s="157"/>
      <c r="B29" s="124"/>
      <c r="C29" s="125"/>
      <c r="D29" s="125"/>
      <c r="E29" s="124"/>
      <c r="F29" s="125"/>
      <c r="G29" s="125"/>
      <c r="H29" s="124"/>
      <c r="I29" s="125"/>
      <c r="J29" s="125"/>
    </row>
    <row r="30" spans="1:10">
      <c r="A30" s="473" t="s">
        <v>209</v>
      </c>
      <c r="B30" s="124">
        <v>2460844000</v>
      </c>
      <c r="C30" s="125">
        <v>2460844000</v>
      </c>
      <c r="D30" s="125">
        <v>2621457000</v>
      </c>
      <c r="E30" s="124">
        <v>2668229000</v>
      </c>
      <c r="F30" s="125">
        <v>2668229000</v>
      </c>
      <c r="G30" s="125">
        <v>2504555000</v>
      </c>
      <c r="H30" s="124">
        <v>2455012000</v>
      </c>
      <c r="I30" s="125" t="s">
        <v>52</v>
      </c>
      <c r="J30" s="125" t="s">
        <v>52</v>
      </c>
    </row>
    <row r="31" spans="1:10">
      <c r="A31" s="158"/>
      <c r="B31" s="146" t="s">
        <v>38</v>
      </c>
      <c r="C31" s="147" t="s">
        <v>38</v>
      </c>
      <c r="D31" s="147" t="s">
        <v>38</v>
      </c>
      <c r="E31" s="146"/>
      <c r="F31" s="147"/>
      <c r="G31" s="147"/>
      <c r="H31" s="146"/>
      <c r="I31" s="156"/>
      <c r="J31" s="156"/>
    </row>
    <row r="32" spans="1:10">
      <c r="A32" s="473" t="s">
        <v>210</v>
      </c>
      <c r="B32" s="124">
        <v>-5837000</v>
      </c>
      <c r="C32" s="125">
        <v>10658000</v>
      </c>
      <c r="D32" s="125">
        <v>-16495000</v>
      </c>
      <c r="E32" s="124">
        <v>14328000</v>
      </c>
      <c r="F32" s="125">
        <v>7687000</v>
      </c>
      <c r="G32" s="125">
        <v>6641000</v>
      </c>
      <c r="H32" s="124">
        <v>-22085000</v>
      </c>
      <c r="I32" s="125" t="s">
        <v>52</v>
      </c>
      <c r="J32" s="125" t="s">
        <v>52</v>
      </c>
    </row>
    <row r="33" spans="1:10">
      <c r="A33" s="473" t="s">
        <v>211</v>
      </c>
      <c r="B33" s="159">
        <v>-2.2000000000000001E-3</v>
      </c>
      <c r="C33" s="160">
        <v>8.0999999999999996E-3</v>
      </c>
      <c r="D33" s="160">
        <v>-1.2359999999999999E-2</v>
      </c>
      <c r="E33" s="159">
        <v>5.7999999999999996E-3</v>
      </c>
      <c r="F33" s="160">
        <v>6.1000000000000004E-3</v>
      </c>
      <c r="G33" s="160">
        <v>5.4000000000000003E-3</v>
      </c>
      <c r="H33" s="159">
        <v>-9.7999999999999997E-3</v>
      </c>
      <c r="I33" s="161" t="s">
        <v>52</v>
      </c>
      <c r="J33" s="161" t="s">
        <v>52</v>
      </c>
    </row>
    <row r="34" spans="1:10">
      <c r="A34" s="473"/>
      <c r="B34" s="159" t="s">
        <v>38</v>
      </c>
      <c r="C34" s="160" t="s">
        <v>38</v>
      </c>
      <c r="D34" s="160" t="s">
        <v>38</v>
      </c>
      <c r="E34" s="159"/>
      <c r="F34" s="160"/>
      <c r="G34" s="160"/>
      <c r="H34" s="159"/>
      <c r="I34" s="161"/>
      <c r="J34" s="161"/>
    </row>
    <row r="35" spans="1:10">
      <c r="A35" s="473" t="s">
        <v>212</v>
      </c>
      <c r="B35" s="124">
        <v>238119000</v>
      </c>
      <c r="C35" s="125">
        <v>137198000</v>
      </c>
      <c r="D35" s="125">
        <v>100921000</v>
      </c>
      <c r="E35" s="124">
        <v>227242616.45823228</v>
      </c>
      <c r="F35" s="160" t="s">
        <v>52</v>
      </c>
      <c r="G35" s="160" t="s">
        <v>52</v>
      </c>
      <c r="H35" s="159" t="s">
        <v>52</v>
      </c>
      <c r="I35" s="125" t="s">
        <v>52</v>
      </c>
      <c r="J35" s="125" t="s">
        <v>52</v>
      </c>
    </row>
    <row r="36" spans="1:10">
      <c r="A36" s="473" t="s">
        <v>213</v>
      </c>
      <c r="B36" s="124">
        <v>4206058000</v>
      </c>
      <c r="C36" s="125">
        <v>2297543000</v>
      </c>
      <c r="D36" s="125">
        <v>1908515000</v>
      </c>
      <c r="E36" s="124">
        <v>3636328862.285573</v>
      </c>
      <c r="F36" s="160" t="s">
        <v>52</v>
      </c>
      <c r="G36" s="160" t="s">
        <v>52</v>
      </c>
      <c r="H36" s="159" t="s">
        <v>52</v>
      </c>
      <c r="I36" s="125" t="s">
        <v>52</v>
      </c>
      <c r="J36" s="125" t="s">
        <v>52</v>
      </c>
    </row>
    <row r="37" spans="1:10">
      <c r="A37" s="473" t="s">
        <v>214</v>
      </c>
      <c r="B37" s="159">
        <v>5.6599999999999998E-2</v>
      </c>
      <c r="C37" s="160">
        <v>5.9700000000000003E-2</v>
      </c>
      <c r="D37" s="160">
        <v>5.2880000000000003E-2</v>
      </c>
      <c r="E37" s="159">
        <v>6.2492317132010311E-2</v>
      </c>
      <c r="F37" s="160" t="s">
        <v>52</v>
      </c>
      <c r="G37" s="160" t="s">
        <v>52</v>
      </c>
      <c r="H37" s="159" t="s">
        <v>52</v>
      </c>
      <c r="I37" s="125" t="s">
        <v>52</v>
      </c>
      <c r="J37" s="125" t="s">
        <v>52</v>
      </c>
    </row>
    <row r="38" spans="1:10">
      <c r="A38" s="158"/>
      <c r="B38" s="146" t="s">
        <v>38</v>
      </c>
      <c r="C38" s="147" t="s">
        <v>38</v>
      </c>
      <c r="D38" s="147" t="s">
        <v>38</v>
      </c>
      <c r="E38" s="146"/>
      <c r="F38" s="147"/>
      <c r="G38" s="147"/>
      <c r="H38" s="146"/>
      <c r="I38" s="147"/>
      <c r="J38" s="147"/>
    </row>
    <row r="39" spans="1:10">
      <c r="A39" s="139" t="s">
        <v>215</v>
      </c>
      <c r="B39" s="162" t="s">
        <v>38</v>
      </c>
      <c r="C39" s="162" t="s">
        <v>38</v>
      </c>
      <c r="D39" s="162" t="s">
        <v>38</v>
      </c>
      <c r="E39" s="162"/>
      <c r="F39" s="162"/>
      <c r="G39" s="162"/>
      <c r="H39" s="162"/>
      <c r="I39" s="162"/>
      <c r="J39" s="162"/>
    </row>
    <row r="40" spans="1:10">
      <c r="A40" s="149" t="s">
        <v>173</v>
      </c>
      <c r="B40" s="164" t="s">
        <v>38</v>
      </c>
      <c r="C40" s="165" t="s">
        <v>38</v>
      </c>
      <c r="D40" s="165" t="s">
        <v>38</v>
      </c>
      <c r="E40" s="164"/>
      <c r="F40" s="165"/>
      <c r="G40" s="165"/>
      <c r="H40" s="164"/>
      <c r="I40" s="165"/>
      <c r="J40" s="165"/>
    </row>
    <row r="41" spans="1:10">
      <c r="A41" s="166" t="s">
        <v>192</v>
      </c>
      <c r="B41" s="124">
        <v>2149906000</v>
      </c>
      <c r="C41" s="125">
        <v>998440000</v>
      </c>
      <c r="D41" s="125">
        <v>1151466000</v>
      </c>
      <c r="E41" s="124">
        <v>1994151000</v>
      </c>
      <c r="F41" s="125">
        <v>928367000</v>
      </c>
      <c r="G41" s="125">
        <v>1065784000</v>
      </c>
      <c r="H41" s="124">
        <v>1802076000</v>
      </c>
      <c r="I41" s="125">
        <v>836338000</v>
      </c>
      <c r="J41" s="125">
        <v>965737000</v>
      </c>
    </row>
    <row r="42" spans="1:10">
      <c r="A42" s="166" t="s">
        <v>216</v>
      </c>
      <c r="B42" s="124">
        <v>3263204000</v>
      </c>
      <c r="C42" s="125">
        <v>3263204000</v>
      </c>
      <c r="D42" s="125">
        <v>3167261000</v>
      </c>
      <c r="E42" s="124">
        <v>3117399000</v>
      </c>
      <c r="F42" s="125">
        <v>3117399000</v>
      </c>
      <c r="G42" s="125">
        <v>3085103000</v>
      </c>
      <c r="H42" s="124">
        <v>2988591000</v>
      </c>
      <c r="I42" s="125">
        <v>2988591000</v>
      </c>
      <c r="J42" s="125">
        <v>3166916000</v>
      </c>
    </row>
    <row r="43" spans="1:10">
      <c r="A43" s="166" t="s">
        <v>217</v>
      </c>
      <c r="B43" s="159">
        <v>0.52900000000000003</v>
      </c>
      <c r="C43" s="160">
        <v>0.55479999999999996</v>
      </c>
      <c r="D43" s="160">
        <v>0.50229000000000001</v>
      </c>
      <c r="E43" s="159">
        <v>0.49959999999999999</v>
      </c>
      <c r="F43" s="160">
        <v>0.5393</v>
      </c>
      <c r="G43" s="160">
        <v>0.45710000000000001</v>
      </c>
      <c r="H43" s="159">
        <v>0.56020000000000003</v>
      </c>
      <c r="I43" s="160">
        <v>0.52939999999999998</v>
      </c>
      <c r="J43" s="160">
        <v>0.59209999999999996</v>
      </c>
    </row>
    <row r="44" spans="1:10">
      <c r="A44" s="167" t="s">
        <v>218</v>
      </c>
      <c r="B44" s="159">
        <v>-9.7999999999999997E-3</v>
      </c>
      <c r="C44" s="160">
        <v>-9.4999999999999998E-3</v>
      </c>
      <c r="D44" s="160">
        <v>-1.0059999999999999E-2</v>
      </c>
      <c r="E44" s="159">
        <v>-3.15E-2</v>
      </c>
      <c r="F44" s="160">
        <v>-4.2599999999999999E-2</v>
      </c>
      <c r="G44" s="160">
        <v>-1.95E-2</v>
      </c>
      <c r="H44" s="159">
        <v>-4.6300000000000001E-2</v>
      </c>
      <c r="I44" s="160">
        <v>-2.5999999999999999E-2</v>
      </c>
      <c r="J44" s="160">
        <v>-6.7199999999999996E-2</v>
      </c>
    </row>
    <row r="45" spans="1:10">
      <c r="A45" s="167" t="s">
        <v>219</v>
      </c>
      <c r="B45" s="159">
        <v>-3.7699999999999997E-2</v>
      </c>
      <c r="C45" s="160">
        <v>-3.4299999999999997E-2</v>
      </c>
      <c r="D45" s="160">
        <v>-4.1250000000000002E-2</v>
      </c>
      <c r="E45" s="159">
        <v>-4.0573758710212113E-2</v>
      </c>
      <c r="F45" s="160" t="s">
        <v>52</v>
      </c>
      <c r="G45" s="160" t="s">
        <v>52</v>
      </c>
      <c r="H45" s="159" t="s">
        <v>52</v>
      </c>
      <c r="I45" s="160" t="s">
        <v>52</v>
      </c>
      <c r="J45" s="160" t="s">
        <v>52</v>
      </c>
    </row>
    <row r="46" spans="1:10">
      <c r="A46" s="166" t="s">
        <v>220</v>
      </c>
      <c r="B46" s="159">
        <v>0.35699999999999998</v>
      </c>
      <c r="C46" s="160">
        <v>0.33779999999999999</v>
      </c>
      <c r="D46" s="160">
        <v>0.37680000000000002</v>
      </c>
      <c r="E46" s="159">
        <v>0.36349999999999999</v>
      </c>
      <c r="F46" s="160">
        <v>0.35560000000000003</v>
      </c>
      <c r="G46" s="160">
        <v>0.372</v>
      </c>
      <c r="H46" s="159">
        <v>0.35110000000000002</v>
      </c>
      <c r="I46" s="160">
        <v>0.33629999999999999</v>
      </c>
      <c r="J46" s="160">
        <v>0.36649999999999999</v>
      </c>
    </row>
    <row r="47" spans="1:10">
      <c r="A47" s="166" t="s">
        <v>221</v>
      </c>
      <c r="B47" s="159">
        <v>3.2500000000000001E-2</v>
      </c>
      <c r="C47" s="160">
        <v>3.1899999999999998E-2</v>
      </c>
      <c r="D47" s="160">
        <v>3.3189999999999997E-2</v>
      </c>
      <c r="E47" s="159">
        <v>3.0700000000000002E-2</v>
      </c>
      <c r="F47" s="160">
        <v>0.03</v>
      </c>
      <c r="G47" s="160">
        <v>3.1300000000000001E-2</v>
      </c>
      <c r="H47" s="159">
        <v>-8.8999999999999999E-3</v>
      </c>
      <c r="I47" s="160">
        <v>2.3699999999999999E-2</v>
      </c>
      <c r="J47" s="160">
        <v>-4.2599999999999999E-2</v>
      </c>
    </row>
    <row r="48" spans="1:10">
      <c r="A48" s="168" t="s">
        <v>222</v>
      </c>
      <c r="B48" s="169">
        <v>0.91849999999999998</v>
      </c>
      <c r="C48" s="170">
        <v>0.92449999999999999</v>
      </c>
      <c r="D48" s="170">
        <v>0.91227000000000003</v>
      </c>
      <c r="E48" s="169">
        <v>0.89380000000000004</v>
      </c>
      <c r="F48" s="170">
        <v>0.92479999999999996</v>
      </c>
      <c r="G48" s="170">
        <v>0.86050000000000004</v>
      </c>
      <c r="H48" s="169">
        <v>0.90249999999999997</v>
      </c>
      <c r="I48" s="170">
        <v>0.88939999999999997</v>
      </c>
      <c r="J48" s="170">
        <v>0.91600000000000004</v>
      </c>
    </row>
    <row r="49" spans="1:10">
      <c r="A49" s="152"/>
      <c r="B49" s="171" t="s">
        <v>38</v>
      </c>
      <c r="C49" s="172" t="s">
        <v>38</v>
      </c>
      <c r="D49" s="172" t="s">
        <v>38</v>
      </c>
      <c r="E49" s="171"/>
      <c r="F49" s="172"/>
      <c r="G49" s="172"/>
      <c r="H49" s="171"/>
      <c r="I49" s="172"/>
      <c r="J49" s="172"/>
    </row>
    <row r="50" spans="1:10">
      <c r="A50" s="149" t="s">
        <v>183</v>
      </c>
      <c r="B50" s="173" t="s">
        <v>38</v>
      </c>
      <c r="C50" s="174" t="s">
        <v>38</v>
      </c>
      <c r="D50" s="174" t="s">
        <v>38</v>
      </c>
      <c r="E50" s="173"/>
      <c r="F50" s="174"/>
      <c r="G50" s="174"/>
      <c r="H50" s="173"/>
      <c r="I50" s="174"/>
      <c r="J50" s="174"/>
    </row>
    <row r="51" spans="1:10">
      <c r="A51" s="166" t="s">
        <v>192</v>
      </c>
      <c r="B51" s="171">
        <v>575920000</v>
      </c>
      <c r="C51" s="172">
        <v>266117000</v>
      </c>
      <c r="D51" s="172">
        <v>309803000</v>
      </c>
      <c r="E51" s="171">
        <v>554998000</v>
      </c>
      <c r="F51" s="172">
        <v>246885000</v>
      </c>
      <c r="G51" s="172">
        <v>308113000</v>
      </c>
      <c r="H51" s="171">
        <v>490930000</v>
      </c>
      <c r="I51" s="172">
        <v>223024000</v>
      </c>
      <c r="J51" s="172">
        <v>267905000</v>
      </c>
    </row>
    <row r="52" spans="1:10">
      <c r="A52" s="166" t="s">
        <v>217</v>
      </c>
      <c r="B52" s="159">
        <v>0.6633</v>
      </c>
      <c r="C52" s="160">
        <v>0.62980000000000003</v>
      </c>
      <c r="D52" s="160">
        <v>0.69789999999999996</v>
      </c>
      <c r="E52" s="159">
        <v>0.64219999999999999</v>
      </c>
      <c r="F52" s="160">
        <v>0.65529999999999999</v>
      </c>
      <c r="G52" s="160">
        <v>0.62849999999999995</v>
      </c>
      <c r="H52" s="159">
        <v>0.76229999999999998</v>
      </c>
      <c r="I52" s="160">
        <v>0.78459999999999996</v>
      </c>
      <c r="J52" s="160">
        <v>0.73939999999999995</v>
      </c>
    </row>
    <row r="53" spans="1:10">
      <c r="A53" s="166" t="s">
        <v>220</v>
      </c>
      <c r="B53" s="159">
        <v>0.219</v>
      </c>
      <c r="C53" s="160">
        <v>0.2026</v>
      </c>
      <c r="D53" s="160">
        <v>0.23580000000000001</v>
      </c>
      <c r="E53" s="159">
        <v>0.22670000000000001</v>
      </c>
      <c r="F53" s="160">
        <v>0.22950000000000001</v>
      </c>
      <c r="G53" s="160">
        <v>0.22370000000000001</v>
      </c>
      <c r="H53" s="159">
        <v>0.19570000000000001</v>
      </c>
      <c r="I53" s="160">
        <v>0.1895</v>
      </c>
      <c r="J53" s="160">
        <v>0.20219999999999999</v>
      </c>
    </row>
    <row r="54" spans="1:10">
      <c r="A54" s="166" t="s">
        <v>221</v>
      </c>
      <c r="B54" s="159">
        <v>8.0000000000000002E-3</v>
      </c>
      <c r="C54" s="160">
        <v>1.03E-2</v>
      </c>
      <c r="D54" s="160">
        <v>5.6100000000000004E-3</v>
      </c>
      <c r="E54" s="159">
        <v>3.8E-3</v>
      </c>
      <c r="F54" s="160">
        <v>1.04E-2</v>
      </c>
      <c r="G54" s="160">
        <v>-3.0999999999999999E-3</v>
      </c>
      <c r="H54" s="159">
        <v>7.1999999999999998E-3</v>
      </c>
      <c r="I54" s="160">
        <v>2.1000000000000001E-2</v>
      </c>
      <c r="J54" s="160">
        <v>-6.8999999999999999E-3</v>
      </c>
    </row>
    <row r="55" spans="1:10">
      <c r="A55" s="168" t="s">
        <v>223</v>
      </c>
      <c r="B55" s="169">
        <v>0.89029999999999998</v>
      </c>
      <c r="C55" s="170">
        <v>0.8427</v>
      </c>
      <c r="D55" s="170">
        <v>0.93930999999999998</v>
      </c>
      <c r="E55" s="169">
        <v>0.87260000000000004</v>
      </c>
      <c r="F55" s="170">
        <v>0.8952</v>
      </c>
      <c r="G55" s="170">
        <v>0.84909999999999997</v>
      </c>
      <c r="H55" s="169">
        <v>0.96530000000000005</v>
      </c>
      <c r="I55" s="170">
        <v>0.99509999999999998</v>
      </c>
      <c r="J55" s="170">
        <v>0.93459999999999999</v>
      </c>
    </row>
    <row r="56" spans="1:10">
      <c r="A56" s="152"/>
      <c r="B56" s="171" t="s">
        <v>38</v>
      </c>
      <c r="C56" s="172" t="s">
        <v>38</v>
      </c>
      <c r="D56" s="172" t="s">
        <v>38</v>
      </c>
      <c r="E56" s="171"/>
      <c r="F56" s="172"/>
      <c r="G56" s="172"/>
      <c r="H56" s="171"/>
      <c r="I56" s="172"/>
      <c r="J56" s="172"/>
    </row>
    <row r="57" spans="1:10">
      <c r="A57" s="149" t="s">
        <v>184</v>
      </c>
      <c r="B57" s="173" t="s">
        <v>38</v>
      </c>
      <c r="C57" s="174" t="s">
        <v>38</v>
      </c>
      <c r="D57" s="174" t="s">
        <v>38</v>
      </c>
      <c r="E57" s="173"/>
      <c r="F57" s="174"/>
      <c r="G57" s="174"/>
      <c r="H57" s="173"/>
      <c r="I57" s="174"/>
      <c r="J57" s="174"/>
    </row>
    <row r="58" spans="1:10">
      <c r="A58" s="166" t="s">
        <v>192</v>
      </c>
      <c r="B58" s="171">
        <v>649977000</v>
      </c>
      <c r="C58" s="172">
        <v>303943000</v>
      </c>
      <c r="D58" s="172">
        <v>346034000</v>
      </c>
      <c r="E58" s="171">
        <v>578809000</v>
      </c>
      <c r="F58" s="172">
        <v>280893000</v>
      </c>
      <c r="G58" s="172">
        <v>297916000</v>
      </c>
      <c r="H58" s="171">
        <v>533460000</v>
      </c>
      <c r="I58" s="172">
        <v>249308000</v>
      </c>
      <c r="J58" s="172">
        <v>284151000</v>
      </c>
    </row>
    <row r="59" spans="1:10">
      <c r="A59" s="166" t="s">
        <v>217</v>
      </c>
      <c r="B59" s="159">
        <v>0.59360000000000002</v>
      </c>
      <c r="C59" s="160">
        <v>0.66720000000000002</v>
      </c>
      <c r="D59" s="160">
        <v>0.51726000000000005</v>
      </c>
      <c r="E59" s="159">
        <v>0.55900000000000005</v>
      </c>
      <c r="F59" s="160">
        <v>0.63</v>
      </c>
      <c r="G59" s="160">
        <v>0.47970000000000002</v>
      </c>
      <c r="H59" s="159">
        <v>0.46700000000000003</v>
      </c>
      <c r="I59" s="160">
        <v>0.4803</v>
      </c>
      <c r="J59" s="160">
        <v>0.45329999999999998</v>
      </c>
    </row>
    <row r="60" spans="1:10">
      <c r="A60" s="166" t="s">
        <v>220</v>
      </c>
      <c r="B60" s="159">
        <v>0.37259999999999999</v>
      </c>
      <c r="C60" s="160">
        <v>0.35499999999999998</v>
      </c>
      <c r="D60" s="160">
        <v>0.39085999999999999</v>
      </c>
      <c r="E60" s="159">
        <v>0.38769999999999999</v>
      </c>
      <c r="F60" s="160">
        <v>0.37319999999999998</v>
      </c>
      <c r="G60" s="160">
        <v>0.40379999999999999</v>
      </c>
      <c r="H60" s="159">
        <v>0.3871</v>
      </c>
      <c r="I60" s="160">
        <v>0.36870000000000003</v>
      </c>
      <c r="J60" s="160">
        <v>0.40600000000000003</v>
      </c>
    </row>
    <row r="61" spans="1:10">
      <c r="A61" s="166" t="s">
        <v>221</v>
      </c>
      <c r="B61" s="159">
        <v>2.0400000000000001E-2</v>
      </c>
      <c r="C61" s="160">
        <v>1.46E-2</v>
      </c>
      <c r="D61" s="160">
        <v>2.6380000000000001E-2</v>
      </c>
      <c r="E61" s="159">
        <v>2.7199999999999998E-2</v>
      </c>
      <c r="F61" s="160">
        <v>1.43E-2</v>
      </c>
      <c r="G61" s="160">
        <v>4.1500000000000002E-2</v>
      </c>
      <c r="H61" s="159">
        <v>1.52E-2</v>
      </c>
      <c r="I61" s="160">
        <v>1.04E-2</v>
      </c>
      <c r="J61" s="160">
        <v>2.01E-2</v>
      </c>
    </row>
    <row r="62" spans="1:10">
      <c r="A62" s="168" t="s">
        <v>224</v>
      </c>
      <c r="B62" s="169">
        <v>0.98660000000000003</v>
      </c>
      <c r="C62" s="170">
        <v>1.0367999999999999</v>
      </c>
      <c r="D62" s="170">
        <v>0.9345</v>
      </c>
      <c r="E62" s="169">
        <v>0.9738</v>
      </c>
      <c r="F62" s="170">
        <v>1.0175000000000001</v>
      </c>
      <c r="G62" s="170">
        <v>0.92510000000000003</v>
      </c>
      <c r="H62" s="169">
        <v>0.86939999999999995</v>
      </c>
      <c r="I62" s="170">
        <v>0.85960000000000003</v>
      </c>
      <c r="J62" s="170">
        <v>0.87949999999999995</v>
      </c>
    </row>
    <row r="63" spans="1:10">
      <c r="A63" s="152"/>
      <c r="B63" s="171" t="s">
        <v>38</v>
      </c>
      <c r="C63" s="172" t="s">
        <v>38</v>
      </c>
      <c r="D63" s="172" t="s">
        <v>38</v>
      </c>
      <c r="E63" s="171"/>
      <c r="F63" s="172"/>
      <c r="G63" s="172"/>
      <c r="H63" s="171"/>
      <c r="I63" s="172"/>
      <c r="J63" s="172"/>
    </row>
    <row r="64" spans="1:10">
      <c r="A64" s="149" t="s">
        <v>185</v>
      </c>
      <c r="B64" s="173" t="s">
        <v>38</v>
      </c>
      <c r="C64" s="174" t="s">
        <v>38</v>
      </c>
      <c r="D64" s="174" t="s">
        <v>38</v>
      </c>
      <c r="E64" s="173"/>
      <c r="F64" s="174"/>
      <c r="G64" s="174"/>
      <c r="H64" s="173"/>
      <c r="I64" s="174"/>
      <c r="J64" s="174"/>
    </row>
    <row r="65" spans="1:10">
      <c r="A65" s="166" t="s">
        <v>192</v>
      </c>
      <c r="B65" s="171">
        <v>701481000</v>
      </c>
      <c r="C65" s="172">
        <v>328607000</v>
      </c>
      <c r="D65" s="172">
        <v>372874000</v>
      </c>
      <c r="E65" s="171">
        <v>653110000</v>
      </c>
      <c r="F65" s="172">
        <v>306535000</v>
      </c>
      <c r="G65" s="172">
        <v>346575000</v>
      </c>
      <c r="H65" s="171">
        <v>590660000</v>
      </c>
      <c r="I65" s="172">
        <v>280838000</v>
      </c>
      <c r="J65" s="172">
        <v>309822000</v>
      </c>
    </row>
    <row r="66" spans="1:10">
      <c r="A66" s="166" t="s">
        <v>217</v>
      </c>
      <c r="B66" s="159">
        <v>0.38669999999999999</v>
      </c>
      <c r="C66" s="160">
        <v>0.4002</v>
      </c>
      <c r="D66" s="160">
        <v>0.37274000000000002</v>
      </c>
      <c r="E66" s="159">
        <v>0.37509999999999999</v>
      </c>
      <c r="F66" s="160">
        <v>0.45739999999999997</v>
      </c>
      <c r="G66" s="160">
        <v>0.28849999999999998</v>
      </c>
      <c r="H66" s="159">
        <v>0.51549999999999996</v>
      </c>
      <c r="I66" s="160">
        <v>0.34079999999999999</v>
      </c>
      <c r="J66" s="160">
        <v>0.69830000000000003</v>
      </c>
    </row>
    <row r="67" spans="1:10">
      <c r="A67" s="166" t="s">
        <v>220</v>
      </c>
      <c r="B67" s="159">
        <v>0.42680000000000001</v>
      </c>
      <c r="C67" s="160">
        <v>0.40660000000000002</v>
      </c>
      <c r="D67" s="160">
        <v>0.44757999999999998</v>
      </c>
      <c r="E67" s="159">
        <v>0.43030000000000002</v>
      </c>
      <c r="F67" s="160">
        <v>0.42209999999999998</v>
      </c>
      <c r="G67" s="160">
        <v>0.439</v>
      </c>
      <c r="H67" s="159">
        <v>0.41920000000000002</v>
      </c>
      <c r="I67" s="160">
        <v>0.4002</v>
      </c>
      <c r="J67" s="160">
        <v>0.439</v>
      </c>
    </row>
    <row r="68" spans="1:10">
      <c r="A68" s="166" t="s">
        <v>221</v>
      </c>
      <c r="B68" s="159">
        <v>6.2799999999999995E-2</v>
      </c>
      <c r="C68" s="160">
        <v>6.3899999999999998E-2</v>
      </c>
      <c r="D68" s="160">
        <v>6.1609999999999998E-2</v>
      </c>
      <c r="E68" s="159">
        <v>6.0199999999999997E-2</v>
      </c>
      <c r="F68" s="160">
        <v>6.0600000000000001E-2</v>
      </c>
      <c r="G68" s="160">
        <v>5.9799999999999999E-2</v>
      </c>
      <c r="H68" s="159">
        <v>-5.0999999999999997E-2</v>
      </c>
      <c r="I68" s="160">
        <v>5.3699999999999998E-2</v>
      </c>
      <c r="J68" s="160">
        <v>-0.16070000000000001</v>
      </c>
    </row>
    <row r="69" spans="1:10">
      <c r="A69" s="168" t="s">
        <v>225</v>
      </c>
      <c r="B69" s="169">
        <v>0.87619999999999998</v>
      </c>
      <c r="C69" s="170">
        <v>0.87070000000000003</v>
      </c>
      <c r="D69" s="170">
        <v>0.88192999999999999</v>
      </c>
      <c r="E69" s="169">
        <v>0.86570000000000003</v>
      </c>
      <c r="F69" s="170">
        <v>0.94010000000000005</v>
      </c>
      <c r="G69" s="170">
        <v>0.7873</v>
      </c>
      <c r="H69" s="169">
        <v>0.88370000000000004</v>
      </c>
      <c r="I69" s="170">
        <v>0.79479999999999995</v>
      </c>
      <c r="J69" s="170">
        <v>0.97660000000000002</v>
      </c>
    </row>
    <row r="70" spans="1:10">
      <c r="A70" s="152"/>
      <c r="B70" s="171" t="s">
        <v>38</v>
      </c>
      <c r="C70" s="172" t="s">
        <v>38</v>
      </c>
      <c r="D70" s="172" t="s">
        <v>38</v>
      </c>
      <c r="E70" s="171"/>
      <c r="F70" s="172"/>
      <c r="G70" s="172"/>
      <c r="H70" s="171"/>
      <c r="I70" s="172"/>
      <c r="J70" s="172"/>
    </row>
    <row r="71" spans="1:10">
      <c r="A71" s="149" t="s">
        <v>186</v>
      </c>
      <c r="B71" s="173" t="s">
        <v>38</v>
      </c>
      <c r="C71" s="174" t="s">
        <v>38</v>
      </c>
      <c r="D71" s="174" t="s">
        <v>38</v>
      </c>
      <c r="E71" s="173"/>
      <c r="F71" s="174"/>
      <c r="G71" s="174"/>
      <c r="H71" s="173"/>
      <c r="I71" s="174"/>
      <c r="J71" s="174"/>
    </row>
    <row r="72" spans="1:10">
      <c r="A72" s="166" t="s">
        <v>192</v>
      </c>
      <c r="B72" s="171">
        <v>222528000</v>
      </c>
      <c r="C72" s="172">
        <v>99773000</v>
      </c>
      <c r="D72" s="172">
        <v>122755000</v>
      </c>
      <c r="E72" s="171">
        <v>207234000</v>
      </c>
      <c r="F72" s="172">
        <v>94054000</v>
      </c>
      <c r="G72" s="172">
        <v>113180000</v>
      </c>
      <c r="H72" s="171">
        <v>187025000</v>
      </c>
      <c r="I72" s="172">
        <v>83166000</v>
      </c>
      <c r="J72" s="172">
        <v>103858000</v>
      </c>
    </row>
    <row r="73" spans="1:10">
      <c r="A73" s="166" t="s">
        <v>217</v>
      </c>
      <c r="B73" s="159">
        <v>0.45390000000000003</v>
      </c>
      <c r="C73" s="160">
        <v>0.52629999999999999</v>
      </c>
      <c r="D73" s="160">
        <v>0.37730000000000002</v>
      </c>
      <c r="E73" s="159">
        <v>0.35449999999999998</v>
      </c>
      <c r="F73" s="160">
        <v>0.23830000000000001</v>
      </c>
      <c r="G73" s="160">
        <v>0.47789999999999999</v>
      </c>
      <c r="H73" s="159">
        <v>0.44800000000000001</v>
      </c>
      <c r="I73" s="160">
        <v>0.60719999999999996</v>
      </c>
      <c r="J73" s="160">
        <v>0.2873</v>
      </c>
    </row>
    <row r="74" spans="1:10">
      <c r="A74" s="166" t="s">
        <v>220</v>
      </c>
      <c r="B74" s="159">
        <v>0.43559999999999999</v>
      </c>
      <c r="C74" s="160">
        <v>0.40710000000000002</v>
      </c>
      <c r="D74" s="160">
        <v>0.4657</v>
      </c>
      <c r="E74" s="159">
        <v>0.44030000000000002</v>
      </c>
      <c r="F74" s="160">
        <v>0.41980000000000001</v>
      </c>
      <c r="G74" s="160">
        <v>0.46210000000000001</v>
      </c>
      <c r="H74" s="159">
        <v>0.43419999999999997</v>
      </c>
      <c r="I74" s="160">
        <v>0.41839999999999999</v>
      </c>
      <c r="J74" s="160">
        <v>0.4501</v>
      </c>
    </row>
    <row r="75" spans="1:10">
      <c r="A75" s="166" t="s">
        <v>221</v>
      </c>
      <c r="B75" s="159">
        <v>3.3799999999999997E-2</v>
      </c>
      <c r="C75" s="160">
        <v>3.5099999999999999E-2</v>
      </c>
      <c r="D75" s="160">
        <v>3.2280000000000003E-2</v>
      </c>
      <c r="E75" s="159">
        <v>1.7399999999999999E-2</v>
      </c>
      <c r="F75" s="160">
        <v>2.9700000000000001E-2</v>
      </c>
      <c r="G75" s="160">
        <v>4.4000000000000003E-3</v>
      </c>
      <c r="H75" s="159">
        <v>1.18E-2</v>
      </c>
      <c r="I75" s="160">
        <v>-2.5899999999999999E-2</v>
      </c>
      <c r="J75" s="160">
        <v>4.99E-2</v>
      </c>
    </row>
    <row r="76" spans="1:10">
      <c r="A76" s="168" t="s">
        <v>226</v>
      </c>
      <c r="B76" s="169">
        <v>0.92320000000000002</v>
      </c>
      <c r="C76" s="170">
        <v>0.96860000000000002</v>
      </c>
      <c r="D76" s="170">
        <v>0.87527999999999995</v>
      </c>
      <c r="E76" s="169">
        <v>0.81220000000000003</v>
      </c>
      <c r="F76" s="170">
        <v>0.68779999999999997</v>
      </c>
      <c r="G76" s="170">
        <v>0.94440000000000002</v>
      </c>
      <c r="H76" s="169">
        <v>0.89410000000000001</v>
      </c>
      <c r="I76" s="170">
        <v>0.99980000000000002</v>
      </c>
      <c r="J76" s="170">
        <v>0.78739999999999999</v>
      </c>
    </row>
    <row r="77" spans="1:10">
      <c r="D77" s="7" t="s">
        <v>38</v>
      </c>
    </row>
    <row r="78" spans="1:10">
      <c r="D78" s="7" t="s">
        <v>38</v>
      </c>
    </row>
    <row r="79" spans="1:10">
      <c r="D79" s="7" t="s">
        <v>38</v>
      </c>
    </row>
    <row r="80" spans="1:10">
      <c r="D80" s="7" t="s">
        <v>38</v>
      </c>
    </row>
    <row r="81" spans="4:4">
      <c r="D81" s="7" t="s">
        <v>38</v>
      </c>
    </row>
    <row r="82" spans="4:4">
      <c r="D82" s="7" t="s">
        <v>38</v>
      </c>
    </row>
    <row r="83" spans="4:4">
      <c r="D83" s="7" t="s">
        <v>38</v>
      </c>
    </row>
    <row r="84" spans="4:4">
      <c r="D84" s="7" t="s">
        <v>38</v>
      </c>
    </row>
    <row r="85" spans="4:4">
      <c r="D85" s="7" t="s">
        <v>38</v>
      </c>
    </row>
    <row r="86" spans="4:4">
      <c r="D86" s="7" t="s">
        <v>38</v>
      </c>
    </row>
    <row r="87" spans="4:4">
      <c r="D87" s="7" t="s">
        <v>38</v>
      </c>
    </row>
    <row r="88" spans="4:4">
      <c r="D88" s="7" t="s">
        <v>38</v>
      </c>
    </row>
    <row r="89" spans="4:4">
      <c r="D89" s="7" t="s">
        <v>38</v>
      </c>
    </row>
  </sheetData>
  <printOptions horizontalCentered="1" verticalCentered="1"/>
  <pageMargins left="0.31496062992125984" right="0.31496062992125984" top="0.15748031496062992" bottom="0.15748031496062992" header="0.31496062992125984" footer="0.31496062992125984"/>
  <pageSetup paperSize="9" scale="71" orientation="landscape" r:id="rId1"/>
  <headerFooter>
    <oddHeader>&amp;R&amp;D  &amp;T</oddHeader>
    <oddFooter>&amp;R&amp;P</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4868A6-8AAE-4126-BB76-CA4EE0D7A607}">
  <sheetPr codeName="Sheet13">
    <tabColor theme="5" tint="0.79998168889431442"/>
    <pageSetUpPr fitToPage="1"/>
  </sheetPr>
  <dimension ref="A1:J89"/>
  <sheetViews>
    <sheetView showGridLines="0" zoomScaleNormal="100" zoomScaleSheetLayoutView="130" workbookViewId="0"/>
  </sheetViews>
  <sheetFormatPr defaultColWidth="9.28515625" defaultRowHeight="11.25"/>
  <cols>
    <col min="1" max="1" width="31.7109375" style="7" bestFit="1" customWidth="1"/>
    <col min="2" max="10" width="15.7109375" style="7" customWidth="1"/>
    <col min="11" max="16384" width="9.28515625" style="7"/>
  </cols>
  <sheetData>
    <row r="1" spans="1:10" ht="12" customHeight="1" thickBot="1">
      <c r="A1" s="175" t="s">
        <v>239</v>
      </c>
      <c r="B1" s="176"/>
      <c r="C1" s="176"/>
      <c r="D1" s="176"/>
      <c r="E1" s="176"/>
      <c r="F1" s="176"/>
      <c r="G1" s="176"/>
      <c r="H1" s="176"/>
      <c r="I1" s="176"/>
      <c r="J1" s="176"/>
    </row>
    <row r="2" spans="1:10" ht="12" thickTop="1">
      <c r="A2" s="177" t="s">
        <v>80</v>
      </c>
      <c r="B2" s="178" t="s">
        <v>23</v>
      </c>
      <c r="C2" s="178" t="s">
        <v>24</v>
      </c>
      <c r="D2" s="178" t="s">
        <v>25</v>
      </c>
      <c r="E2" s="178" t="s">
        <v>26</v>
      </c>
      <c r="F2" s="178" t="s">
        <v>27</v>
      </c>
      <c r="G2" s="178" t="s">
        <v>28</v>
      </c>
      <c r="H2" s="178" t="s">
        <v>29</v>
      </c>
      <c r="I2" s="179" t="s">
        <v>30</v>
      </c>
      <c r="J2" s="179" t="s">
        <v>31</v>
      </c>
    </row>
    <row r="3" spans="1:10">
      <c r="A3" s="180" t="s">
        <v>240</v>
      </c>
      <c r="B3" s="181">
        <v>203458000</v>
      </c>
      <c r="C3" s="181">
        <v>102429000</v>
      </c>
      <c r="D3" s="181">
        <v>101029000</v>
      </c>
      <c r="E3" s="181">
        <v>144124000</v>
      </c>
      <c r="F3" s="181">
        <v>96724000</v>
      </c>
      <c r="G3" s="181">
        <v>47400000</v>
      </c>
      <c r="H3" s="181">
        <v>115221000</v>
      </c>
      <c r="I3" s="181">
        <v>9182000</v>
      </c>
      <c r="J3" s="182">
        <v>106038000</v>
      </c>
    </row>
    <row r="4" spans="1:10">
      <c r="A4" s="183"/>
      <c r="B4" s="184" t="s">
        <v>38</v>
      </c>
      <c r="C4" s="185" t="s">
        <v>38</v>
      </c>
      <c r="D4" s="185" t="s">
        <v>38</v>
      </c>
      <c r="E4" s="184"/>
      <c r="F4" s="185"/>
      <c r="G4" s="185"/>
      <c r="H4" s="184"/>
      <c r="I4" s="185"/>
      <c r="J4" s="185"/>
    </row>
    <row r="5" spans="1:10">
      <c r="A5" s="175" t="s">
        <v>231</v>
      </c>
      <c r="B5" s="181">
        <v>84572000</v>
      </c>
      <c r="C5" s="181">
        <v>43643000</v>
      </c>
      <c r="D5" s="181">
        <v>40929000</v>
      </c>
      <c r="E5" s="181">
        <v>60336000</v>
      </c>
      <c r="F5" s="181">
        <v>31869000</v>
      </c>
      <c r="G5" s="181">
        <v>28467000</v>
      </c>
      <c r="H5" s="181">
        <v>27676000</v>
      </c>
      <c r="I5" s="181">
        <v>4398000</v>
      </c>
      <c r="J5" s="181">
        <v>23278000</v>
      </c>
    </row>
    <row r="6" spans="1:10">
      <c r="A6" s="186" t="s">
        <v>130</v>
      </c>
      <c r="B6" s="187" t="s">
        <v>38</v>
      </c>
      <c r="C6" s="188" t="s">
        <v>38</v>
      </c>
      <c r="D6" s="188" t="s">
        <v>38</v>
      </c>
      <c r="E6" s="187"/>
      <c r="F6" s="188"/>
      <c r="G6" s="188"/>
      <c r="H6" s="187"/>
      <c r="I6" s="188"/>
      <c r="J6" s="188"/>
    </row>
    <row r="7" spans="1:10">
      <c r="A7" s="189" t="s">
        <v>159</v>
      </c>
      <c r="B7" s="187">
        <v>34259000</v>
      </c>
      <c r="C7" s="188">
        <v>18041000</v>
      </c>
      <c r="D7" s="188">
        <v>16218000</v>
      </c>
      <c r="E7" s="187">
        <v>25604000</v>
      </c>
      <c r="F7" s="188">
        <v>12001000</v>
      </c>
      <c r="G7" s="188">
        <v>13603000</v>
      </c>
      <c r="H7" s="187">
        <v>30776000</v>
      </c>
      <c r="I7" s="188">
        <v>13300000</v>
      </c>
      <c r="J7" s="188">
        <v>17475000</v>
      </c>
    </row>
    <row r="8" spans="1:10">
      <c r="A8" s="189" t="s">
        <v>160</v>
      </c>
      <c r="B8" s="187">
        <v>75376000</v>
      </c>
      <c r="C8" s="188">
        <v>46413000</v>
      </c>
      <c r="D8" s="188">
        <v>28963000</v>
      </c>
      <c r="E8" s="187">
        <v>39964000</v>
      </c>
      <c r="F8" s="188">
        <v>22722000</v>
      </c>
      <c r="G8" s="188">
        <v>17242000</v>
      </c>
      <c r="H8" s="187">
        <v>41456000</v>
      </c>
      <c r="I8" s="188">
        <v>23599000</v>
      </c>
      <c r="J8" s="188">
        <v>17857000</v>
      </c>
    </row>
    <row r="9" spans="1:10">
      <c r="A9" s="189" t="s">
        <v>161</v>
      </c>
      <c r="B9" s="187">
        <v>-28266000</v>
      </c>
      <c r="C9" s="188">
        <v>-14599000</v>
      </c>
      <c r="D9" s="188">
        <v>-13667000</v>
      </c>
      <c r="E9" s="187">
        <v>-27944000</v>
      </c>
      <c r="F9" s="188">
        <v>-13896000</v>
      </c>
      <c r="G9" s="188">
        <v>-14048000</v>
      </c>
      <c r="H9" s="187">
        <v>-27028000</v>
      </c>
      <c r="I9" s="188">
        <v>-13172000</v>
      </c>
      <c r="J9" s="188">
        <v>-13855000</v>
      </c>
    </row>
    <row r="10" spans="1:10">
      <c r="A10" s="189" t="s">
        <v>162</v>
      </c>
      <c r="B10" s="187">
        <v>-13185000</v>
      </c>
      <c r="C10" s="188">
        <v>-8320000</v>
      </c>
      <c r="D10" s="188">
        <v>-4865000</v>
      </c>
      <c r="E10" s="187">
        <v>964000</v>
      </c>
      <c r="F10" s="188">
        <v>1422000</v>
      </c>
      <c r="G10" s="188">
        <v>-458000</v>
      </c>
      <c r="H10" s="187">
        <v>-799000</v>
      </c>
      <c r="I10" s="188">
        <v>-1488000</v>
      </c>
      <c r="J10" s="188">
        <v>689000</v>
      </c>
    </row>
    <row r="11" spans="1:10">
      <c r="A11" s="190" t="s">
        <v>163</v>
      </c>
      <c r="B11" s="191">
        <v>68184000</v>
      </c>
      <c r="C11" s="192">
        <v>41535000</v>
      </c>
      <c r="D11" s="192">
        <v>26649000</v>
      </c>
      <c r="E11" s="191">
        <v>38588000</v>
      </c>
      <c r="F11" s="192">
        <v>22249000</v>
      </c>
      <c r="G11" s="192">
        <v>16339000</v>
      </c>
      <c r="H11" s="191">
        <v>44405000</v>
      </c>
      <c r="I11" s="192">
        <v>22238000</v>
      </c>
      <c r="J11" s="192">
        <v>22166000</v>
      </c>
    </row>
    <row r="12" spans="1:10">
      <c r="A12" s="186" t="s">
        <v>164</v>
      </c>
      <c r="B12" s="193">
        <v>28318000</v>
      </c>
      <c r="C12" s="194">
        <v>14633000</v>
      </c>
      <c r="D12" s="194">
        <v>13685000</v>
      </c>
      <c r="E12" s="193">
        <v>23689000</v>
      </c>
      <c r="F12" s="194">
        <v>9726000</v>
      </c>
      <c r="G12" s="194">
        <v>13963000</v>
      </c>
      <c r="H12" s="193">
        <v>22156000</v>
      </c>
      <c r="I12" s="194">
        <v>17201000</v>
      </c>
      <c r="J12" s="194">
        <v>4955000</v>
      </c>
    </row>
    <row r="13" spans="1:10">
      <c r="A13" s="186" t="s">
        <v>165</v>
      </c>
      <c r="B13" s="193">
        <v>0</v>
      </c>
      <c r="C13" s="194">
        <v>0</v>
      </c>
      <c r="D13" s="194">
        <v>0</v>
      </c>
      <c r="E13" s="193"/>
      <c r="F13" s="194"/>
      <c r="G13" s="194">
        <v>0</v>
      </c>
      <c r="H13" s="193">
        <v>0</v>
      </c>
      <c r="I13" s="194">
        <v>0</v>
      </c>
      <c r="J13" s="194">
        <v>0</v>
      </c>
    </row>
    <row r="14" spans="1:10">
      <c r="A14" s="190" t="s">
        <v>166</v>
      </c>
      <c r="B14" s="191">
        <v>96502000</v>
      </c>
      <c r="C14" s="192">
        <v>56168000</v>
      </c>
      <c r="D14" s="192">
        <v>40334000</v>
      </c>
      <c r="E14" s="191">
        <f t="shared" ref="E14:J14" si="0">E11+E12+E13</f>
        <v>62277000</v>
      </c>
      <c r="F14" s="192">
        <f t="shared" si="0"/>
        <v>31975000</v>
      </c>
      <c r="G14" s="192">
        <f t="shared" si="0"/>
        <v>30302000</v>
      </c>
      <c r="H14" s="191">
        <f t="shared" si="0"/>
        <v>66561000</v>
      </c>
      <c r="I14" s="192">
        <f t="shared" si="0"/>
        <v>39439000</v>
      </c>
      <c r="J14" s="192">
        <f t="shared" si="0"/>
        <v>27121000</v>
      </c>
    </row>
    <row r="15" spans="1:10">
      <c r="A15" s="186" t="s">
        <v>167</v>
      </c>
      <c r="B15" s="193">
        <v>20713000</v>
      </c>
      <c r="C15" s="194">
        <v>4535000</v>
      </c>
      <c r="D15" s="194">
        <v>16178000</v>
      </c>
      <c r="E15" s="193">
        <v>23190000</v>
      </c>
      <c r="F15" s="194">
        <v>12790000</v>
      </c>
      <c r="G15" s="194">
        <v>10400000</v>
      </c>
      <c r="H15" s="193">
        <v>-25665000</v>
      </c>
      <c r="I15" s="194">
        <v>-30200000</v>
      </c>
      <c r="J15" s="194">
        <v>4535335</v>
      </c>
    </row>
    <row r="16" spans="1:10">
      <c r="A16" s="186" t="s">
        <v>168</v>
      </c>
      <c r="B16" s="193">
        <v>-32643000</v>
      </c>
      <c r="C16" s="194">
        <v>-17060000</v>
      </c>
      <c r="D16" s="194">
        <v>-15583000</v>
      </c>
      <c r="E16" s="193">
        <v>-25131000</v>
      </c>
      <c r="F16" s="194">
        <v>-12896000</v>
      </c>
      <c r="G16" s="194">
        <v>-12235000</v>
      </c>
      <c r="H16" s="193">
        <v>-13219000</v>
      </c>
      <c r="I16" s="194">
        <v>-4840000</v>
      </c>
      <c r="J16" s="194">
        <v>-8378000</v>
      </c>
    </row>
    <row r="17" spans="1:10">
      <c r="A17" s="190" t="s">
        <v>232</v>
      </c>
      <c r="B17" s="191">
        <v>84572000</v>
      </c>
      <c r="C17" s="192">
        <v>43643000</v>
      </c>
      <c r="D17" s="192">
        <v>40929000</v>
      </c>
      <c r="E17" s="191">
        <v>60336000</v>
      </c>
      <c r="F17" s="192">
        <v>31869000</v>
      </c>
      <c r="G17" s="192">
        <v>28467000</v>
      </c>
      <c r="H17" s="191">
        <v>27676000</v>
      </c>
      <c r="I17" s="192">
        <v>4398000</v>
      </c>
      <c r="J17" s="192">
        <v>23278000</v>
      </c>
    </row>
    <row r="18" spans="1:10">
      <c r="A18" s="186"/>
      <c r="B18" s="187" t="s">
        <v>38</v>
      </c>
      <c r="C18" s="188" t="s">
        <v>38</v>
      </c>
      <c r="D18" s="188" t="s">
        <v>38</v>
      </c>
      <c r="E18" s="187"/>
      <c r="F18" s="188"/>
      <c r="G18" s="188"/>
      <c r="H18" s="187"/>
      <c r="I18" s="188"/>
      <c r="J18" s="188"/>
    </row>
    <row r="19" spans="1:10">
      <c r="A19" s="186" t="s">
        <v>170</v>
      </c>
      <c r="B19" s="187" t="s">
        <v>38</v>
      </c>
      <c r="C19" s="188" t="s">
        <v>38</v>
      </c>
      <c r="D19" s="188" t="s">
        <v>38</v>
      </c>
      <c r="E19" s="187"/>
      <c r="F19" s="188"/>
      <c r="G19" s="188"/>
      <c r="H19" s="187"/>
      <c r="I19" s="188"/>
      <c r="J19" s="188"/>
    </row>
    <row r="20" spans="1:10">
      <c r="A20" s="189" t="s">
        <v>159</v>
      </c>
      <c r="B20" s="187">
        <v>34259000</v>
      </c>
      <c r="C20" s="188">
        <v>18041000</v>
      </c>
      <c r="D20" s="188">
        <v>16218000</v>
      </c>
      <c r="E20" s="187">
        <v>25604000</v>
      </c>
      <c r="F20" s="188">
        <v>12001000</v>
      </c>
      <c r="G20" s="188">
        <v>13603000</v>
      </c>
      <c r="H20" s="187">
        <v>30776000</v>
      </c>
      <c r="I20" s="188">
        <v>13300000</v>
      </c>
      <c r="J20" s="188">
        <v>17475000</v>
      </c>
    </row>
    <row r="21" spans="1:10">
      <c r="A21" s="189" t="s">
        <v>160</v>
      </c>
      <c r="B21" s="187">
        <v>75376000</v>
      </c>
      <c r="C21" s="188">
        <v>46413000</v>
      </c>
      <c r="D21" s="188">
        <v>28963000</v>
      </c>
      <c r="E21" s="187">
        <v>39964000</v>
      </c>
      <c r="F21" s="188">
        <v>22722000</v>
      </c>
      <c r="G21" s="188">
        <v>17242000</v>
      </c>
      <c r="H21" s="187">
        <v>41456000</v>
      </c>
      <c r="I21" s="188">
        <v>23599000</v>
      </c>
      <c r="J21" s="188">
        <v>17857000</v>
      </c>
    </row>
    <row r="22" spans="1:10">
      <c r="A22" s="189" t="s">
        <v>161</v>
      </c>
      <c r="B22" s="187">
        <v>-22908000</v>
      </c>
      <c r="C22" s="188">
        <v>-11720000</v>
      </c>
      <c r="D22" s="188">
        <v>-11188000</v>
      </c>
      <c r="E22" s="187">
        <v>-21161000</v>
      </c>
      <c r="F22" s="188">
        <v>-10276000</v>
      </c>
      <c r="G22" s="188">
        <v>-10885000</v>
      </c>
      <c r="H22" s="187">
        <v>-21315000</v>
      </c>
      <c r="I22" s="188">
        <v>-10254000</v>
      </c>
      <c r="J22" s="188">
        <v>-11060000</v>
      </c>
    </row>
    <row r="23" spans="1:10">
      <c r="A23" s="189" t="s">
        <v>162</v>
      </c>
      <c r="B23" s="187">
        <v>-13185000</v>
      </c>
      <c r="C23" s="188">
        <v>-8320000</v>
      </c>
      <c r="D23" s="188">
        <v>-4865000</v>
      </c>
      <c r="E23" s="187">
        <v>964000</v>
      </c>
      <c r="F23" s="188">
        <v>1422000</v>
      </c>
      <c r="G23" s="188">
        <v>-458000</v>
      </c>
      <c r="H23" s="187">
        <v>-799000</v>
      </c>
      <c r="I23" s="188">
        <v>-1488000</v>
      </c>
      <c r="J23" s="188">
        <v>689000</v>
      </c>
    </row>
    <row r="24" spans="1:10">
      <c r="A24" s="186" t="s">
        <v>163</v>
      </c>
      <c r="B24" s="193">
        <v>73542000</v>
      </c>
      <c r="C24" s="194">
        <v>44414000</v>
      </c>
      <c r="D24" s="194">
        <v>29128000</v>
      </c>
      <c r="E24" s="193">
        <v>45371000</v>
      </c>
      <c r="F24" s="194">
        <v>25869000</v>
      </c>
      <c r="G24" s="194">
        <v>19502000</v>
      </c>
      <c r="H24" s="193">
        <v>50118000</v>
      </c>
      <c r="I24" s="194">
        <v>25157000</v>
      </c>
      <c r="J24" s="194">
        <v>24961000</v>
      </c>
    </row>
    <row r="25" spans="1:10">
      <c r="A25" s="186" t="s">
        <v>164</v>
      </c>
      <c r="B25" s="193">
        <v>17394000</v>
      </c>
      <c r="C25" s="194">
        <v>9644000</v>
      </c>
      <c r="D25" s="194">
        <v>7750000</v>
      </c>
      <c r="E25" s="193">
        <v>12310000</v>
      </c>
      <c r="F25" s="194">
        <v>4049000</v>
      </c>
      <c r="G25" s="194">
        <v>8261000</v>
      </c>
      <c r="H25" s="193">
        <v>10136000</v>
      </c>
      <c r="I25" s="194">
        <v>11167000</v>
      </c>
      <c r="J25" s="194">
        <v>-1031000</v>
      </c>
    </row>
    <row r="26" spans="1:10">
      <c r="A26" s="186" t="s">
        <v>165</v>
      </c>
      <c r="B26" s="193">
        <v>0</v>
      </c>
      <c r="C26" s="194">
        <v>0</v>
      </c>
      <c r="D26" s="194">
        <v>0</v>
      </c>
      <c r="E26" s="193"/>
      <c r="F26" s="194"/>
      <c r="G26" s="194"/>
      <c r="H26" s="193"/>
      <c r="I26" s="194"/>
      <c r="J26" s="194"/>
    </row>
    <row r="27" spans="1:10">
      <c r="A27" s="190" t="s">
        <v>166</v>
      </c>
      <c r="B27" s="191">
        <v>90936000</v>
      </c>
      <c r="C27" s="192">
        <v>54058000</v>
      </c>
      <c r="D27" s="192">
        <v>36878000</v>
      </c>
      <c r="E27" s="191">
        <f t="shared" ref="E27:J27" si="1">E24+E25+E26</f>
        <v>57681000</v>
      </c>
      <c r="F27" s="192">
        <f t="shared" si="1"/>
        <v>29918000</v>
      </c>
      <c r="G27" s="192">
        <f t="shared" si="1"/>
        <v>27763000</v>
      </c>
      <c r="H27" s="191">
        <f t="shared" si="1"/>
        <v>60254000</v>
      </c>
      <c r="I27" s="192">
        <f t="shared" si="1"/>
        <v>36324000</v>
      </c>
      <c r="J27" s="192">
        <f t="shared" si="1"/>
        <v>23930000</v>
      </c>
    </row>
    <row r="28" spans="1:10">
      <c r="A28" s="186"/>
      <c r="B28" s="187" t="s">
        <v>38</v>
      </c>
      <c r="C28" s="188" t="s">
        <v>38</v>
      </c>
      <c r="D28" s="188" t="s">
        <v>38</v>
      </c>
      <c r="E28" s="187"/>
      <c r="F28" s="188"/>
      <c r="G28" s="188"/>
      <c r="H28" s="187"/>
      <c r="I28" s="188"/>
      <c r="J28" s="188"/>
    </row>
    <row r="29" spans="1:10">
      <c r="A29" s="186" t="s">
        <v>171</v>
      </c>
      <c r="B29" s="187" t="s">
        <v>38</v>
      </c>
      <c r="C29" s="188" t="s">
        <v>38</v>
      </c>
      <c r="D29" s="188" t="s">
        <v>38</v>
      </c>
      <c r="E29" s="187"/>
      <c r="F29" s="188"/>
      <c r="G29" s="188"/>
      <c r="H29" s="187"/>
      <c r="I29" s="188"/>
      <c r="J29" s="188"/>
    </row>
    <row r="30" spans="1:10">
      <c r="A30" s="189" t="s">
        <v>159</v>
      </c>
      <c r="B30" s="187">
        <v>0</v>
      </c>
      <c r="C30" s="188">
        <v>0</v>
      </c>
      <c r="D30" s="188">
        <v>0</v>
      </c>
      <c r="E30" s="187">
        <v>0</v>
      </c>
      <c r="F30" s="188">
        <v>0</v>
      </c>
      <c r="G30" s="188">
        <v>0</v>
      </c>
      <c r="H30" s="187">
        <v>0</v>
      </c>
      <c r="I30" s="188">
        <v>0</v>
      </c>
      <c r="J30" s="188">
        <v>0</v>
      </c>
    </row>
    <row r="31" spans="1:10">
      <c r="A31" s="189" t="s">
        <v>160</v>
      </c>
      <c r="B31" s="187">
        <v>0</v>
      </c>
      <c r="C31" s="188">
        <v>0</v>
      </c>
      <c r="D31" s="188">
        <v>0</v>
      </c>
      <c r="E31" s="187">
        <v>0</v>
      </c>
      <c r="F31" s="188">
        <v>0</v>
      </c>
      <c r="G31" s="188">
        <v>0</v>
      </c>
      <c r="H31" s="187">
        <v>0</v>
      </c>
      <c r="I31" s="188">
        <v>0</v>
      </c>
      <c r="J31" s="188">
        <v>0</v>
      </c>
    </row>
    <row r="32" spans="1:10">
      <c r="A32" s="189" t="s">
        <v>161</v>
      </c>
      <c r="B32" s="187">
        <v>-5358000</v>
      </c>
      <c r="C32" s="188">
        <v>-2879000</v>
      </c>
      <c r="D32" s="188">
        <v>-2479000</v>
      </c>
      <c r="E32" s="187">
        <v>-6783000</v>
      </c>
      <c r="F32" s="188">
        <v>-3620000</v>
      </c>
      <c r="G32" s="188">
        <v>-3163000</v>
      </c>
      <c r="H32" s="187">
        <v>-5713000</v>
      </c>
      <c r="I32" s="188">
        <v>-2918000</v>
      </c>
      <c r="J32" s="188">
        <v>-2795000</v>
      </c>
    </row>
    <row r="33" spans="1:10">
      <c r="A33" s="189" t="s">
        <v>162</v>
      </c>
      <c r="B33" s="187">
        <v>0</v>
      </c>
      <c r="C33" s="188">
        <v>0</v>
      </c>
      <c r="D33" s="188">
        <v>0</v>
      </c>
      <c r="E33" s="187">
        <v>0</v>
      </c>
      <c r="F33" s="188">
        <v>0</v>
      </c>
      <c r="G33" s="188">
        <v>0</v>
      </c>
      <c r="H33" s="187">
        <v>0</v>
      </c>
      <c r="I33" s="188">
        <v>0</v>
      </c>
      <c r="J33" s="188">
        <v>0</v>
      </c>
    </row>
    <row r="34" spans="1:10">
      <c r="A34" s="186" t="s">
        <v>163</v>
      </c>
      <c r="B34" s="193">
        <v>-5358000</v>
      </c>
      <c r="C34" s="194">
        <v>-2879000</v>
      </c>
      <c r="D34" s="194">
        <v>-2479000</v>
      </c>
      <c r="E34" s="193">
        <v>-6783000</v>
      </c>
      <c r="F34" s="194">
        <v>-3620000</v>
      </c>
      <c r="G34" s="194">
        <v>-3163000</v>
      </c>
      <c r="H34" s="193">
        <v>-5713000</v>
      </c>
      <c r="I34" s="194">
        <v>-2918000</v>
      </c>
      <c r="J34" s="194">
        <v>-2795000</v>
      </c>
    </row>
    <row r="35" spans="1:10">
      <c r="A35" s="186" t="s">
        <v>164</v>
      </c>
      <c r="B35" s="193">
        <v>10924000</v>
      </c>
      <c r="C35" s="194">
        <v>4989000</v>
      </c>
      <c r="D35" s="194">
        <v>5935000</v>
      </c>
      <c r="E35" s="193">
        <v>11379000</v>
      </c>
      <c r="F35" s="194">
        <v>5677000</v>
      </c>
      <c r="G35" s="194">
        <v>5702000</v>
      </c>
      <c r="H35" s="193">
        <v>12020000</v>
      </c>
      <c r="I35" s="194">
        <v>6033000</v>
      </c>
      <c r="J35" s="194">
        <v>5986000</v>
      </c>
    </row>
    <row r="36" spans="1:10">
      <c r="A36" s="186" t="s">
        <v>165</v>
      </c>
      <c r="B36" s="193">
        <v>0</v>
      </c>
      <c r="C36" s="194">
        <v>0</v>
      </c>
      <c r="D36" s="194">
        <v>0</v>
      </c>
      <c r="E36" s="193"/>
      <c r="F36" s="194"/>
      <c r="G36" s="194"/>
      <c r="H36" s="193"/>
      <c r="I36" s="194"/>
      <c r="J36" s="194"/>
    </row>
    <row r="37" spans="1:10">
      <c r="A37" s="190" t="s">
        <v>166</v>
      </c>
      <c r="B37" s="191">
        <v>5566000</v>
      </c>
      <c r="C37" s="192">
        <v>2110000</v>
      </c>
      <c r="D37" s="192">
        <v>3456000</v>
      </c>
      <c r="E37" s="191">
        <f t="shared" ref="E37:J37" si="2">E34+E35+E36</f>
        <v>4596000</v>
      </c>
      <c r="F37" s="192">
        <f t="shared" si="2"/>
        <v>2057000</v>
      </c>
      <c r="G37" s="192">
        <f t="shared" si="2"/>
        <v>2539000</v>
      </c>
      <c r="H37" s="191">
        <f t="shared" si="2"/>
        <v>6307000</v>
      </c>
      <c r="I37" s="192">
        <f t="shared" si="2"/>
        <v>3115000</v>
      </c>
      <c r="J37" s="192">
        <f t="shared" si="2"/>
        <v>3191000</v>
      </c>
    </row>
    <row r="38" spans="1:10">
      <c r="A38" s="186"/>
      <c r="B38" s="187" t="s">
        <v>38</v>
      </c>
      <c r="C38" s="188" t="s">
        <v>38</v>
      </c>
      <c r="D38" s="188" t="s">
        <v>38</v>
      </c>
      <c r="E38" s="187"/>
      <c r="F38" s="188"/>
      <c r="G38" s="188"/>
      <c r="H38" s="187"/>
      <c r="I38" s="188"/>
      <c r="J38" s="188"/>
    </row>
    <row r="39" spans="1:10">
      <c r="A39" s="175" t="s">
        <v>233</v>
      </c>
      <c r="B39" s="181">
        <v>118886000</v>
      </c>
      <c r="C39" s="181">
        <v>58786000</v>
      </c>
      <c r="D39" s="181">
        <v>60100000</v>
      </c>
      <c r="E39" s="181">
        <v>83788000</v>
      </c>
      <c r="F39" s="181">
        <v>64855000</v>
      </c>
      <c r="G39" s="181">
        <v>18933000</v>
      </c>
      <c r="H39" s="181">
        <v>87544000</v>
      </c>
      <c r="I39" s="181">
        <v>4784000</v>
      </c>
      <c r="J39" s="181">
        <v>82759000</v>
      </c>
    </row>
    <row r="40" spans="1:10">
      <c r="A40" s="186" t="s">
        <v>173</v>
      </c>
      <c r="B40" s="187" t="s">
        <v>38</v>
      </c>
      <c r="C40" s="188" t="s">
        <v>38</v>
      </c>
      <c r="D40" s="188" t="s">
        <v>38</v>
      </c>
      <c r="E40" s="187"/>
      <c r="F40" s="188"/>
      <c r="G40" s="188"/>
      <c r="H40" s="187"/>
      <c r="I40" s="188"/>
      <c r="J40" s="188"/>
    </row>
    <row r="41" spans="1:10">
      <c r="A41" s="186" t="s">
        <v>174</v>
      </c>
      <c r="B41" s="193">
        <v>3226478000</v>
      </c>
      <c r="C41" s="194">
        <v>1675255000</v>
      </c>
      <c r="D41" s="194">
        <v>1551223000</v>
      </c>
      <c r="E41" s="193">
        <v>2495213000</v>
      </c>
      <c r="F41" s="194">
        <v>1321229000</v>
      </c>
      <c r="G41" s="194">
        <v>1173984000</v>
      </c>
      <c r="H41" s="193">
        <v>2438758000</v>
      </c>
      <c r="I41" s="194">
        <v>1214459000</v>
      </c>
      <c r="J41" s="194">
        <v>1224299000</v>
      </c>
    </row>
    <row r="42" spans="1:10">
      <c r="A42" s="189" t="s">
        <v>175</v>
      </c>
      <c r="B42" s="187">
        <v>-1967682000</v>
      </c>
      <c r="C42" s="188">
        <v>-999249000</v>
      </c>
      <c r="D42" s="188">
        <v>-968433000</v>
      </c>
      <c r="E42" s="187">
        <v>-1573590000</v>
      </c>
      <c r="F42" s="188">
        <v>-760027000</v>
      </c>
      <c r="G42" s="188">
        <v>-813563000</v>
      </c>
      <c r="H42" s="187">
        <v>-1601418000</v>
      </c>
      <c r="I42" s="188">
        <v>-861191000</v>
      </c>
      <c r="J42" s="188">
        <v>-740226000</v>
      </c>
    </row>
    <row r="43" spans="1:10">
      <c r="A43" s="195" t="s">
        <v>241</v>
      </c>
      <c r="B43" s="187">
        <v>76202000</v>
      </c>
      <c r="C43" s="188">
        <v>27356000</v>
      </c>
      <c r="D43" s="188">
        <v>48846000</v>
      </c>
      <c r="E43" s="187">
        <v>172043000</v>
      </c>
      <c r="F43" s="188">
        <v>119652000</v>
      </c>
      <c r="G43" s="188">
        <v>90122000</v>
      </c>
      <c r="H43" s="187">
        <v>157248000</v>
      </c>
      <c r="I43" s="188">
        <v>61916000</v>
      </c>
      <c r="J43" s="188">
        <v>95332000</v>
      </c>
    </row>
    <row r="44" spans="1:10">
      <c r="A44" s="195" t="s">
        <v>242</v>
      </c>
      <c r="B44" s="187">
        <v>104190000</v>
      </c>
      <c r="C44" s="188">
        <v>45943000</v>
      </c>
      <c r="D44" s="188">
        <v>58247000</v>
      </c>
      <c r="E44" s="187">
        <v>116930000</v>
      </c>
      <c r="F44" s="188" t="s">
        <v>52</v>
      </c>
      <c r="G44" s="188" t="s">
        <v>52</v>
      </c>
      <c r="H44" s="187" t="s">
        <v>52</v>
      </c>
      <c r="I44" s="188" t="s">
        <v>52</v>
      </c>
      <c r="J44" s="188" t="s">
        <v>52</v>
      </c>
    </row>
    <row r="45" spans="1:10">
      <c r="A45" s="196" t="s">
        <v>178</v>
      </c>
      <c r="B45" s="187">
        <v>-824913000</v>
      </c>
      <c r="C45" s="188">
        <v>-424122000</v>
      </c>
      <c r="D45" s="188">
        <v>-400791000</v>
      </c>
      <c r="E45" s="187">
        <v>-693874000</v>
      </c>
      <c r="F45" s="188">
        <v>-358195000</v>
      </c>
      <c r="G45" s="188">
        <v>-335679000</v>
      </c>
      <c r="H45" s="187">
        <v>-740743000</v>
      </c>
      <c r="I45" s="188">
        <v>-358324000</v>
      </c>
      <c r="J45" s="188">
        <v>-382419000</v>
      </c>
    </row>
    <row r="46" spans="1:10">
      <c r="A46" s="197" t="s">
        <v>179</v>
      </c>
      <c r="B46" s="187">
        <v>-48316000</v>
      </c>
      <c r="C46" s="188">
        <v>-23081000</v>
      </c>
      <c r="D46" s="188">
        <v>-25235000</v>
      </c>
      <c r="E46" s="187">
        <v>-12882000</v>
      </c>
      <c r="F46" s="188">
        <v>-7822000</v>
      </c>
      <c r="G46" s="188">
        <v>-5060000</v>
      </c>
      <c r="H46" s="187">
        <v>45209000</v>
      </c>
      <c r="I46" s="188">
        <v>39807000</v>
      </c>
      <c r="J46" s="188">
        <v>5402000</v>
      </c>
    </row>
    <row r="47" spans="1:10">
      <c r="A47" s="197" t="s">
        <v>180</v>
      </c>
      <c r="B47" s="187">
        <v>-265772000</v>
      </c>
      <c r="C47" s="188">
        <v>-159451000</v>
      </c>
      <c r="D47" s="188">
        <v>-106321000</v>
      </c>
      <c r="E47" s="187">
        <v>-125360000</v>
      </c>
      <c r="F47" s="188">
        <v>-122856000</v>
      </c>
      <c r="G47" s="188">
        <v>-2504000</v>
      </c>
      <c r="H47" s="187">
        <v>-134399000</v>
      </c>
      <c r="I47" s="188">
        <v>-55387000</v>
      </c>
      <c r="J47" s="188">
        <v>-79012000</v>
      </c>
    </row>
    <row r="48" spans="1:10">
      <c r="A48" s="198" t="s">
        <v>181</v>
      </c>
      <c r="B48" s="187">
        <v>-314088000</v>
      </c>
      <c r="C48" s="188">
        <v>-182532000</v>
      </c>
      <c r="D48" s="188">
        <v>-131556000</v>
      </c>
      <c r="E48" s="187">
        <v>-138242000</v>
      </c>
      <c r="F48" s="188">
        <v>-130678000</v>
      </c>
      <c r="G48" s="188">
        <v>-7564000</v>
      </c>
      <c r="H48" s="187">
        <v>-89189000</v>
      </c>
      <c r="I48" s="188">
        <v>-15579000</v>
      </c>
      <c r="J48" s="188">
        <v>-73609000</v>
      </c>
    </row>
    <row r="49" spans="1:10">
      <c r="A49" s="190" t="s">
        <v>163</v>
      </c>
      <c r="B49" s="191">
        <v>119795000</v>
      </c>
      <c r="C49" s="192">
        <v>69352000</v>
      </c>
      <c r="D49" s="192">
        <v>50443000</v>
      </c>
      <c r="E49" s="191">
        <v>89507000</v>
      </c>
      <c r="F49" s="192">
        <v>72329000</v>
      </c>
      <c r="G49" s="192">
        <v>17178000</v>
      </c>
      <c r="H49" s="191">
        <v>7406000</v>
      </c>
      <c r="I49" s="192">
        <v>-20636000</v>
      </c>
      <c r="J49" s="192">
        <v>28043000</v>
      </c>
    </row>
    <row r="50" spans="1:10">
      <c r="A50" s="186" t="s">
        <v>164</v>
      </c>
      <c r="B50" s="193">
        <v>61385000</v>
      </c>
      <c r="C50" s="194">
        <v>33955000</v>
      </c>
      <c r="D50" s="194">
        <v>27430000</v>
      </c>
      <c r="E50" s="193">
        <v>42960000</v>
      </c>
      <c r="F50" s="194">
        <v>18166000</v>
      </c>
      <c r="G50" s="194">
        <v>24794000</v>
      </c>
      <c r="H50" s="193">
        <v>63389000</v>
      </c>
      <c r="I50" s="194">
        <v>36590000</v>
      </c>
      <c r="J50" s="194">
        <v>26799000</v>
      </c>
    </row>
    <row r="51" spans="1:10">
      <c r="A51" s="190" t="s">
        <v>166</v>
      </c>
      <c r="B51" s="191">
        <v>181180000</v>
      </c>
      <c r="C51" s="192">
        <v>103307000</v>
      </c>
      <c r="D51" s="192">
        <v>77873000</v>
      </c>
      <c r="E51" s="191">
        <f t="shared" ref="E51:J51" si="3">E49+E50</f>
        <v>132467000</v>
      </c>
      <c r="F51" s="192">
        <f t="shared" si="3"/>
        <v>90495000</v>
      </c>
      <c r="G51" s="192">
        <f t="shared" si="3"/>
        <v>41972000</v>
      </c>
      <c r="H51" s="191">
        <f t="shared" si="3"/>
        <v>70795000</v>
      </c>
      <c r="I51" s="192">
        <f t="shared" si="3"/>
        <v>15954000</v>
      </c>
      <c r="J51" s="192">
        <f t="shared" si="3"/>
        <v>54842000</v>
      </c>
    </row>
    <row r="52" spans="1:10">
      <c r="A52" s="186" t="s">
        <v>167</v>
      </c>
      <c r="B52" s="193">
        <v>-27095000</v>
      </c>
      <c r="C52" s="194">
        <v>-21723000</v>
      </c>
      <c r="D52" s="194">
        <v>-5372000</v>
      </c>
      <c r="E52" s="193">
        <v>-28851000</v>
      </c>
      <c r="F52" s="194">
        <v>-14136000</v>
      </c>
      <c r="G52" s="194">
        <v>-14715000</v>
      </c>
      <c r="H52" s="193">
        <v>32160000</v>
      </c>
      <c r="I52" s="194">
        <v>-17865000</v>
      </c>
      <c r="J52" s="194">
        <v>50025000</v>
      </c>
    </row>
    <row r="53" spans="1:10">
      <c r="A53" s="186" t="s">
        <v>168</v>
      </c>
      <c r="B53" s="193">
        <v>-35199000</v>
      </c>
      <c r="C53" s="194">
        <v>-22798000</v>
      </c>
      <c r="D53" s="194">
        <v>-12401000</v>
      </c>
      <c r="E53" s="193">
        <v>-19828000</v>
      </c>
      <c r="F53" s="194">
        <v>-11504000</v>
      </c>
      <c r="G53" s="194">
        <v>-8324000</v>
      </c>
      <c r="H53" s="193">
        <v>-15412000</v>
      </c>
      <c r="I53" s="194">
        <v>6695000</v>
      </c>
      <c r="J53" s="194">
        <v>-22108000</v>
      </c>
    </row>
    <row r="54" spans="1:10">
      <c r="A54" s="190" t="s">
        <v>234</v>
      </c>
      <c r="B54" s="191">
        <v>118886000</v>
      </c>
      <c r="C54" s="192">
        <v>58786000</v>
      </c>
      <c r="D54" s="192">
        <v>60100000</v>
      </c>
      <c r="E54" s="191">
        <v>83788000</v>
      </c>
      <c r="F54" s="192">
        <v>64855000</v>
      </c>
      <c r="G54" s="192">
        <v>18933000</v>
      </c>
      <c r="H54" s="191">
        <v>87544000</v>
      </c>
      <c r="I54" s="192">
        <v>4784000</v>
      </c>
      <c r="J54" s="192">
        <v>82759000</v>
      </c>
    </row>
    <row r="55" spans="1:10">
      <c r="A55" s="186"/>
      <c r="B55" s="187" t="s">
        <v>38</v>
      </c>
      <c r="C55" s="188" t="s">
        <v>38</v>
      </c>
      <c r="D55" s="188" t="s">
        <v>38</v>
      </c>
      <c r="E55" s="187"/>
      <c r="F55" s="188"/>
      <c r="G55" s="188"/>
      <c r="H55" s="187"/>
      <c r="I55" s="188"/>
      <c r="J55" s="188"/>
    </row>
    <row r="56" spans="1:10">
      <c r="A56" s="186" t="s">
        <v>183</v>
      </c>
      <c r="B56" s="187" t="s">
        <v>38</v>
      </c>
      <c r="C56" s="188" t="s">
        <v>38</v>
      </c>
      <c r="D56" s="188" t="s">
        <v>38</v>
      </c>
      <c r="E56" s="187"/>
      <c r="F56" s="188"/>
      <c r="G56" s="188"/>
      <c r="H56" s="187"/>
      <c r="I56" s="188"/>
      <c r="J56" s="188"/>
    </row>
    <row r="57" spans="1:10">
      <c r="A57" s="186" t="s">
        <v>174</v>
      </c>
      <c r="B57" s="193">
        <v>639276000</v>
      </c>
      <c r="C57" s="194">
        <v>330418000</v>
      </c>
      <c r="D57" s="194">
        <v>308858000</v>
      </c>
      <c r="E57" s="193">
        <v>551559000</v>
      </c>
      <c r="F57" s="194">
        <v>285081000</v>
      </c>
      <c r="G57" s="194">
        <v>266478000</v>
      </c>
      <c r="H57" s="193">
        <v>487180000</v>
      </c>
      <c r="I57" s="194">
        <v>250226000</v>
      </c>
      <c r="J57" s="194">
        <v>236954000</v>
      </c>
    </row>
    <row r="58" spans="1:10">
      <c r="A58" s="189" t="s">
        <v>175</v>
      </c>
      <c r="B58" s="187">
        <v>-420831000</v>
      </c>
      <c r="C58" s="188">
        <v>-209509000</v>
      </c>
      <c r="D58" s="188">
        <v>-211322000</v>
      </c>
      <c r="E58" s="187">
        <v>-366354000</v>
      </c>
      <c r="F58" s="188">
        <v>-178030000</v>
      </c>
      <c r="G58" s="188">
        <v>-188324000</v>
      </c>
      <c r="H58" s="187">
        <v>-323524000</v>
      </c>
      <c r="I58" s="188">
        <v>-167399000</v>
      </c>
      <c r="J58" s="188">
        <v>-156125000</v>
      </c>
    </row>
    <row r="59" spans="1:10">
      <c r="A59" s="196" t="s">
        <v>178</v>
      </c>
      <c r="B59" s="187">
        <v>-139061000</v>
      </c>
      <c r="C59" s="188">
        <v>-70728000</v>
      </c>
      <c r="D59" s="188">
        <v>-68333000</v>
      </c>
      <c r="E59" s="187">
        <v>-121582000</v>
      </c>
      <c r="F59" s="188">
        <v>-59036000</v>
      </c>
      <c r="G59" s="188">
        <v>-62546000</v>
      </c>
      <c r="H59" s="187">
        <v>-112315000</v>
      </c>
      <c r="I59" s="188">
        <v>-58036000</v>
      </c>
      <c r="J59" s="188">
        <v>-54278000</v>
      </c>
    </row>
    <row r="60" spans="1:10">
      <c r="A60" s="198" t="s">
        <v>180</v>
      </c>
      <c r="B60" s="187">
        <v>-7929000</v>
      </c>
      <c r="C60" s="188">
        <v>1369000</v>
      </c>
      <c r="D60" s="188">
        <v>-9298000</v>
      </c>
      <c r="E60" s="187">
        <v>-20160000</v>
      </c>
      <c r="F60" s="188">
        <v>-10716000</v>
      </c>
      <c r="G60" s="188">
        <v>-9444000</v>
      </c>
      <c r="H60" s="187">
        <v>-14089000</v>
      </c>
      <c r="I60" s="188">
        <v>-6383000</v>
      </c>
      <c r="J60" s="188">
        <v>-7706000</v>
      </c>
    </row>
    <row r="61" spans="1:10">
      <c r="A61" s="199"/>
      <c r="B61" s="187" t="s">
        <v>38</v>
      </c>
      <c r="C61" s="188" t="s">
        <v>38</v>
      </c>
      <c r="D61" s="188" t="s">
        <v>38</v>
      </c>
      <c r="E61" s="187"/>
      <c r="F61" s="188"/>
      <c r="G61" s="188"/>
      <c r="H61" s="187"/>
      <c r="I61" s="188"/>
      <c r="J61" s="188"/>
    </row>
    <row r="62" spans="1:10">
      <c r="A62" s="186" t="s">
        <v>184</v>
      </c>
      <c r="B62" s="187" t="s">
        <v>38</v>
      </c>
      <c r="C62" s="188" t="s">
        <v>38</v>
      </c>
      <c r="D62" s="188" t="s">
        <v>38</v>
      </c>
      <c r="E62" s="187"/>
      <c r="F62" s="188"/>
      <c r="G62" s="188"/>
      <c r="H62" s="187"/>
      <c r="I62" s="188"/>
      <c r="J62" s="188"/>
    </row>
    <row r="63" spans="1:10">
      <c r="A63" s="186" t="s">
        <v>174</v>
      </c>
      <c r="B63" s="193">
        <v>1900157000</v>
      </c>
      <c r="C63" s="194">
        <v>996393000</v>
      </c>
      <c r="D63" s="194">
        <v>903764000</v>
      </c>
      <c r="E63" s="193">
        <v>1281241000</v>
      </c>
      <c r="F63" s="194">
        <v>721754000</v>
      </c>
      <c r="G63" s="194">
        <v>559487000</v>
      </c>
      <c r="H63" s="193">
        <v>1138226000</v>
      </c>
      <c r="I63" s="194">
        <v>567366000</v>
      </c>
      <c r="J63" s="194">
        <v>570860000</v>
      </c>
    </row>
    <row r="64" spans="1:10">
      <c r="A64" s="189" t="s">
        <v>175</v>
      </c>
      <c r="B64" s="187">
        <v>-1195643000</v>
      </c>
      <c r="C64" s="188">
        <v>-643548000</v>
      </c>
      <c r="D64" s="188">
        <v>-552095000</v>
      </c>
      <c r="E64" s="187">
        <v>-706898000</v>
      </c>
      <c r="F64" s="188">
        <v>-394998000</v>
      </c>
      <c r="G64" s="188">
        <v>-311900000</v>
      </c>
      <c r="H64" s="187">
        <v>-796237000</v>
      </c>
      <c r="I64" s="188">
        <v>-436233000</v>
      </c>
      <c r="J64" s="188">
        <v>-360003000</v>
      </c>
    </row>
    <row r="65" spans="1:10">
      <c r="A65" s="196" t="s">
        <v>178</v>
      </c>
      <c r="B65" s="187">
        <v>-459091000</v>
      </c>
      <c r="C65" s="188">
        <v>-242792000</v>
      </c>
      <c r="D65" s="188">
        <v>-216299000</v>
      </c>
      <c r="E65" s="187">
        <v>-350001000</v>
      </c>
      <c r="F65" s="188">
        <v>-188180000</v>
      </c>
      <c r="G65" s="188">
        <v>-161821000</v>
      </c>
      <c r="H65" s="187">
        <v>-319036000</v>
      </c>
      <c r="I65" s="188">
        <v>-160145000</v>
      </c>
      <c r="J65" s="188">
        <v>-158890000</v>
      </c>
    </row>
    <row r="66" spans="1:10">
      <c r="A66" s="198" t="s">
        <v>180</v>
      </c>
      <c r="B66" s="187">
        <v>-141270000</v>
      </c>
      <c r="C66" s="188">
        <v>-77091000</v>
      </c>
      <c r="D66" s="188">
        <v>-64179000</v>
      </c>
      <c r="E66" s="187">
        <v>-162687000</v>
      </c>
      <c r="F66" s="188">
        <v>-93924000</v>
      </c>
      <c r="G66" s="188">
        <v>-68763000</v>
      </c>
      <c r="H66" s="187">
        <v>-56900000</v>
      </c>
      <c r="I66" s="188">
        <v>-17301000</v>
      </c>
      <c r="J66" s="188">
        <v>-39598000</v>
      </c>
    </row>
    <row r="67" spans="1:10">
      <c r="A67" s="199"/>
      <c r="B67" s="187" t="s">
        <v>38</v>
      </c>
      <c r="C67" s="188" t="s">
        <v>38</v>
      </c>
      <c r="D67" s="188" t="s">
        <v>38</v>
      </c>
      <c r="E67" s="187"/>
      <c r="F67" s="188"/>
      <c r="G67" s="188"/>
      <c r="H67" s="187"/>
      <c r="I67" s="188"/>
      <c r="J67" s="188"/>
    </row>
    <row r="68" spans="1:10">
      <c r="A68" s="186" t="s">
        <v>185</v>
      </c>
      <c r="B68" s="187" t="s">
        <v>38</v>
      </c>
      <c r="C68" s="188" t="s">
        <v>38</v>
      </c>
      <c r="D68" s="188" t="s">
        <v>38</v>
      </c>
      <c r="E68" s="187"/>
      <c r="F68" s="188"/>
      <c r="G68" s="188"/>
      <c r="H68" s="187"/>
      <c r="I68" s="188"/>
      <c r="J68" s="188"/>
    </row>
    <row r="69" spans="1:10">
      <c r="A69" s="186" t="s">
        <v>174</v>
      </c>
      <c r="B69" s="193">
        <v>620446000</v>
      </c>
      <c r="C69" s="194">
        <v>319074000</v>
      </c>
      <c r="D69" s="194">
        <v>301372000</v>
      </c>
      <c r="E69" s="193">
        <v>528343000</v>
      </c>
      <c r="F69" s="194">
        <v>273238000</v>
      </c>
      <c r="G69" s="194">
        <v>255105000</v>
      </c>
      <c r="H69" s="193">
        <v>540728000</v>
      </c>
      <c r="I69" s="194">
        <v>264557000</v>
      </c>
      <c r="J69" s="194">
        <v>276170000</v>
      </c>
    </row>
    <row r="70" spans="1:10">
      <c r="A70" s="189" t="s">
        <v>175</v>
      </c>
      <c r="B70" s="187">
        <v>-341992000</v>
      </c>
      <c r="C70" s="188">
        <v>-142933000</v>
      </c>
      <c r="D70" s="188">
        <v>-199059000</v>
      </c>
      <c r="E70" s="187">
        <v>-426626000</v>
      </c>
      <c r="F70" s="188">
        <v>-172927000</v>
      </c>
      <c r="G70" s="188">
        <v>-253699000</v>
      </c>
      <c r="H70" s="187">
        <v>-336122000</v>
      </c>
      <c r="I70" s="188">
        <v>-191106000</v>
      </c>
      <c r="J70" s="188">
        <v>-145015000</v>
      </c>
    </row>
    <row r="71" spans="1:10">
      <c r="A71" s="196" t="s">
        <v>178</v>
      </c>
      <c r="B71" s="187">
        <v>-208496000</v>
      </c>
      <c r="C71" s="188">
        <v>-102710000</v>
      </c>
      <c r="D71" s="188">
        <v>-105786000</v>
      </c>
      <c r="E71" s="187">
        <v>-195671000</v>
      </c>
      <c r="F71" s="188">
        <v>-99067000</v>
      </c>
      <c r="G71" s="188">
        <v>-96604000</v>
      </c>
      <c r="H71" s="187">
        <v>-206071000</v>
      </c>
      <c r="I71" s="188">
        <v>-99121000</v>
      </c>
      <c r="J71" s="188">
        <v>-106949000</v>
      </c>
    </row>
    <row r="72" spans="1:10">
      <c r="A72" s="198" t="s">
        <v>180</v>
      </c>
      <c r="B72" s="187">
        <v>-77773000</v>
      </c>
      <c r="C72" s="188">
        <v>-52251000</v>
      </c>
      <c r="D72" s="188">
        <v>-25522000</v>
      </c>
      <c r="E72" s="187">
        <v>58812000</v>
      </c>
      <c r="F72" s="188">
        <v>-11661000</v>
      </c>
      <c r="G72" s="188">
        <v>70473000</v>
      </c>
      <c r="H72" s="187">
        <v>-41764000</v>
      </c>
      <c r="I72" s="188">
        <v>-20161000</v>
      </c>
      <c r="J72" s="188">
        <v>-21603000</v>
      </c>
    </row>
    <row r="73" spans="1:10">
      <c r="A73" s="199"/>
      <c r="B73" s="187" t="s">
        <v>38</v>
      </c>
      <c r="C73" s="188" t="s">
        <v>38</v>
      </c>
      <c r="D73" s="188" t="s">
        <v>38</v>
      </c>
      <c r="E73" s="187"/>
      <c r="F73" s="188"/>
      <c r="G73" s="188"/>
      <c r="H73" s="187"/>
      <c r="I73" s="188"/>
      <c r="J73" s="188"/>
    </row>
    <row r="74" spans="1:10">
      <c r="A74" s="186" t="s">
        <v>186</v>
      </c>
      <c r="B74" s="187" t="s">
        <v>38</v>
      </c>
      <c r="C74" s="188" t="s">
        <v>38</v>
      </c>
      <c r="D74" s="188" t="s">
        <v>38</v>
      </c>
      <c r="E74" s="187"/>
      <c r="F74" s="188"/>
      <c r="G74" s="188"/>
      <c r="H74" s="187"/>
      <c r="I74" s="188"/>
      <c r="J74" s="188"/>
    </row>
    <row r="75" spans="1:10">
      <c r="A75" s="186" t="s">
        <v>174</v>
      </c>
      <c r="B75" s="193">
        <v>66599000</v>
      </c>
      <c r="C75" s="194">
        <v>29370000</v>
      </c>
      <c r="D75" s="194">
        <v>37229000</v>
      </c>
      <c r="E75" s="193">
        <v>134070000</v>
      </c>
      <c r="F75" s="194">
        <v>41156000</v>
      </c>
      <c r="G75" s="194">
        <v>92914000</v>
      </c>
      <c r="H75" s="193">
        <v>272623000</v>
      </c>
      <c r="I75" s="194">
        <v>132309000</v>
      </c>
      <c r="J75" s="194">
        <v>140313000</v>
      </c>
    </row>
    <row r="76" spans="1:10">
      <c r="A76" s="189" t="s">
        <v>175</v>
      </c>
      <c r="B76" s="187">
        <v>-9216000</v>
      </c>
      <c r="C76" s="188">
        <v>-3259000</v>
      </c>
      <c r="D76" s="188">
        <v>-5957000</v>
      </c>
      <c r="E76" s="187">
        <v>-73712000</v>
      </c>
      <c r="F76" s="188">
        <v>-14072000</v>
      </c>
      <c r="G76" s="188">
        <v>-59640000</v>
      </c>
      <c r="H76" s="187">
        <v>-145534000</v>
      </c>
      <c r="I76" s="188">
        <v>-66452000</v>
      </c>
      <c r="J76" s="188">
        <v>-79082000</v>
      </c>
    </row>
    <row r="77" spans="1:10">
      <c r="A77" s="196" t="s">
        <v>178</v>
      </c>
      <c r="B77" s="187">
        <v>-18265000</v>
      </c>
      <c r="C77" s="188">
        <v>-7892000</v>
      </c>
      <c r="D77" s="188">
        <v>-10373000</v>
      </c>
      <c r="E77" s="187">
        <v>-26620000</v>
      </c>
      <c r="F77" s="188">
        <v>-11912000</v>
      </c>
      <c r="G77" s="188">
        <v>-14708000</v>
      </c>
      <c r="H77" s="187">
        <v>-103321000</v>
      </c>
      <c r="I77" s="188">
        <v>-41020000</v>
      </c>
      <c r="J77" s="188">
        <v>-62300000</v>
      </c>
    </row>
    <row r="78" spans="1:10">
      <c r="A78" s="198" t="s">
        <v>180</v>
      </c>
      <c r="B78" s="187">
        <v>-38800000</v>
      </c>
      <c r="C78" s="188">
        <v>-31478000</v>
      </c>
      <c r="D78" s="188">
        <v>-7322000</v>
      </c>
      <c r="E78" s="187">
        <v>-1325000</v>
      </c>
      <c r="F78" s="188">
        <v>-6555000</v>
      </c>
      <c r="G78" s="188">
        <v>5230000</v>
      </c>
      <c r="H78" s="187">
        <v>-21645000</v>
      </c>
      <c r="I78" s="188">
        <v>-11541000</v>
      </c>
      <c r="J78" s="188">
        <v>-10104000</v>
      </c>
    </row>
    <row r="79" spans="1:10" ht="12.75">
      <c r="A79" s="7" t="s">
        <v>188</v>
      </c>
      <c r="D79" s="7" t="s">
        <v>38</v>
      </c>
    </row>
    <row r="80" spans="1:10">
      <c r="D80" s="7" t="s">
        <v>38</v>
      </c>
    </row>
    <row r="81" spans="4:4">
      <c r="D81" s="7" t="s">
        <v>38</v>
      </c>
    </row>
    <row r="82" spans="4:4">
      <c r="D82" s="7" t="s">
        <v>38</v>
      </c>
    </row>
    <row r="83" spans="4:4">
      <c r="D83" s="7" t="s">
        <v>38</v>
      </c>
    </row>
    <row r="84" spans="4:4">
      <c r="D84" s="7" t="s">
        <v>38</v>
      </c>
    </row>
    <row r="85" spans="4:4">
      <c r="D85" s="7" t="s">
        <v>38</v>
      </c>
    </row>
    <row r="86" spans="4:4">
      <c r="D86" s="7" t="s">
        <v>38</v>
      </c>
    </row>
    <row r="87" spans="4:4">
      <c r="D87" s="7" t="s">
        <v>38</v>
      </c>
    </row>
    <row r="88" spans="4:4">
      <c r="D88" s="7" t="s">
        <v>38</v>
      </c>
    </row>
    <row r="89" spans="4:4">
      <c r="D89" s="7" t="s">
        <v>38</v>
      </c>
    </row>
  </sheetData>
  <printOptions horizontalCentered="1" verticalCentered="1"/>
  <pageMargins left="0.31496062992125984" right="0.31496062992125984" top="0.15748031496062992" bottom="0.15748031496062992" header="0.31496062992125984" footer="0.31496062992125984"/>
  <pageSetup paperSize="9" scale="70" orientation="landscape" r:id="rId1"/>
  <headerFooter>
    <oddHeader>&amp;R&amp;D  &amp;T</oddHeader>
    <oddFooter>&amp;R&amp;P</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C5632A-FFAE-4E33-A05A-DC146944FEB7}">
  <sheetPr codeName="Sheet14">
    <tabColor theme="5" tint="0.79998168889431442"/>
    <pageSetUpPr fitToPage="1"/>
  </sheetPr>
  <dimension ref="A1:J89"/>
  <sheetViews>
    <sheetView showGridLines="0" zoomScaleNormal="100" zoomScaleSheetLayoutView="115" workbookViewId="0"/>
  </sheetViews>
  <sheetFormatPr defaultColWidth="9.28515625" defaultRowHeight="11.25"/>
  <cols>
    <col min="1" max="1" width="39.28515625" style="7" bestFit="1" customWidth="1"/>
    <col min="2" max="10" width="15.7109375" style="7" customWidth="1"/>
    <col min="11" max="16384" width="9.28515625" style="7"/>
  </cols>
  <sheetData>
    <row r="1" spans="1:10">
      <c r="A1" s="200" t="s">
        <v>243</v>
      </c>
      <c r="B1" s="201"/>
      <c r="C1" s="201"/>
      <c r="D1" s="201"/>
      <c r="E1" s="201"/>
      <c r="F1" s="201"/>
      <c r="G1" s="201"/>
      <c r="H1" s="201"/>
      <c r="I1" s="201"/>
      <c r="J1" s="201"/>
    </row>
    <row r="2" spans="1:10">
      <c r="A2" s="202"/>
      <c r="B2" s="203" t="s">
        <v>23</v>
      </c>
      <c r="C2" s="204" t="s">
        <v>24</v>
      </c>
      <c r="D2" s="204" t="s">
        <v>25</v>
      </c>
      <c r="E2" s="203" t="s">
        <v>26</v>
      </c>
      <c r="F2" s="204" t="s">
        <v>27</v>
      </c>
      <c r="G2" s="204" t="s">
        <v>28</v>
      </c>
      <c r="H2" s="203" t="s">
        <v>29</v>
      </c>
      <c r="I2" s="204" t="s">
        <v>30</v>
      </c>
      <c r="J2" s="204" t="s">
        <v>31</v>
      </c>
    </row>
    <row r="3" spans="1:10">
      <c r="A3" s="200" t="s">
        <v>191</v>
      </c>
      <c r="B3" s="201"/>
      <c r="C3" s="201"/>
      <c r="D3" s="201"/>
      <c r="E3" s="201"/>
      <c r="F3" s="201"/>
      <c r="G3" s="201"/>
      <c r="H3" s="201"/>
      <c r="I3" s="201"/>
      <c r="J3" s="201"/>
    </row>
    <row r="4" spans="1:10">
      <c r="A4" s="205" t="s">
        <v>170</v>
      </c>
      <c r="B4" s="206"/>
      <c r="C4" s="202"/>
      <c r="D4" s="202"/>
      <c r="E4" s="206"/>
      <c r="F4" s="202"/>
      <c r="G4" s="202"/>
      <c r="H4" s="206"/>
      <c r="I4" s="202"/>
      <c r="J4" s="202"/>
    </row>
    <row r="5" spans="1:10">
      <c r="A5" s="207" t="s">
        <v>192</v>
      </c>
      <c r="B5" s="208">
        <v>699982000</v>
      </c>
      <c r="C5" s="209">
        <v>283526000</v>
      </c>
      <c r="D5" s="209">
        <v>416456000</v>
      </c>
      <c r="E5" s="208">
        <v>582216000</v>
      </c>
      <c r="F5" s="209">
        <v>336326000</v>
      </c>
      <c r="G5" s="209">
        <v>245890000</v>
      </c>
      <c r="H5" s="208">
        <v>522047000</v>
      </c>
      <c r="I5" s="209">
        <v>257578000</v>
      </c>
      <c r="J5" s="209">
        <v>264469000</v>
      </c>
    </row>
    <row r="6" spans="1:10">
      <c r="A6" s="207" t="s">
        <v>193</v>
      </c>
      <c r="B6" s="208">
        <v>2564544000</v>
      </c>
      <c r="C6" s="209">
        <v>2564544000</v>
      </c>
      <c r="D6" s="209">
        <v>2527634000</v>
      </c>
      <c r="E6" s="208">
        <v>2529131000</v>
      </c>
      <c r="F6" s="209">
        <v>2529131000</v>
      </c>
      <c r="G6" s="209">
        <v>2625126000</v>
      </c>
      <c r="H6" s="208">
        <v>2779367000</v>
      </c>
      <c r="I6" s="209">
        <v>2779367000</v>
      </c>
      <c r="J6" s="209">
        <v>3138019000</v>
      </c>
    </row>
    <row r="7" spans="1:10">
      <c r="A7" s="207" t="s">
        <v>194</v>
      </c>
      <c r="B7" s="208">
        <v>2664716000</v>
      </c>
      <c r="C7" s="209">
        <v>2664716000</v>
      </c>
      <c r="D7" s="209">
        <v>2688940000</v>
      </c>
      <c r="E7" s="208">
        <v>2639448000</v>
      </c>
      <c r="F7" s="209">
        <v>2639448000</v>
      </c>
      <c r="G7" s="209">
        <v>2800036000</v>
      </c>
      <c r="H7" s="208">
        <v>2996069000</v>
      </c>
      <c r="I7" s="209">
        <v>2996069000</v>
      </c>
      <c r="J7" s="209">
        <v>3214410000</v>
      </c>
    </row>
    <row r="8" spans="1:10">
      <c r="A8" s="207" t="s">
        <v>195</v>
      </c>
      <c r="B8" s="208">
        <v>2652082000</v>
      </c>
      <c r="C8" s="209">
        <v>2676828000</v>
      </c>
      <c r="D8" s="209">
        <v>2664194000</v>
      </c>
      <c r="E8" s="208">
        <v>2824550000</v>
      </c>
      <c r="F8" s="209">
        <v>2719743000</v>
      </c>
      <c r="G8" s="209">
        <v>2904238000</v>
      </c>
      <c r="H8" s="208">
        <v>3125800000</v>
      </c>
      <c r="I8" s="209">
        <v>3105000000</v>
      </c>
      <c r="J8" s="209">
        <v>3234971000</v>
      </c>
    </row>
    <row r="9" spans="1:10">
      <c r="A9" s="205" t="s">
        <v>244</v>
      </c>
      <c r="B9" s="210">
        <v>342.88</v>
      </c>
      <c r="C9" s="211">
        <v>403.88</v>
      </c>
      <c r="D9" s="211">
        <v>276.83999999999997</v>
      </c>
      <c r="E9" s="210">
        <v>204.21</v>
      </c>
      <c r="F9" s="211">
        <v>219.99</v>
      </c>
      <c r="G9" s="211">
        <v>191.19</v>
      </c>
      <c r="H9" s="210">
        <v>192.76</v>
      </c>
      <c r="I9" s="211">
        <v>233.97</v>
      </c>
      <c r="J9" s="211">
        <v>147.94</v>
      </c>
    </row>
    <row r="10" spans="1:10">
      <c r="A10" s="205"/>
      <c r="B10" s="206" t="s">
        <v>38</v>
      </c>
      <c r="C10" s="202" t="s">
        <v>38</v>
      </c>
      <c r="D10" s="202" t="s">
        <v>38</v>
      </c>
      <c r="E10" s="206"/>
      <c r="F10" s="202"/>
      <c r="G10" s="202"/>
      <c r="H10" s="206"/>
      <c r="I10" s="202"/>
      <c r="J10" s="202"/>
    </row>
    <row r="11" spans="1:10">
      <c r="A11" s="205" t="s">
        <v>171</v>
      </c>
      <c r="B11" s="208" t="s">
        <v>38</v>
      </c>
      <c r="C11" s="202" t="s">
        <v>38</v>
      </c>
      <c r="D11" s="202" t="s">
        <v>38</v>
      </c>
      <c r="E11" s="208"/>
      <c r="F11" s="202"/>
      <c r="G11" s="202"/>
      <c r="H11" s="208"/>
      <c r="I11" s="202"/>
      <c r="J11" s="202"/>
    </row>
    <row r="12" spans="1:10">
      <c r="A12" s="207" t="s">
        <v>192</v>
      </c>
      <c r="B12" s="208">
        <v>153030000</v>
      </c>
      <c r="C12" s="209">
        <v>99756000</v>
      </c>
      <c r="D12" s="209">
        <v>53274000</v>
      </c>
      <c r="E12" s="208">
        <v>238361000</v>
      </c>
      <c r="F12" s="209">
        <v>89281000</v>
      </c>
      <c r="G12" s="209">
        <v>149080000</v>
      </c>
      <c r="H12" s="208">
        <v>454004000</v>
      </c>
      <c r="I12" s="209">
        <v>202716000</v>
      </c>
      <c r="J12" s="209">
        <v>251287000</v>
      </c>
    </row>
    <row r="13" spans="1:10">
      <c r="A13" s="207" t="s">
        <v>193</v>
      </c>
      <c r="B13" s="208">
        <v>2268176000</v>
      </c>
      <c r="C13" s="209">
        <v>2268176000</v>
      </c>
      <c r="D13" s="209">
        <v>2235656000</v>
      </c>
      <c r="E13" s="208">
        <v>2299941000</v>
      </c>
      <c r="F13" s="209">
        <v>2299941000</v>
      </c>
      <c r="G13" s="209">
        <v>2289321000</v>
      </c>
      <c r="H13" s="208">
        <v>2256123000</v>
      </c>
      <c r="I13" s="209">
        <v>2256123000</v>
      </c>
      <c r="J13" s="209">
        <v>2328284000</v>
      </c>
    </row>
    <row r="14" spans="1:10">
      <c r="A14" s="207" t="s">
        <v>194</v>
      </c>
      <c r="B14" s="208">
        <v>2268176000</v>
      </c>
      <c r="C14" s="209">
        <v>2268176000</v>
      </c>
      <c r="D14" s="209">
        <v>2235656000</v>
      </c>
      <c r="E14" s="208">
        <v>2299941000</v>
      </c>
      <c r="F14" s="209">
        <v>2299941000</v>
      </c>
      <c r="G14" s="209">
        <v>2289321000</v>
      </c>
      <c r="H14" s="208">
        <v>2256123000</v>
      </c>
      <c r="I14" s="209">
        <v>2256123000</v>
      </c>
      <c r="J14" s="209">
        <v>2328284000</v>
      </c>
    </row>
    <row r="15" spans="1:10">
      <c r="A15" s="207" t="s">
        <v>195</v>
      </c>
      <c r="B15" s="208">
        <v>2284058000</v>
      </c>
      <c r="C15" s="209">
        <v>2251916000</v>
      </c>
      <c r="D15" s="209">
        <v>2267799000</v>
      </c>
      <c r="E15" s="208">
        <v>2278044000</v>
      </c>
      <c r="F15" s="209">
        <v>2294631000</v>
      </c>
      <c r="G15" s="209">
        <v>2272722000</v>
      </c>
      <c r="H15" s="208">
        <v>2418213000</v>
      </c>
      <c r="I15" s="209">
        <v>2292000000</v>
      </c>
      <c r="J15" s="209">
        <v>2454293000</v>
      </c>
    </row>
    <row r="16" spans="1:10">
      <c r="A16" s="205" t="s">
        <v>245</v>
      </c>
      <c r="B16" s="210">
        <v>24.37</v>
      </c>
      <c r="C16" s="211">
        <v>18.739999999999998</v>
      </c>
      <c r="D16" s="211">
        <v>30.47</v>
      </c>
      <c r="E16" s="210">
        <v>20.170000000000002</v>
      </c>
      <c r="F16" s="211">
        <v>17.93</v>
      </c>
      <c r="G16" s="211">
        <v>22.33</v>
      </c>
      <c r="H16" s="210">
        <v>26.08</v>
      </c>
      <c r="I16" s="211">
        <v>27.18</v>
      </c>
      <c r="J16" s="211">
        <v>26.01</v>
      </c>
    </row>
    <row r="17" spans="1:10">
      <c r="A17" s="205"/>
      <c r="B17" s="206" t="s">
        <v>38</v>
      </c>
      <c r="C17" s="202" t="s">
        <v>38</v>
      </c>
      <c r="D17" s="202" t="s">
        <v>38</v>
      </c>
      <c r="E17" s="206"/>
      <c r="F17" s="202"/>
      <c r="G17" s="202"/>
      <c r="H17" s="206"/>
      <c r="I17" s="202"/>
      <c r="J17" s="202"/>
    </row>
    <row r="18" spans="1:10">
      <c r="A18" s="212" t="s">
        <v>198</v>
      </c>
      <c r="B18" s="208">
        <v>2510174000</v>
      </c>
      <c r="C18" s="209">
        <v>2510174000</v>
      </c>
      <c r="D18" s="209">
        <v>2471031000</v>
      </c>
      <c r="E18" s="208">
        <v>2464666000</v>
      </c>
      <c r="F18" s="209">
        <v>2464666000</v>
      </c>
      <c r="G18" s="209">
        <v>2558658000</v>
      </c>
      <c r="H18" s="208">
        <v>2731396000</v>
      </c>
      <c r="I18" s="213" t="s">
        <v>52</v>
      </c>
      <c r="J18" s="213" t="s">
        <v>52</v>
      </c>
    </row>
    <row r="19" spans="1:10">
      <c r="A19" s="212" t="s">
        <v>199</v>
      </c>
      <c r="B19" s="208">
        <v>0</v>
      </c>
      <c r="C19" s="209">
        <v>0</v>
      </c>
      <c r="D19" s="209">
        <v>0</v>
      </c>
      <c r="E19" s="208">
        <v>0</v>
      </c>
      <c r="F19" s="209">
        <v>0</v>
      </c>
      <c r="G19" s="209">
        <v>0</v>
      </c>
      <c r="H19" s="208">
        <v>0</v>
      </c>
      <c r="I19" s="213" t="s">
        <v>52</v>
      </c>
      <c r="J19" s="213" t="s">
        <v>52</v>
      </c>
    </row>
    <row r="20" spans="1:10">
      <c r="A20" s="212" t="s">
        <v>200</v>
      </c>
      <c r="B20" s="208">
        <v>54370000</v>
      </c>
      <c r="C20" s="209">
        <v>54370000</v>
      </c>
      <c r="D20" s="209">
        <v>56603000</v>
      </c>
      <c r="E20" s="208">
        <v>41430000</v>
      </c>
      <c r="F20" s="209">
        <v>41430000</v>
      </c>
      <c r="G20" s="209">
        <v>51905000</v>
      </c>
      <c r="H20" s="208">
        <v>42700000</v>
      </c>
      <c r="I20" s="213" t="s">
        <v>52</v>
      </c>
      <c r="J20" s="213" t="s">
        <v>52</v>
      </c>
    </row>
    <row r="21" spans="1:10">
      <c r="A21" s="212" t="s">
        <v>246</v>
      </c>
      <c r="B21" s="208">
        <v>2268176000</v>
      </c>
      <c r="C21" s="209">
        <v>2268176000</v>
      </c>
      <c r="D21" s="209">
        <v>2235656000</v>
      </c>
      <c r="E21" s="208">
        <v>2322976000</v>
      </c>
      <c r="F21" s="209">
        <v>2322976000</v>
      </c>
      <c r="G21" s="209">
        <v>2303884000</v>
      </c>
      <c r="H21" s="208">
        <v>2261395000</v>
      </c>
      <c r="I21" s="213" t="s">
        <v>52</v>
      </c>
      <c r="J21" s="213" t="s">
        <v>52</v>
      </c>
    </row>
    <row r="22" spans="1:10">
      <c r="A22" s="205"/>
      <c r="B22" s="214" t="s">
        <v>38</v>
      </c>
      <c r="C22" s="202" t="s">
        <v>38</v>
      </c>
      <c r="D22" s="202" t="s">
        <v>38</v>
      </c>
      <c r="E22" s="214"/>
      <c r="F22" s="202"/>
      <c r="G22" s="202"/>
      <c r="H22" s="214"/>
      <c r="I22" s="213"/>
      <c r="J22" s="213"/>
    </row>
    <row r="23" spans="1:10">
      <c r="A23" s="205" t="s">
        <v>202</v>
      </c>
      <c r="B23" s="206" t="s">
        <v>38</v>
      </c>
      <c r="C23" s="202" t="s">
        <v>38</v>
      </c>
      <c r="D23" s="202" t="s">
        <v>38</v>
      </c>
      <c r="E23" s="206"/>
      <c r="F23" s="202"/>
      <c r="G23" s="202"/>
      <c r="H23" s="206"/>
      <c r="I23" s="213"/>
      <c r="J23" s="213"/>
    </row>
    <row r="24" spans="1:10">
      <c r="A24" s="212" t="s">
        <v>203</v>
      </c>
      <c r="B24" s="208">
        <v>103017000</v>
      </c>
      <c r="C24" s="209">
        <v>124985000</v>
      </c>
      <c r="D24" s="209">
        <v>103017000</v>
      </c>
      <c r="E24" s="208">
        <v>102574000</v>
      </c>
      <c r="F24" s="209">
        <v>100900000</v>
      </c>
      <c r="G24" s="209">
        <v>102574000</v>
      </c>
      <c r="H24" s="208">
        <v>114093000</v>
      </c>
      <c r="I24" s="215" t="s">
        <v>52</v>
      </c>
      <c r="J24" s="215" t="s">
        <v>52</v>
      </c>
    </row>
    <row r="25" spans="1:10">
      <c r="A25" s="216" t="s">
        <v>204</v>
      </c>
      <c r="B25" s="208">
        <v>9334000</v>
      </c>
      <c r="C25" s="209">
        <v>5889000</v>
      </c>
      <c r="D25" s="209">
        <v>3445000</v>
      </c>
      <c r="E25" s="208">
        <v>4665000</v>
      </c>
      <c r="F25" s="209">
        <v>2837000</v>
      </c>
      <c r="G25" s="209">
        <v>1828000</v>
      </c>
      <c r="H25" s="208">
        <v>8160000</v>
      </c>
      <c r="I25" s="215" t="s">
        <v>52</v>
      </c>
      <c r="J25" s="215" t="s">
        <v>52</v>
      </c>
    </row>
    <row r="26" spans="1:10">
      <c r="A26" s="216" t="s">
        <v>205</v>
      </c>
      <c r="B26" s="208">
        <v>46237000</v>
      </c>
      <c r="C26" s="209">
        <v>22524000</v>
      </c>
      <c r="D26" s="209">
        <v>23713000</v>
      </c>
      <c r="E26" s="208">
        <v>26961000</v>
      </c>
      <c r="F26" s="209">
        <v>16100000</v>
      </c>
      <c r="G26" s="209">
        <v>10861000</v>
      </c>
      <c r="H26" s="208">
        <v>22283000</v>
      </c>
      <c r="I26" s="215" t="s">
        <v>52</v>
      </c>
      <c r="J26" s="215" t="s">
        <v>52</v>
      </c>
    </row>
    <row r="27" spans="1:10">
      <c r="A27" s="216" t="s">
        <v>206</v>
      </c>
      <c r="B27" s="217">
        <v>-34259000</v>
      </c>
      <c r="C27" s="218">
        <v>-18041000</v>
      </c>
      <c r="D27" s="218">
        <v>-16218000</v>
      </c>
      <c r="E27" s="217">
        <v>-25604000</v>
      </c>
      <c r="F27" s="218">
        <v>-12001000</v>
      </c>
      <c r="G27" s="218">
        <v>-13603000</v>
      </c>
      <c r="H27" s="217">
        <v>-30776000</v>
      </c>
      <c r="I27" s="218" t="s">
        <v>52</v>
      </c>
      <c r="J27" s="218" t="s">
        <v>52</v>
      </c>
    </row>
    <row r="28" spans="1:10">
      <c r="A28" s="216" t="s">
        <v>207</v>
      </c>
      <c r="B28" s="217">
        <v>11575000</v>
      </c>
      <c r="C28" s="218">
        <v>1330000</v>
      </c>
      <c r="D28" s="218">
        <v>10245000</v>
      </c>
      <c r="E28" s="217">
        <v>-2232000</v>
      </c>
      <c r="F28" s="218">
        <v>-3695000</v>
      </c>
      <c r="G28" s="218">
        <v>1463000</v>
      </c>
      <c r="H28" s="217">
        <v>-9600000</v>
      </c>
      <c r="I28" s="218" t="s">
        <v>52</v>
      </c>
      <c r="J28" s="218" t="s">
        <v>52</v>
      </c>
    </row>
    <row r="29" spans="1:10">
      <c r="A29" s="216" t="s">
        <v>208</v>
      </c>
      <c r="B29" s="217">
        <v>-1400000</v>
      </c>
      <c r="C29" s="218">
        <v>-2183000</v>
      </c>
      <c r="D29" s="218">
        <v>783000</v>
      </c>
      <c r="E29" s="217">
        <v>-3347000</v>
      </c>
      <c r="F29" s="218">
        <v>-1124000</v>
      </c>
      <c r="G29" s="218">
        <v>-2223000</v>
      </c>
      <c r="H29" s="217">
        <v>-1100000</v>
      </c>
      <c r="I29" s="218"/>
      <c r="J29" s="218"/>
    </row>
    <row r="30" spans="1:10">
      <c r="A30" s="219" t="s">
        <v>209</v>
      </c>
      <c r="B30" s="217">
        <v>134504000</v>
      </c>
      <c r="C30" s="218">
        <v>134504000</v>
      </c>
      <c r="D30" s="218">
        <v>124985000</v>
      </c>
      <c r="E30" s="217">
        <v>103017000</v>
      </c>
      <c r="F30" s="218">
        <v>103017000</v>
      </c>
      <c r="G30" s="218">
        <v>100900000</v>
      </c>
      <c r="H30" s="217">
        <v>102574000</v>
      </c>
      <c r="I30" s="218" t="s">
        <v>52</v>
      </c>
      <c r="J30" s="218" t="s">
        <v>52</v>
      </c>
    </row>
    <row r="31" spans="1:10">
      <c r="A31" s="220"/>
      <c r="B31" s="217" t="s">
        <v>38</v>
      </c>
      <c r="C31" s="218" t="s">
        <v>38</v>
      </c>
      <c r="D31" s="218" t="s">
        <v>38</v>
      </c>
      <c r="E31" s="217"/>
      <c r="F31" s="218"/>
      <c r="G31" s="218"/>
      <c r="H31" s="217"/>
      <c r="I31" s="218"/>
      <c r="J31" s="218"/>
    </row>
    <row r="32" spans="1:10">
      <c r="A32" s="474" t="s">
        <v>210</v>
      </c>
      <c r="B32" s="217">
        <v>21312000</v>
      </c>
      <c r="C32" s="218">
        <v>10372000</v>
      </c>
      <c r="D32" s="218">
        <v>10940000</v>
      </c>
      <c r="E32" s="217">
        <v>6023000</v>
      </c>
      <c r="F32" s="218">
        <v>6937000</v>
      </c>
      <c r="G32" s="218">
        <v>-914000</v>
      </c>
      <c r="H32" s="217">
        <v>-333000</v>
      </c>
      <c r="I32" s="218" t="s">
        <v>52</v>
      </c>
      <c r="J32" s="218" t="s">
        <v>52</v>
      </c>
    </row>
    <row r="33" spans="1:10">
      <c r="A33" s="474" t="s">
        <v>211</v>
      </c>
      <c r="B33" s="221">
        <v>0.2069</v>
      </c>
      <c r="C33" s="222">
        <v>0.16600000000000001</v>
      </c>
      <c r="D33" s="222">
        <v>0.21239</v>
      </c>
      <c r="E33" s="221">
        <v>5.8700000000000002E-2</v>
      </c>
      <c r="F33" s="222">
        <v>0.13750000000000001</v>
      </c>
      <c r="G33" s="222">
        <v>-1.7821E-2</v>
      </c>
      <c r="H33" s="221">
        <v>-2.9190000000000002E-3</v>
      </c>
      <c r="I33" s="223" t="s">
        <v>52</v>
      </c>
      <c r="J33" s="223" t="s">
        <v>52</v>
      </c>
    </row>
    <row r="34" spans="1:10">
      <c r="A34" s="474"/>
      <c r="B34" s="221" t="s">
        <v>38</v>
      </c>
      <c r="C34" s="222" t="s">
        <v>38</v>
      </c>
      <c r="D34" s="222" t="s">
        <v>38</v>
      </c>
      <c r="E34" s="221"/>
      <c r="F34" s="222"/>
      <c r="G34" s="222"/>
      <c r="H34" s="221"/>
      <c r="I34" s="223"/>
      <c r="J34" s="223"/>
    </row>
    <row r="35" spans="1:10">
      <c r="A35" s="474" t="s">
        <v>212</v>
      </c>
      <c r="B35" s="217">
        <v>123630000</v>
      </c>
      <c r="C35" s="218">
        <v>64004000</v>
      </c>
      <c r="D35" s="218">
        <v>59626000</v>
      </c>
      <c r="E35" s="217">
        <v>68613232.356000006</v>
      </c>
      <c r="F35" s="223" t="s">
        <v>52</v>
      </c>
      <c r="G35" s="223" t="s">
        <v>52</v>
      </c>
      <c r="H35" s="454" t="s">
        <v>52</v>
      </c>
      <c r="I35" s="223" t="s">
        <v>52</v>
      </c>
      <c r="J35" s="223" t="s">
        <v>52</v>
      </c>
    </row>
    <row r="36" spans="1:10">
      <c r="A36" s="474" t="s">
        <v>213</v>
      </c>
      <c r="B36" s="217">
        <v>854388000</v>
      </c>
      <c r="C36" s="209">
        <v>405290000</v>
      </c>
      <c r="D36" s="209">
        <v>449098000</v>
      </c>
      <c r="E36" s="217">
        <v>509087393.15874994</v>
      </c>
      <c r="F36" s="223" t="s">
        <v>52</v>
      </c>
      <c r="G36" s="223" t="s">
        <v>52</v>
      </c>
      <c r="H36" s="454" t="s">
        <v>52</v>
      </c>
      <c r="I36" s="223" t="s">
        <v>52</v>
      </c>
      <c r="J36" s="223" t="s">
        <v>52</v>
      </c>
    </row>
    <row r="37" spans="1:10">
      <c r="A37" s="474" t="s">
        <v>214</v>
      </c>
      <c r="B37" s="221">
        <v>0.1447</v>
      </c>
      <c r="C37" s="222">
        <v>0.15790000000000001</v>
      </c>
      <c r="D37" s="222">
        <v>0.13277</v>
      </c>
      <c r="E37" s="221">
        <v>0.13477692293708829</v>
      </c>
      <c r="F37" s="223" t="s">
        <v>52</v>
      </c>
      <c r="G37" s="223" t="s">
        <v>52</v>
      </c>
      <c r="H37" s="454" t="s">
        <v>52</v>
      </c>
      <c r="I37" s="223" t="s">
        <v>52</v>
      </c>
      <c r="J37" s="223" t="s">
        <v>52</v>
      </c>
    </row>
    <row r="38" spans="1:10">
      <c r="A38" s="220"/>
      <c r="B38" s="206" t="s">
        <v>38</v>
      </c>
      <c r="C38" s="202" t="s">
        <v>38</v>
      </c>
      <c r="D38" s="202" t="s">
        <v>38</v>
      </c>
      <c r="E38" s="206"/>
      <c r="F38" s="202"/>
      <c r="G38" s="202"/>
      <c r="H38" s="206"/>
      <c r="I38" s="202"/>
      <c r="J38" s="202"/>
    </row>
    <row r="39" spans="1:10">
      <c r="A39" s="200" t="s">
        <v>215</v>
      </c>
      <c r="B39" s="201" t="s">
        <v>38</v>
      </c>
      <c r="C39" s="201" t="s">
        <v>38</v>
      </c>
      <c r="D39" s="201" t="s">
        <v>38</v>
      </c>
      <c r="E39" s="201"/>
      <c r="F39" s="201"/>
      <c r="G39" s="201"/>
      <c r="H39" s="201"/>
      <c r="I39" s="201"/>
      <c r="J39" s="201"/>
    </row>
    <row r="40" spans="1:10">
      <c r="A40" s="205" t="s">
        <v>173</v>
      </c>
      <c r="B40" s="206" t="s">
        <v>38</v>
      </c>
      <c r="C40" s="202" t="s">
        <v>38</v>
      </c>
      <c r="D40" s="202" t="s">
        <v>38</v>
      </c>
      <c r="E40" s="206"/>
      <c r="F40" s="202"/>
      <c r="G40" s="202"/>
      <c r="H40" s="206"/>
      <c r="I40" s="202"/>
      <c r="J40" s="202"/>
    </row>
    <row r="41" spans="1:10">
      <c r="A41" s="224" t="s">
        <v>192</v>
      </c>
      <c r="B41" s="208">
        <v>3309895000</v>
      </c>
      <c r="C41" s="209">
        <v>1562502000</v>
      </c>
      <c r="D41" s="209">
        <v>1747393000</v>
      </c>
      <c r="E41" s="208">
        <v>2800446000</v>
      </c>
      <c r="F41" s="209">
        <v>1495738000</v>
      </c>
      <c r="G41" s="209">
        <v>1304708000</v>
      </c>
      <c r="H41" s="208">
        <v>2401918000</v>
      </c>
      <c r="I41" s="209">
        <v>1151892000</v>
      </c>
      <c r="J41" s="209">
        <v>1250025000</v>
      </c>
    </row>
    <row r="42" spans="1:10">
      <c r="A42" s="224" t="s">
        <v>216</v>
      </c>
      <c r="B42" s="208">
        <v>3541383000</v>
      </c>
      <c r="C42" s="209">
        <v>3541383000</v>
      </c>
      <c r="D42" s="209">
        <v>3581403000</v>
      </c>
      <c r="E42" s="208">
        <v>3371189000</v>
      </c>
      <c r="F42" s="209">
        <v>3371189000</v>
      </c>
      <c r="G42" s="209">
        <v>3283212000</v>
      </c>
      <c r="H42" s="208">
        <v>3221738000</v>
      </c>
      <c r="I42" s="209">
        <v>3221738000</v>
      </c>
      <c r="J42" s="209">
        <v>3368672000</v>
      </c>
    </row>
    <row r="43" spans="1:10">
      <c r="A43" s="224" t="s">
        <v>217</v>
      </c>
      <c r="B43" s="221">
        <v>0.6099</v>
      </c>
      <c r="C43" s="222">
        <v>0.59650000000000003</v>
      </c>
      <c r="D43" s="222">
        <v>0.62429999999999997</v>
      </c>
      <c r="E43" s="221">
        <v>0.63060000000000005</v>
      </c>
      <c r="F43" s="222">
        <v>0.57520000000000004</v>
      </c>
      <c r="G43" s="222">
        <v>0.69289999999999996</v>
      </c>
      <c r="H43" s="221">
        <v>0.65659999999999996</v>
      </c>
      <c r="I43" s="222">
        <v>0.70909999999999995</v>
      </c>
      <c r="J43" s="222">
        <v>0.60460000000000003</v>
      </c>
    </row>
    <row r="44" spans="1:10">
      <c r="A44" s="225" t="s">
        <v>218</v>
      </c>
      <c r="B44" s="221">
        <v>-2.3599999999999999E-2</v>
      </c>
      <c r="C44" s="222">
        <v>-1.6299999999999999E-2</v>
      </c>
      <c r="D44" s="222">
        <v>-3.1489999999999997E-2</v>
      </c>
      <c r="E44" s="221">
        <v>-6.8900000000000003E-2</v>
      </c>
      <c r="F44" s="222">
        <v>-9.06E-2</v>
      </c>
      <c r="G44" s="222">
        <v>-7.6700000000000004E-2</v>
      </c>
      <c r="H44" s="221">
        <v>-6.4399999999999999E-2</v>
      </c>
      <c r="I44" s="222">
        <v>-5.0900000000000001E-2</v>
      </c>
      <c r="J44" s="222">
        <v>-7.7799999999999994E-2</v>
      </c>
    </row>
    <row r="45" spans="1:10">
      <c r="A45" s="225" t="s">
        <v>219</v>
      </c>
      <c r="B45" s="221">
        <v>-3.2300000000000002E-2</v>
      </c>
      <c r="C45" s="226">
        <v>-2.7400000000000001E-2</v>
      </c>
      <c r="D45" s="226">
        <v>-3.755E-2</v>
      </c>
      <c r="E45" s="221">
        <v>-4.6899999999999997E-2</v>
      </c>
      <c r="F45" s="226" t="s">
        <v>52</v>
      </c>
      <c r="G45" s="226" t="s">
        <v>52</v>
      </c>
      <c r="H45" s="454" t="s">
        <v>52</v>
      </c>
      <c r="I45" s="226" t="s">
        <v>52</v>
      </c>
      <c r="J45" s="226" t="s">
        <v>52</v>
      </c>
    </row>
    <row r="46" spans="1:10">
      <c r="A46" s="224" t="s">
        <v>220</v>
      </c>
      <c r="B46" s="221">
        <v>0.25569999999999998</v>
      </c>
      <c r="C46" s="222">
        <v>0.25319999999999998</v>
      </c>
      <c r="D46" s="222">
        <v>0.25836999999999999</v>
      </c>
      <c r="E46" s="221">
        <v>0.27810000000000001</v>
      </c>
      <c r="F46" s="222">
        <v>0.27110000000000001</v>
      </c>
      <c r="G46" s="222">
        <v>0.28589999999999999</v>
      </c>
      <c r="H46" s="221">
        <v>0.30370000000000003</v>
      </c>
      <c r="I46" s="222">
        <v>0.29499999999999998</v>
      </c>
      <c r="J46" s="222">
        <v>0.31230000000000002</v>
      </c>
    </row>
    <row r="47" spans="1:10">
      <c r="A47" s="224" t="s">
        <v>221</v>
      </c>
      <c r="B47" s="221">
        <v>8.2400000000000001E-2</v>
      </c>
      <c r="C47" s="222">
        <v>9.5200000000000007E-2</v>
      </c>
      <c r="D47" s="222">
        <v>6.8540000000000004E-2</v>
      </c>
      <c r="E47" s="221">
        <v>5.0200000000000002E-2</v>
      </c>
      <c r="F47" s="222">
        <v>9.2999999999999999E-2</v>
      </c>
      <c r="G47" s="222">
        <v>2.0999999999999999E-3</v>
      </c>
      <c r="H47" s="221">
        <v>5.5100000000000003E-2</v>
      </c>
      <c r="I47" s="222">
        <v>4.5600000000000002E-2</v>
      </c>
      <c r="J47" s="222">
        <v>6.4500000000000002E-2</v>
      </c>
    </row>
    <row r="48" spans="1:10">
      <c r="A48" s="227" t="s">
        <v>222</v>
      </c>
      <c r="B48" s="228">
        <v>0.94789999999999996</v>
      </c>
      <c r="C48" s="229">
        <v>0.94479999999999997</v>
      </c>
      <c r="D48" s="229">
        <v>0.95121</v>
      </c>
      <c r="E48" s="228">
        <v>0.95899999999999996</v>
      </c>
      <c r="F48" s="229">
        <v>0.93930000000000002</v>
      </c>
      <c r="G48" s="229">
        <v>0.98099999999999998</v>
      </c>
      <c r="H48" s="228">
        <v>1.0155000000000001</v>
      </c>
      <c r="I48" s="229">
        <v>1.0497000000000001</v>
      </c>
      <c r="J48" s="229">
        <v>0.98150000000000004</v>
      </c>
    </row>
    <row r="49" spans="1:10">
      <c r="A49" s="205"/>
      <c r="B49" s="206" t="s">
        <v>38</v>
      </c>
      <c r="C49" s="202" t="s">
        <v>38</v>
      </c>
      <c r="D49" s="202" t="s">
        <v>38</v>
      </c>
      <c r="E49" s="206"/>
      <c r="F49" s="202"/>
      <c r="G49" s="202"/>
      <c r="H49" s="206"/>
      <c r="I49" s="202"/>
      <c r="J49" s="202"/>
    </row>
    <row r="50" spans="1:10">
      <c r="A50" s="230" t="s">
        <v>183</v>
      </c>
      <c r="B50" s="231" t="s">
        <v>38</v>
      </c>
      <c r="C50" s="232" t="s">
        <v>38</v>
      </c>
      <c r="D50" s="232" t="s">
        <v>38</v>
      </c>
      <c r="E50" s="231"/>
      <c r="F50" s="232"/>
      <c r="G50" s="232"/>
      <c r="H50" s="231"/>
      <c r="I50" s="232"/>
      <c r="J50" s="232"/>
    </row>
    <row r="51" spans="1:10">
      <c r="A51" s="224" t="s">
        <v>192</v>
      </c>
      <c r="B51" s="208">
        <v>678971000</v>
      </c>
      <c r="C51" s="209">
        <v>315171000</v>
      </c>
      <c r="D51" s="209">
        <v>363800000</v>
      </c>
      <c r="E51" s="208">
        <v>593656000</v>
      </c>
      <c r="F51" s="209">
        <v>278897000</v>
      </c>
      <c r="G51" s="209">
        <v>314759000</v>
      </c>
      <c r="H51" s="208">
        <v>520876000</v>
      </c>
      <c r="I51" s="209">
        <v>260173000</v>
      </c>
      <c r="J51" s="209">
        <v>260703000</v>
      </c>
    </row>
    <row r="52" spans="1:10">
      <c r="A52" s="224" t="s">
        <v>217</v>
      </c>
      <c r="B52" s="221">
        <v>0.6583</v>
      </c>
      <c r="C52" s="222">
        <v>0.6341</v>
      </c>
      <c r="D52" s="222">
        <v>0.68420000000000003</v>
      </c>
      <c r="E52" s="221">
        <v>0.66420000000000001</v>
      </c>
      <c r="F52" s="222">
        <v>0.62450000000000006</v>
      </c>
      <c r="G52" s="222">
        <v>0.70669999999999999</v>
      </c>
      <c r="H52" s="221">
        <v>0.66400000000000003</v>
      </c>
      <c r="I52" s="222">
        <v>0.66890000000000005</v>
      </c>
      <c r="J52" s="222">
        <v>0.65880000000000005</v>
      </c>
    </row>
    <row r="53" spans="1:10">
      <c r="A53" s="224" t="s">
        <v>220</v>
      </c>
      <c r="B53" s="221">
        <v>0.2175</v>
      </c>
      <c r="C53" s="222">
        <v>0.21410000000000001</v>
      </c>
      <c r="D53" s="222">
        <v>0.22123999999999999</v>
      </c>
      <c r="E53" s="221">
        <v>0.22040000000000001</v>
      </c>
      <c r="F53" s="222">
        <v>0.20710000000000001</v>
      </c>
      <c r="G53" s="222">
        <v>0.23469999999999999</v>
      </c>
      <c r="H53" s="221">
        <v>0.23050000000000001</v>
      </c>
      <c r="I53" s="222">
        <v>0.2319</v>
      </c>
      <c r="J53" s="222">
        <v>0.22900000000000001</v>
      </c>
    </row>
    <row r="54" spans="1:10">
      <c r="A54" s="224" t="s">
        <v>221</v>
      </c>
      <c r="B54" s="221">
        <v>1.24E-2</v>
      </c>
      <c r="C54" s="222">
        <v>-4.1000000000000003E-3</v>
      </c>
      <c r="D54" s="222">
        <v>3.0099999999999998E-2</v>
      </c>
      <c r="E54" s="221">
        <v>3.6600000000000001E-2</v>
      </c>
      <c r="F54" s="222">
        <v>3.7600000000000001E-2</v>
      </c>
      <c r="G54" s="222">
        <v>3.5400000000000001E-2</v>
      </c>
      <c r="H54" s="221">
        <v>2.8899999999999999E-2</v>
      </c>
      <c r="I54" s="222">
        <v>2.5499999999999998E-2</v>
      </c>
      <c r="J54" s="222">
        <v>3.2500000000000001E-2</v>
      </c>
    </row>
    <row r="55" spans="1:10">
      <c r="A55" s="227" t="s">
        <v>223</v>
      </c>
      <c r="B55" s="228">
        <v>0.88819999999999999</v>
      </c>
      <c r="C55" s="229">
        <v>0.84399999999999997</v>
      </c>
      <c r="D55" s="229">
        <v>0.93554999999999999</v>
      </c>
      <c r="E55" s="228">
        <v>0.92120000000000002</v>
      </c>
      <c r="F55" s="229">
        <v>0.86919999999999997</v>
      </c>
      <c r="G55" s="229">
        <v>0.9768</v>
      </c>
      <c r="H55" s="228">
        <v>0.92349999999999999</v>
      </c>
      <c r="I55" s="229">
        <v>0.9264</v>
      </c>
      <c r="J55" s="229">
        <v>0.9204</v>
      </c>
    </row>
    <row r="56" spans="1:10">
      <c r="A56" s="205"/>
      <c r="B56" s="206" t="s">
        <v>38</v>
      </c>
      <c r="C56" s="202" t="s">
        <v>38</v>
      </c>
      <c r="D56" s="202" t="s">
        <v>38</v>
      </c>
      <c r="E56" s="206"/>
      <c r="F56" s="202"/>
      <c r="G56" s="202"/>
      <c r="H56" s="206"/>
      <c r="I56" s="202"/>
      <c r="J56" s="202"/>
    </row>
    <row r="57" spans="1:10">
      <c r="A57" s="230" t="s">
        <v>184</v>
      </c>
      <c r="B57" s="231" t="s">
        <v>38</v>
      </c>
      <c r="C57" s="232" t="s">
        <v>38</v>
      </c>
      <c r="D57" s="232" t="s">
        <v>38</v>
      </c>
      <c r="E57" s="231"/>
      <c r="F57" s="232"/>
      <c r="G57" s="232"/>
      <c r="H57" s="231"/>
      <c r="I57" s="232"/>
      <c r="J57" s="232"/>
    </row>
    <row r="58" spans="1:10">
      <c r="A58" s="224" t="s">
        <v>192</v>
      </c>
      <c r="B58" s="208">
        <v>1930742000</v>
      </c>
      <c r="C58" s="209">
        <v>891528000</v>
      </c>
      <c r="D58" s="209">
        <v>1039214000</v>
      </c>
      <c r="E58" s="208">
        <v>1572542000</v>
      </c>
      <c r="F58" s="209">
        <v>876012000</v>
      </c>
      <c r="G58" s="209">
        <v>696530000</v>
      </c>
      <c r="H58" s="208">
        <v>1105874000</v>
      </c>
      <c r="I58" s="209">
        <v>537728000</v>
      </c>
      <c r="J58" s="209">
        <v>568145000</v>
      </c>
    </row>
    <row r="59" spans="1:10">
      <c r="A59" s="224" t="s">
        <v>217</v>
      </c>
      <c r="B59" s="221">
        <v>0.62919999999999998</v>
      </c>
      <c r="C59" s="222">
        <v>0.64590000000000003</v>
      </c>
      <c r="D59" s="222">
        <v>0.61087999999999998</v>
      </c>
      <c r="E59" s="221">
        <v>0.55169999999999997</v>
      </c>
      <c r="F59" s="222">
        <v>0.54730000000000001</v>
      </c>
      <c r="G59" s="222">
        <v>0.55740000000000001</v>
      </c>
      <c r="H59" s="221">
        <v>0.69950000000000001</v>
      </c>
      <c r="I59" s="222">
        <v>0.76880000000000004</v>
      </c>
      <c r="J59" s="222">
        <v>0.63060000000000005</v>
      </c>
    </row>
    <row r="60" spans="1:10">
      <c r="A60" s="224" t="s">
        <v>220</v>
      </c>
      <c r="B60" s="221">
        <v>0.24160000000000001</v>
      </c>
      <c r="C60" s="222">
        <v>0.2437</v>
      </c>
      <c r="D60" s="222">
        <v>0.23932999999999999</v>
      </c>
      <c r="E60" s="221">
        <v>0.2732</v>
      </c>
      <c r="F60" s="222">
        <v>0.26069999999999999</v>
      </c>
      <c r="G60" s="222">
        <v>0.28920000000000001</v>
      </c>
      <c r="H60" s="221">
        <v>0.2802</v>
      </c>
      <c r="I60" s="222">
        <v>0.28220000000000001</v>
      </c>
      <c r="J60" s="222">
        <v>0.27829999999999999</v>
      </c>
    </row>
    <row r="61" spans="1:10">
      <c r="A61" s="224" t="s">
        <v>221</v>
      </c>
      <c r="B61" s="221">
        <v>7.4300000000000005E-2</v>
      </c>
      <c r="C61" s="222">
        <v>7.7399999999999997E-2</v>
      </c>
      <c r="D61" s="222">
        <v>7.1010000000000004E-2</v>
      </c>
      <c r="E61" s="221">
        <v>0.127</v>
      </c>
      <c r="F61" s="222">
        <v>0.13009999999999999</v>
      </c>
      <c r="G61" s="222">
        <v>0.1229</v>
      </c>
      <c r="H61" s="221">
        <v>4.99E-2</v>
      </c>
      <c r="I61" s="222">
        <v>3.04E-2</v>
      </c>
      <c r="J61" s="222">
        <v>6.93E-2</v>
      </c>
    </row>
    <row r="62" spans="1:10">
      <c r="A62" s="227" t="s">
        <v>224</v>
      </c>
      <c r="B62" s="228">
        <v>0.94520000000000004</v>
      </c>
      <c r="C62" s="229">
        <v>0.96689999999999998</v>
      </c>
      <c r="D62" s="229">
        <v>0.92122999999999999</v>
      </c>
      <c r="E62" s="228">
        <v>0.95189999999999997</v>
      </c>
      <c r="F62" s="229">
        <v>0.93810000000000004</v>
      </c>
      <c r="G62" s="229">
        <v>0.96960000000000002</v>
      </c>
      <c r="H62" s="228">
        <v>1.0298</v>
      </c>
      <c r="I62" s="229">
        <v>1.0815999999999999</v>
      </c>
      <c r="J62" s="229">
        <v>0.97829999999999995</v>
      </c>
    </row>
    <row r="63" spans="1:10">
      <c r="A63" s="205"/>
      <c r="B63" s="206" t="s">
        <v>38</v>
      </c>
      <c r="C63" s="202" t="s">
        <v>38</v>
      </c>
      <c r="D63" s="202" t="s">
        <v>38</v>
      </c>
      <c r="E63" s="206"/>
      <c r="F63" s="202"/>
      <c r="G63" s="202"/>
      <c r="H63" s="206"/>
      <c r="I63" s="202"/>
      <c r="J63" s="202"/>
    </row>
    <row r="64" spans="1:10">
      <c r="A64" s="230" t="s">
        <v>185</v>
      </c>
      <c r="B64" s="231" t="s">
        <v>38</v>
      </c>
      <c r="C64" s="232" t="s">
        <v>38</v>
      </c>
      <c r="D64" s="232" t="s">
        <v>38</v>
      </c>
      <c r="E64" s="231"/>
      <c r="F64" s="232"/>
      <c r="G64" s="232"/>
      <c r="H64" s="231"/>
      <c r="I64" s="232"/>
      <c r="J64" s="232"/>
    </row>
    <row r="65" spans="1:10">
      <c r="A65" s="224" t="s">
        <v>192</v>
      </c>
      <c r="B65" s="208">
        <v>632168000</v>
      </c>
      <c r="C65" s="209">
        <v>326199000</v>
      </c>
      <c r="D65" s="209">
        <v>305969000</v>
      </c>
      <c r="E65" s="208">
        <v>565020000</v>
      </c>
      <c r="F65" s="209">
        <v>310155000</v>
      </c>
      <c r="G65" s="209">
        <v>254865000</v>
      </c>
      <c r="H65" s="208">
        <v>517217000</v>
      </c>
      <c r="I65" s="209">
        <v>263941000</v>
      </c>
      <c r="J65" s="209">
        <v>253276000</v>
      </c>
    </row>
    <row r="66" spans="1:10">
      <c r="A66" s="224" t="s">
        <v>217</v>
      </c>
      <c r="B66" s="221">
        <v>0.55120000000000002</v>
      </c>
      <c r="C66" s="222">
        <v>0.44800000000000001</v>
      </c>
      <c r="D66" s="222">
        <v>0.66051000000000004</v>
      </c>
      <c r="E66" s="221">
        <v>0.8075</v>
      </c>
      <c r="F66" s="222">
        <v>0.63290000000000002</v>
      </c>
      <c r="G66" s="222">
        <v>0.99439999999999995</v>
      </c>
      <c r="H66" s="221">
        <v>0.62160000000000004</v>
      </c>
      <c r="I66" s="222">
        <v>0.72230000000000005</v>
      </c>
      <c r="J66" s="222">
        <v>0.52500000000000002</v>
      </c>
    </row>
    <row r="67" spans="1:10">
      <c r="A67" s="224" t="s">
        <v>220</v>
      </c>
      <c r="B67" s="221">
        <v>0.33600000000000002</v>
      </c>
      <c r="C67" s="222">
        <v>0.32190000000000002</v>
      </c>
      <c r="D67" s="222">
        <v>0.35100999999999999</v>
      </c>
      <c r="E67" s="221">
        <v>0.37030000000000002</v>
      </c>
      <c r="F67" s="222">
        <v>0.36259999999999998</v>
      </c>
      <c r="G67" s="222">
        <v>0.37859999999999999</v>
      </c>
      <c r="H67" s="221">
        <v>0.38100000000000001</v>
      </c>
      <c r="I67" s="222">
        <v>0.37459999999999999</v>
      </c>
      <c r="J67" s="222">
        <v>0.38719999999999999</v>
      </c>
    </row>
    <row r="68" spans="1:10">
      <c r="A68" s="224" t="s">
        <v>221</v>
      </c>
      <c r="B68" s="221">
        <v>0.12540000000000001</v>
      </c>
      <c r="C68" s="222">
        <v>0.1638</v>
      </c>
      <c r="D68" s="222">
        <v>8.4690000000000001E-2</v>
      </c>
      <c r="E68" s="221">
        <v>-0.1113</v>
      </c>
      <c r="F68" s="222">
        <v>4.2700000000000002E-2</v>
      </c>
      <c r="G68" s="222">
        <v>-0.2762</v>
      </c>
      <c r="H68" s="221">
        <v>7.7200000000000005E-2</v>
      </c>
      <c r="I68" s="222">
        <v>7.6200000000000004E-2</v>
      </c>
      <c r="J68" s="222">
        <v>7.8200000000000006E-2</v>
      </c>
    </row>
    <row r="69" spans="1:10">
      <c r="A69" s="227" t="s">
        <v>225</v>
      </c>
      <c r="B69" s="228">
        <v>1.0125999999999999</v>
      </c>
      <c r="C69" s="229">
        <v>0.93359999999999999</v>
      </c>
      <c r="D69" s="229">
        <v>1.0962099999999999</v>
      </c>
      <c r="E69" s="228">
        <v>1.0665</v>
      </c>
      <c r="F69" s="229">
        <v>1.0381</v>
      </c>
      <c r="G69" s="229">
        <v>1.0969</v>
      </c>
      <c r="H69" s="228">
        <v>1.0799000000000001</v>
      </c>
      <c r="I69" s="229">
        <v>1.1732</v>
      </c>
      <c r="J69" s="229">
        <v>0.99050000000000005</v>
      </c>
    </row>
    <row r="70" spans="1:10">
      <c r="A70" s="205"/>
      <c r="B70" s="206" t="s">
        <v>38</v>
      </c>
      <c r="C70" s="202" t="s">
        <v>38</v>
      </c>
      <c r="D70" s="202" t="s">
        <v>38</v>
      </c>
      <c r="E70" s="206"/>
      <c r="F70" s="202"/>
      <c r="G70" s="202"/>
      <c r="H70" s="206"/>
      <c r="I70" s="202"/>
      <c r="J70" s="202"/>
    </row>
    <row r="71" spans="1:10">
      <c r="A71" s="230" t="s">
        <v>186</v>
      </c>
      <c r="B71" s="231" t="s">
        <v>38</v>
      </c>
      <c r="C71" s="232" t="s">
        <v>38</v>
      </c>
      <c r="D71" s="232" t="s">
        <v>38</v>
      </c>
      <c r="E71" s="231"/>
      <c r="F71" s="232"/>
      <c r="G71" s="232"/>
      <c r="H71" s="231"/>
      <c r="I71" s="232"/>
      <c r="J71" s="232"/>
    </row>
    <row r="72" spans="1:10">
      <c r="A72" s="224" t="s">
        <v>192</v>
      </c>
      <c r="B72" s="208">
        <v>68014000</v>
      </c>
      <c r="C72" s="209">
        <v>29604000</v>
      </c>
      <c r="D72" s="209">
        <v>38410000</v>
      </c>
      <c r="E72" s="208">
        <v>69228000</v>
      </c>
      <c r="F72" s="209">
        <v>30674000</v>
      </c>
      <c r="G72" s="209">
        <v>38554000</v>
      </c>
      <c r="H72" s="208">
        <v>257949000</v>
      </c>
      <c r="I72" s="209">
        <v>90049000</v>
      </c>
      <c r="J72" s="209">
        <v>167900000</v>
      </c>
    </row>
    <row r="73" spans="1:10">
      <c r="A73" s="224" t="s">
        <v>217</v>
      </c>
      <c r="B73" s="221">
        <v>0.1384</v>
      </c>
      <c r="C73" s="222">
        <v>0.111</v>
      </c>
      <c r="D73" s="222">
        <v>0.16002</v>
      </c>
      <c r="E73" s="221">
        <v>0.54979999999999996</v>
      </c>
      <c r="F73" s="222">
        <v>0.34189999999999998</v>
      </c>
      <c r="G73" s="222">
        <v>0.64180000000000004</v>
      </c>
      <c r="H73" s="221">
        <v>0.53380000000000005</v>
      </c>
      <c r="I73" s="222">
        <v>0.50219999999999998</v>
      </c>
      <c r="J73" s="222">
        <v>0.56359999999999999</v>
      </c>
    </row>
    <row r="74" spans="1:10">
      <c r="A74" s="224" t="s">
        <v>220</v>
      </c>
      <c r="B74" s="221">
        <v>0.27429999999999999</v>
      </c>
      <c r="C74" s="222">
        <v>0.26869999999999999</v>
      </c>
      <c r="D74" s="222">
        <v>0.27861999999999998</v>
      </c>
      <c r="E74" s="221">
        <v>0.1986</v>
      </c>
      <c r="F74" s="222">
        <v>0.28949999999999998</v>
      </c>
      <c r="G74" s="222">
        <v>0.15820000000000001</v>
      </c>
      <c r="H74" s="221">
        <v>0.37890000000000001</v>
      </c>
      <c r="I74" s="222">
        <v>0.31</v>
      </c>
      <c r="J74" s="222">
        <v>0.44400000000000001</v>
      </c>
    </row>
    <row r="75" spans="1:10">
      <c r="A75" s="224" t="s">
        <v>221</v>
      </c>
      <c r="B75" s="221">
        <v>0.58260000000000001</v>
      </c>
      <c r="C75" s="222">
        <v>1.0718000000000001</v>
      </c>
      <c r="D75" s="222">
        <v>0.19667000000000001</v>
      </c>
      <c r="E75" s="221">
        <v>9.9000000000000008E-3</v>
      </c>
      <c r="F75" s="222">
        <v>0.1593</v>
      </c>
      <c r="G75" s="222">
        <v>-5.62E-2</v>
      </c>
      <c r="H75" s="221">
        <v>7.9299999999999995E-2</v>
      </c>
      <c r="I75" s="222">
        <v>8.72E-2</v>
      </c>
      <c r="J75" s="222">
        <v>7.1999999999999995E-2</v>
      </c>
    </row>
    <row r="76" spans="1:10">
      <c r="A76" s="227" t="s">
        <v>226</v>
      </c>
      <c r="B76" s="228">
        <v>0.99519999999999997</v>
      </c>
      <c r="C76" s="229">
        <v>1.4514</v>
      </c>
      <c r="D76" s="229">
        <v>0.63531000000000004</v>
      </c>
      <c r="E76" s="228">
        <v>0.75819999999999999</v>
      </c>
      <c r="F76" s="229">
        <v>0.79069999999999996</v>
      </c>
      <c r="G76" s="229">
        <v>0.74380000000000002</v>
      </c>
      <c r="H76" s="228">
        <v>0.99219999999999997</v>
      </c>
      <c r="I76" s="229">
        <v>0.89949999999999997</v>
      </c>
      <c r="J76" s="229">
        <v>1.0795999999999999</v>
      </c>
    </row>
    <row r="77" spans="1:10">
      <c r="D77" s="7" t="s">
        <v>38</v>
      </c>
    </row>
    <row r="78" spans="1:10">
      <c r="D78" s="7" t="s">
        <v>38</v>
      </c>
    </row>
    <row r="79" spans="1:10">
      <c r="D79" s="7" t="s">
        <v>38</v>
      </c>
    </row>
    <row r="80" spans="1:10">
      <c r="D80" s="7" t="s">
        <v>38</v>
      </c>
    </row>
    <row r="81" spans="4:4">
      <c r="D81" s="7" t="s">
        <v>38</v>
      </c>
    </row>
    <row r="82" spans="4:4">
      <c r="D82" s="7" t="s">
        <v>38</v>
      </c>
    </row>
    <row r="83" spans="4:4">
      <c r="D83" s="7" t="s">
        <v>38</v>
      </c>
    </row>
    <row r="84" spans="4:4">
      <c r="D84" s="7" t="s">
        <v>38</v>
      </c>
    </row>
    <row r="85" spans="4:4">
      <c r="D85" s="7" t="s">
        <v>38</v>
      </c>
    </row>
    <row r="86" spans="4:4">
      <c r="D86" s="7" t="s">
        <v>38</v>
      </c>
    </row>
    <row r="87" spans="4:4">
      <c r="D87" s="7" t="s">
        <v>38</v>
      </c>
    </row>
    <row r="88" spans="4:4">
      <c r="D88" s="7" t="s">
        <v>38</v>
      </c>
    </row>
    <row r="89" spans="4:4">
      <c r="D89" s="7" t="s">
        <v>38</v>
      </c>
    </row>
  </sheetData>
  <printOptions horizontalCentered="1" verticalCentered="1"/>
  <pageMargins left="0.31496062992125984" right="0.31496062992125984" top="0.15748031496062992" bottom="0.15748031496062992" header="0.31496062992125984" footer="0.31496062992125984"/>
  <pageSetup paperSize="9" scale="71" orientation="landscape" r:id="rId1"/>
  <headerFooter>
    <oddHeader>&amp;R&amp;D  &amp;T</oddHeader>
    <oddFooter>&amp;R&amp;P</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43281B-5C8A-4561-B640-B3CC7BBCFE2A}">
  <sheetPr codeName="Sheet15">
    <tabColor theme="5" tint="0.79998168889431442"/>
    <pageSetUpPr fitToPage="1"/>
  </sheetPr>
  <dimension ref="A1:J89"/>
  <sheetViews>
    <sheetView showGridLines="0" zoomScaleNormal="100" zoomScaleSheetLayoutView="120" workbookViewId="0"/>
  </sheetViews>
  <sheetFormatPr defaultColWidth="9.28515625" defaultRowHeight="11.25"/>
  <cols>
    <col min="1" max="1" width="32.7109375" style="7" customWidth="1"/>
    <col min="2" max="10" width="15.7109375" style="7" customWidth="1"/>
    <col min="11" max="16384" width="9.28515625" style="7"/>
  </cols>
  <sheetData>
    <row r="1" spans="1:10">
      <c r="A1" s="233" t="s">
        <v>247</v>
      </c>
      <c r="B1" s="234"/>
      <c r="C1" s="234"/>
      <c r="D1" s="234"/>
      <c r="E1" s="234"/>
      <c r="F1" s="234"/>
      <c r="G1" s="234"/>
      <c r="H1" s="234"/>
      <c r="I1" s="234"/>
      <c r="J1" s="234"/>
    </row>
    <row r="2" spans="1:10">
      <c r="A2" s="235" t="s">
        <v>80</v>
      </c>
      <c r="B2" s="236" t="s">
        <v>23</v>
      </c>
      <c r="C2" s="237" t="s">
        <v>24</v>
      </c>
      <c r="D2" s="237" t="s">
        <v>25</v>
      </c>
      <c r="E2" s="236" t="s">
        <v>26</v>
      </c>
      <c r="F2" s="237" t="s">
        <v>27</v>
      </c>
      <c r="G2" s="237" t="s">
        <v>28</v>
      </c>
      <c r="H2" s="236" t="s">
        <v>29</v>
      </c>
      <c r="I2" s="237" t="s">
        <v>30</v>
      </c>
      <c r="J2" s="237" t="s">
        <v>31</v>
      </c>
    </row>
    <row r="3" spans="1:10">
      <c r="A3" s="233" t="s">
        <v>157</v>
      </c>
      <c r="B3" s="238">
        <v>526721000</v>
      </c>
      <c r="C3" s="238">
        <v>259253000</v>
      </c>
      <c r="D3" s="238">
        <v>267468000</v>
      </c>
      <c r="E3" s="238">
        <v>543585000</v>
      </c>
      <c r="F3" s="238">
        <v>246616000</v>
      </c>
      <c r="G3" s="238">
        <v>296969000</v>
      </c>
      <c r="H3" s="238">
        <v>667789000</v>
      </c>
      <c r="I3" s="238">
        <v>282595000</v>
      </c>
      <c r="J3" s="238">
        <v>385193000</v>
      </c>
    </row>
    <row r="4" spans="1:10">
      <c r="B4" s="239" t="s">
        <v>38</v>
      </c>
      <c r="C4" s="240" t="s">
        <v>38</v>
      </c>
      <c r="D4" s="240" t="s">
        <v>38</v>
      </c>
      <c r="E4" s="239"/>
      <c r="F4" s="240"/>
      <c r="G4" s="240"/>
      <c r="H4" s="239"/>
      <c r="I4" s="240"/>
      <c r="J4" s="240"/>
    </row>
    <row r="5" spans="1:10">
      <c r="A5" s="233" t="s">
        <v>158</v>
      </c>
      <c r="B5" s="238">
        <v>494613000</v>
      </c>
      <c r="C5" s="238">
        <v>235397000</v>
      </c>
      <c r="D5" s="238">
        <v>259216000</v>
      </c>
      <c r="E5" s="238">
        <v>501919000</v>
      </c>
      <c r="F5" s="238">
        <v>208800000</v>
      </c>
      <c r="G5" s="238">
        <v>293119000</v>
      </c>
      <c r="H5" s="238">
        <v>676073000</v>
      </c>
      <c r="I5" s="238">
        <v>303276000</v>
      </c>
      <c r="J5" s="238">
        <v>372796000</v>
      </c>
    </row>
    <row r="6" spans="1:10">
      <c r="A6" s="241" t="s">
        <v>130</v>
      </c>
      <c r="B6" s="242" t="s">
        <v>38</v>
      </c>
      <c r="C6" s="243" t="s">
        <v>38</v>
      </c>
      <c r="D6" s="243" t="s">
        <v>38</v>
      </c>
      <c r="E6" s="242"/>
      <c r="F6" s="243"/>
      <c r="G6" s="243"/>
      <c r="H6" s="242"/>
      <c r="I6" s="243"/>
      <c r="J6" s="243"/>
    </row>
    <row r="7" spans="1:10">
      <c r="A7" s="244" t="s">
        <v>159</v>
      </c>
      <c r="B7" s="242">
        <v>572200000</v>
      </c>
      <c r="C7" s="243">
        <v>283471000</v>
      </c>
      <c r="D7" s="243">
        <v>288729000</v>
      </c>
      <c r="E7" s="242">
        <v>575899000</v>
      </c>
      <c r="F7" s="243">
        <v>274850000</v>
      </c>
      <c r="G7" s="243">
        <v>301049000</v>
      </c>
      <c r="H7" s="242">
        <v>611116000</v>
      </c>
      <c r="I7" s="243">
        <v>307545000</v>
      </c>
      <c r="J7" s="243">
        <v>303571000</v>
      </c>
    </row>
    <row r="8" spans="1:10">
      <c r="A8" s="244" t="s">
        <v>160</v>
      </c>
      <c r="B8" s="242">
        <v>45650000</v>
      </c>
      <c r="C8" s="243">
        <v>28800000</v>
      </c>
      <c r="D8" s="243">
        <v>16850000</v>
      </c>
      <c r="E8" s="242">
        <v>34173000</v>
      </c>
      <c r="F8" s="243">
        <v>34699000</v>
      </c>
      <c r="G8" s="243">
        <v>-526000</v>
      </c>
      <c r="H8" s="242">
        <v>88110000</v>
      </c>
      <c r="I8" s="243">
        <v>42553000</v>
      </c>
      <c r="J8" s="243">
        <v>45557000</v>
      </c>
    </row>
    <row r="9" spans="1:10">
      <c r="A9" s="244" t="s">
        <v>161</v>
      </c>
      <c r="B9" s="242">
        <v>-74381000</v>
      </c>
      <c r="C9" s="243">
        <v>-37199000</v>
      </c>
      <c r="D9" s="243">
        <v>-37182000</v>
      </c>
      <c r="E9" s="242">
        <v>-68691000</v>
      </c>
      <c r="F9" s="243">
        <v>-29863000</v>
      </c>
      <c r="G9" s="243">
        <v>-38828000</v>
      </c>
      <c r="H9" s="242">
        <v>-72545000</v>
      </c>
      <c r="I9" s="243">
        <v>-39170000</v>
      </c>
      <c r="J9" s="243">
        <v>-33375000</v>
      </c>
    </row>
    <row r="10" spans="1:10">
      <c r="A10" s="244" t="s">
        <v>162</v>
      </c>
      <c r="B10" s="242">
        <v>41646000</v>
      </c>
      <c r="C10" s="243">
        <v>4908000</v>
      </c>
      <c r="D10" s="243">
        <v>36738000</v>
      </c>
      <c r="E10" s="242">
        <v>-39116000</v>
      </c>
      <c r="F10" s="243">
        <v>-8800000</v>
      </c>
      <c r="G10" s="243">
        <v>-30316000</v>
      </c>
      <c r="H10" s="242">
        <v>-147147000</v>
      </c>
      <c r="I10" s="243">
        <v>-90986000</v>
      </c>
      <c r="J10" s="243">
        <v>-56161000</v>
      </c>
    </row>
    <row r="11" spans="1:10">
      <c r="A11" s="245" t="s">
        <v>163</v>
      </c>
      <c r="B11" s="246">
        <v>585115000</v>
      </c>
      <c r="C11" s="247">
        <v>279980000</v>
      </c>
      <c r="D11" s="247">
        <v>305135000</v>
      </c>
      <c r="E11" s="246">
        <v>502265000</v>
      </c>
      <c r="F11" s="247">
        <v>270886000</v>
      </c>
      <c r="G11" s="247">
        <v>231379000</v>
      </c>
      <c r="H11" s="246">
        <v>479534000</v>
      </c>
      <c r="I11" s="247">
        <v>219941000</v>
      </c>
      <c r="J11" s="247">
        <v>259592000</v>
      </c>
    </row>
    <row r="12" spans="1:10">
      <c r="A12" s="241" t="s">
        <v>164</v>
      </c>
      <c r="B12" s="248">
        <v>99336000</v>
      </c>
      <c r="C12" s="249">
        <v>17508000</v>
      </c>
      <c r="D12" s="249">
        <v>81828000</v>
      </c>
      <c r="E12" s="248">
        <v>-14922000</v>
      </c>
      <c r="F12" s="249">
        <v>5798000</v>
      </c>
      <c r="G12" s="249">
        <v>-20720000</v>
      </c>
      <c r="H12" s="248">
        <v>66676000</v>
      </c>
      <c r="I12" s="249">
        <v>22753000</v>
      </c>
      <c r="J12" s="249">
        <v>43923000</v>
      </c>
    </row>
    <row r="13" spans="1:10">
      <c r="A13" s="241" t="s">
        <v>165</v>
      </c>
      <c r="B13" s="248">
        <v>2435000</v>
      </c>
      <c r="C13" s="249">
        <v>-568000</v>
      </c>
      <c r="D13" s="249">
        <v>3003000</v>
      </c>
      <c r="E13" s="248">
        <v>-1346000</v>
      </c>
      <c r="F13" s="249">
        <v>-2062000</v>
      </c>
      <c r="G13" s="249">
        <v>716000</v>
      </c>
      <c r="H13" s="248">
        <v>14475000</v>
      </c>
      <c r="I13" s="249">
        <v>-167000</v>
      </c>
      <c r="J13" s="249">
        <v>14643000</v>
      </c>
    </row>
    <row r="14" spans="1:10">
      <c r="A14" s="245" t="s">
        <v>166</v>
      </c>
      <c r="B14" s="246">
        <v>686886000</v>
      </c>
      <c r="C14" s="247">
        <v>296920000</v>
      </c>
      <c r="D14" s="247">
        <v>389966000</v>
      </c>
      <c r="E14" s="246">
        <f t="shared" ref="E14:J14" si="0">E11+E12+E13</f>
        <v>485997000</v>
      </c>
      <c r="F14" s="247">
        <f t="shared" si="0"/>
        <v>274622000</v>
      </c>
      <c r="G14" s="247">
        <f t="shared" si="0"/>
        <v>211375000</v>
      </c>
      <c r="H14" s="246">
        <f t="shared" si="0"/>
        <v>560685000</v>
      </c>
      <c r="I14" s="247">
        <f t="shared" si="0"/>
        <v>242527000</v>
      </c>
      <c r="J14" s="247">
        <f t="shared" si="0"/>
        <v>318158000</v>
      </c>
    </row>
    <row r="15" spans="1:10">
      <c r="A15" s="241" t="s">
        <v>167</v>
      </c>
      <c r="B15" s="248">
        <v>103275000</v>
      </c>
      <c r="C15" s="249">
        <v>34128000</v>
      </c>
      <c r="D15" s="249">
        <v>69147000</v>
      </c>
      <c r="E15" s="248">
        <v>108657000</v>
      </c>
      <c r="F15" s="249">
        <v>13615000</v>
      </c>
      <c r="G15" s="249">
        <v>95042000</v>
      </c>
      <c r="H15" s="248">
        <v>140948000</v>
      </c>
      <c r="I15" s="249">
        <v>57895000</v>
      </c>
      <c r="J15" s="249">
        <v>83052000</v>
      </c>
    </row>
    <row r="16" spans="1:10">
      <c r="A16" s="241" t="s">
        <v>168</v>
      </c>
      <c r="B16" s="248">
        <v>-295548000</v>
      </c>
      <c r="C16" s="249">
        <v>-95651000</v>
      </c>
      <c r="D16" s="249">
        <v>-199897000</v>
      </c>
      <c r="E16" s="248">
        <v>-92735000</v>
      </c>
      <c r="F16" s="249">
        <v>-79437000</v>
      </c>
      <c r="G16" s="249">
        <v>-13298000</v>
      </c>
      <c r="H16" s="248">
        <v>-25562000</v>
      </c>
      <c r="I16" s="249">
        <v>2852000</v>
      </c>
      <c r="J16" s="249">
        <v>-28415000</v>
      </c>
    </row>
    <row r="17" spans="1:10">
      <c r="A17" s="245" t="s">
        <v>232</v>
      </c>
      <c r="B17" s="246">
        <v>494613000</v>
      </c>
      <c r="C17" s="247">
        <v>235397000</v>
      </c>
      <c r="D17" s="247">
        <v>259216000</v>
      </c>
      <c r="E17" s="246">
        <v>501919000</v>
      </c>
      <c r="F17" s="247">
        <v>208800000</v>
      </c>
      <c r="G17" s="247">
        <v>293119000</v>
      </c>
      <c r="H17" s="246">
        <v>676073000</v>
      </c>
      <c r="I17" s="247">
        <v>303276000</v>
      </c>
      <c r="J17" s="247">
        <v>372796000</v>
      </c>
    </row>
    <row r="18" spans="1:10">
      <c r="A18" s="241"/>
      <c r="B18" s="242" t="s">
        <v>38</v>
      </c>
      <c r="C18" s="243" t="s">
        <v>38</v>
      </c>
      <c r="D18" s="243" t="s">
        <v>38</v>
      </c>
      <c r="E18" s="242"/>
      <c r="F18" s="243"/>
      <c r="G18" s="243"/>
      <c r="H18" s="242"/>
      <c r="I18" s="243"/>
      <c r="J18" s="243"/>
    </row>
    <row r="19" spans="1:10">
      <c r="A19" s="241" t="s">
        <v>170</v>
      </c>
      <c r="B19" s="242" t="s">
        <v>38</v>
      </c>
      <c r="C19" s="243" t="s">
        <v>38</v>
      </c>
      <c r="D19" s="243" t="s">
        <v>38</v>
      </c>
      <c r="E19" s="242"/>
      <c r="F19" s="243"/>
      <c r="G19" s="243"/>
      <c r="H19" s="242"/>
      <c r="I19" s="243"/>
      <c r="J19" s="243"/>
    </row>
    <row r="20" spans="1:10">
      <c r="A20" s="244" t="s">
        <v>159</v>
      </c>
      <c r="B20" s="242">
        <v>572200000</v>
      </c>
      <c r="C20" s="243">
        <v>283471000</v>
      </c>
      <c r="D20" s="243">
        <v>288729000</v>
      </c>
      <c r="E20" s="242">
        <v>575899000</v>
      </c>
      <c r="F20" s="243">
        <v>274850000</v>
      </c>
      <c r="G20" s="243">
        <v>301049000</v>
      </c>
      <c r="H20" s="242">
        <v>611116000</v>
      </c>
      <c r="I20" s="243">
        <v>307545000</v>
      </c>
      <c r="J20" s="243">
        <v>303571000</v>
      </c>
    </row>
    <row r="21" spans="1:10">
      <c r="A21" s="244" t="s">
        <v>160</v>
      </c>
      <c r="B21" s="242">
        <v>45650000</v>
      </c>
      <c r="C21" s="243">
        <v>28800000</v>
      </c>
      <c r="D21" s="243">
        <v>16850000</v>
      </c>
      <c r="E21" s="242">
        <v>34173000</v>
      </c>
      <c r="F21" s="243">
        <v>34699000</v>
      </c>
      <c r="G21" s="243">
        <v>-526000</v>
      </c>
      <c r="H21" s="242">
        <v>88110000</v>
      </c>
      <c r="I21" s="243">
        <v>42553000</v>
      </c>
      <c r="J21" s="243">
        <v>45557000</v>
      </c>
    </row>
    <row r="22" spans="1:10">
      <c r="A22" s="244" t="s">
        <v>161</v>
      </c>
      <c r="B22" s="242">
        <v>-74381000</v>
      </c>
      <c r="C22" s="243">
        <v>-37199000</v>
      </c>
      <c r="D22" s="243">
        <v>-37182000</v>
      </c>
      <c r="E22" s="242">
        <v>-68691000</v>
      </c>
      <c r="F22" s="243">
        <v>-29863000</v>
      </c>
      <c r="G22" s="243">
        <v>-38828000</v>
      </c>
      <c r="H22" s="242">
        <v>-72545000</v>
      </c>
      <c r="I22" s="243">
        <v>-39170000</v>
      </c>
      <c r="J22" s="243">
        <v>-33375000</v>
      </c>
    </row>
    <row r="23" spans="1:10">
      <c r="A23" s="244" t="s">
        <v>162</v>
      </c>
      <c r="B23" s="242">
        <v>41646000</v>
      </c>
      <c r="C23" s="243">
        <v>4908000</v>
      </c>
      <c r="D23" s="243">
        <v>36738000</v>
      </c>
      <c r="E23" s="242">
        <v>-39116000</v>
      </c>
      <c r="F23" s="243">
        <v>-8800000</v>
      </c>
      <c r="G23" s="243">
        <v>-30316000</v>
      </c>
      <c r="H23" s="242">
        <v>-147147000</v>
      </c>
      <c r="I23" s="243">
        <v>-90986000</v>
      </c>
      <c r="J23" s="243">
        <v>-56161000</v>
      </c>
    </row>
    <row r="24" spans="1:10">
      <c r="A24" s="241" t="s">
        <v>163</v>
      </c>
      <c r="B24" s="248">
        <v>585115000</v>
      </c>
      <c r="C24" s="249">
        <v>279980000</v>
      </c>
      <c r="D24" s="249">
        <v>305135000</v>
      </c>
      <c r="E24" s="248">
        <v>502265000</v>
      </c>
      <c r="F24" s="249">
        <v>270886000</v>
      </c>
      <c r="G24" s="249">
        <v>231379000</v>
      </c>
      <c r="H24" s="248">
        <v>479534000</v>
      </c>
      <c r="I24" s="249">
        <v>219941000</v>
      </c>
      <c r="J24" s="249">
        <v>259592000</v>
      </c>
    </row>
    <row r="25" spans="1:10">
      <c r="A25" s="241" t="s">
        <v>164</v>
      </c>
      <c r="B25" s="248">
        <v>99336000</v>
      </c>
      <c r="C25" s="249">
        <v>17508000</v>
      </c>
      <c r="D25" s="249">
        <v>81828000</v>
      </c>
      <c r="E25" s="248">
        <v>-14922000</v>
      </c>
      <c r="F25" s="249">
        <v>5798000</v>
      </c>
      <c r="G25" s="249">
        <v>-20720000</v>
      </c>
      <c r="H25" s="248">
        <v>66676000</v>
      </c>
      <c r="I25" s="249">
        <v>22753000</v>
      </c>
      <c r="J25" s="249">
        <v>43923000</v>
      </c>
    </row>
    <row r="26" spans="1:10">
      <c r="A26" s="241" t="s">
        <v>165</v>
      </c>
      <c r="B26" s="248">
        <v>2435000</v>
      </c>
      <c r="C26" s="249">
        <v>-568000</v>
      </c>
      <c r="D26" s="249">
        <v>3003000</v>
      </c>
      <c r="E26" s="248">
        <v>-1346000</v>
      </c>
      <c r="F26" s="249">
        <v>-2062000</v>
      </c>
      <c r="G26" s="249">
        <v>716000</v>
      </c>
      <c r="H26" s="248">
        <v>14475000</v>
      </c>
      <c r="I26" s="249">
        <v>-167000</v>
      </c>
      <c r="J26" s="249">
        <v>14643000</v>
      </c>
    </row>
    <row r="27" spans="1:10">
      <c r="A27" s="245" t="s">
        <v>166</v>
      </c>
      <c r="B27" s="246">
        <v>686886000</v>
      </c>
      <c r="C27" s="247">
        <v>296920000</v>
      </c>
      <c r="D27" s="247">
        <v>389966000</v>
      </c>
      <c r="E27" s="246">
        <f t="shared" ref="E27:J27" si="1">E24+E25+E26</f>
        <v>485997000</v>
      </c>
      <c r="F27" s="247">
        <f t="shared" si="1"/>
        <v>274622000</v>
      </c>
      <c r="G27" s="247">
        <f t="shared" si="1"/>
        <v>211375000</v>
      </c>
      <c r="H27" s="246">
        <f t="shared" si="1"/>
        <v>560685000</v>
      </c>
      <c r="I27" s="247">
        <f t="shared" si="1"/>
        <v>242527000</v>
      </c>
      <c r="J27" s="247">
        <f t="shared" si="1"/>
        <v>318158000</v>
      </c>
    </row>
    <row r="28" spans="1:10">
      <c r="B28" s="7" t="s">
        <v>38</v>
      </c>
      <c r="C28" s="7" t="s">
        <v>38</v>
      </c>
      <c r="D28" s="7" t="s">
        <v>38</v>
      </c>
    </row>
    <row r="29" spans="1:10">
      <c r="A29" s="233" t="s">
        <v>233</v>
      </c>
      <c r="B29" s="250">
        <v>32108000</v>
      </c>
      <c r="C29" s="250">
        <v>23856000</v>
      </c>
      <c r="D29" s="250">
        <v>8252000</v>
      </c>
      <c r="E29" s="250">
        <v>41666000</v>
      </c>
      <c r="F29" s="250">
        <v>37816000</v>
      </c>
      <c r="G29" s="250">
        <v>3850000</v>
      </c>
      <c r="H29" s="250">
        <v>-8283000</v>
      </c>
      <c r="I29" s="250">
        <v>-20680000</v>
      </c>
      <c r="J29" s="250">
        <v>12397000</v>
      </c>
    </row>
    <row r="30" spans="1:10">
      <c r="A30" s="241" t="s">
        <v>173</v>
      </c>
      <c r="B30" s="242" t="s">
        <v>38</v>
      </c>
      <c r="C30" s="243" t="s">
        <v>38</v>
      </c>
      <c r="D30" s="243" t="s">
        <v>38</v>
      </c>
      <c r="E30" s="242"/>
      <c r="F30" s="243"/>
      <c r="G30" s="243"/>
      <c r="H30" s="242"/>
      <c r="I30" s="243"/>
      <c r="J30" s="243"/>
    </row>
    <row r="31" spans="1:10">
      <c r="A31" s="241" t="s">
        <v>174</v>
      </c>
      <c r="B31" s="248">
        <v>788695000</v>
      </c>
      <c r="C31" s="249">
        <v>395059000</v>
      </c>
      <c r="D31" s="249">
        <v>393636000</v>
      </c>
      <c r="E31" s="248">
        <v>810790000</v>
      </c>
      <c r="F31" s="249">
        <v>401319000</v>
      </c>
      <c r="G31" s="249">
        <v>409471000</v>
      </c>
      <c r="H31" s="248">
        <v>865979000</v>
      </c>
      <c r="I31" s="249">
        <v>424685000</v>
      </c>
      <c r="J31" s="249">
        <v>441294000</v>
      </c>
    </row>
    <row r="32" spans="1:10">
      <c r="A32" s="244" t="s">
        <v>175</v>
      </c>
      <c r="B32" s="242">
        <v>-532936000</v>
      </c>
      <c r="C32" s="243">
        <v>-246149000</v>
      </c>
      <c r="D32" s="243">
        <v>-286787000</v>
      </c>
      <c r="E32" s="242">
        <v>-452821000</v>
      </c>
      <c r="F32" s="243">
        <v>-209676000</v>
      </c>
      <c r="G32" s="243">
        <v>-243145000</v>
      </c>
      <c r="H32" s="242">
        <v>-507896000</v>
      </c>
      <c r="I32" s="243">
        <v>-246302000</v>
      </c>
      <c r="J32" s="243">
        <v>-261594000</v>
      </c>
    </row>
    <row r="33" spans="1:10">
      <c r="A33" s="251" t="s">
        <v>218</v>
      </c>
      <c r="B33" s="242">
        <v>-17090000</v>
      </c>
      <c r="C33" s="243">
        <v>12012000</v>
      </c>
      <c r="D33" s="243">
        <v>-29102000</v>
      </c>
      <c r="E33" s="242">
        <v>38320000</v>
      </c>
      <c r="F33" s="243" t="s">
        <v>52</v>
      </c>
      <c r="G33" s="243" t="s">
        <v>52</v>
      </c>
      <c r="H33" s="242" t="s">
        <v>52</v>
      </c>
      <c r="I33" s="243" t="s">
        <v>52</v>
      </c>
      <c r="J33" s="243" t="s">
        <v>52</v>
      </c>
    </row>
    <row r="34" spans="1:10">
      <c r="A34" s="251" t="s">
        <v>219</v>
      </c>
      <c r="B34" s="242">
        <v>39161000</v>
      </c>
      <c r="C34" s="243">
        <v>22669000</v>
      </c>
      <c r="D34" s="243">
        <v>16492000</v>
      </c>
      <c r="E34" s="242">
        <v>18964000</v>
      </c>
      <c r="F34" s="243" t="s">
        <v>52</v>
      </c>
      <c r="G34" s="243" t="s">
        <v>52</v>
      </c>
      <c r="H34" s="242" t="s">
        <v>52</v>
      </c>
      <c r="I34" s="243" t="s">
        <v>52</v>
      </c>
      <c r="J34" s="243" t="s">
        <v>52</v>
      </c>
    </row>
    <row r="35" spans="1:10">
      <c r="A35" s="252" t="s">
        <v>178</v>
      </c>
      <c r="B35" s="242">
        <v>-169656000</v>
      </c>
      <c r="C35" s="243">
        <v>-88669000</v>
      </c>
      <c r="D35" s="243">
        <v>-80987000</v>
      </c>
      <c r="E35" s="242">
        <v>-209788000</v>
      </c>
      <c r="F35" s="243">
        <v>-82757000</v>
      </c>
      <c r="G35" s="243">
        <v>-127031000</v>
      </c>
      <c r="H35" s="242">
        <v>-261655000</v>
      </c>
      <c r="I35" s="243">
        <v>-136618000</v>
      </c>
      <c r="J35" s="243">
        <v>-125037000</v>
      </c>
    </row>
    <row r="36" spans="1:10">
      <c r="A36" s="253" t="s">
        <v>179</v>
      </c>
      <c r="B36" s="242">
        <v>0</v>
      </c>
      <c r="C36" s="243">
        <v>0</v>
      </c>
      <c r="D36" s="243">
        <v>0</v>
      </c>
      <c r="E36" s="242"/>
      <c r="F36" s="243"/>
      <c r="G36" s="243">
        <v>0</v>
      </c>
      <c r="H36" s="242">
        <v>0</v>
      </c>
      <c r="I36" s="243">
        <v>0</v>
      </c>
      <c r="J36" s="243">
        <v>0</v>
      </c>
    </row>
    <row r="37" spans="1:10">
      <c r="A37" s="253" t="s">
        <v>180</v>
      </c>
      <c r="B37" s="242">
        <v>-57342000</v>
      </c>
      <c r="C37" s="243">
        <v>-39631000</v>
      </c>
      <c r="D37" s="243">
        <v>-17711000</v>
      </c>
      <c r="E37" s="242">
        <v>-125538000</v>
      </c>
      <c r="F37" s="243">
        <v>-78909000</v>
      </c>
      <c r="G37" s="243">
        <v>-46629000</v>
      </c>
      <c r="H37" s="242">
        <v>-106875000</v>
      </c>
      <c r="I37" s="243">
        <v>-51205000</v>
      </c>
      <c r="J37" s="243">
        <v>-55670000</v>
      </c>
    </row>
    <row r="38" spans="1:10">
      <c r="A38" s="254" t="s">
        <v>181</v>
      </c>
      <c r="B38" s="242">
        <v>-57342000</v>
      </c>
      <c r="C38" s="243">
        <v>-39631000</v>
      </c>
      <c r="D38" s="243">
        <v>-17711000</v>
      </c>
      <c r="E38" s="242">
        <v>-125538000</v>
      </c>
      <c r="F38" s="243">
        <v>-78909000</v>
      </c>
      <c r="G38" s="243">
        <v>-46629000</v>
      </c>
      <c r="H38" s="242">
        <v>-106875000</v>
      </c>
      <c r="I38" s="243">
        <v>-51205000</v>
      </c>
      <c r="J38" s="243">
        <v>-55670000</v>
      </c>
    </row>
    <row r="39" spans="1:10">
      <c r="A39" s="245" t="s">
        <v>163</v>
      </c>
      <c r="B39" s="246">
        <v>28761000</v>
      </c>
      <c r="C39" s="247">
        <v>20610000</v>
      </c>
      <c r="D39" s="247">
        <v>8151000</v>
      </c>
      <c r="E39" s="246">
        <v>22643000</v>
      </c>
      <c r="F39" s="247">
        <v>29977000</v>
      </c>
      <c r="G39" s="247">
        <v>-7334000</v>
      </c>
      <c r="H39" s="246">
        <v>-10449000</v>
      </c>
      <c r="I39" s="247">
        <v>-9441000</v>
      </c>
      <c r="J39" s="247">
        <v>-1008000</v>
      </c>
    </row>
    <row r="40" spans="1:10">
      <c r="A40" s="241" t="s">
        <v>164</v>
      </c>
      <c r="B40" s="248">
        <v>28152000</v>
      </c>
      <c r="C40" s="249">
        <v>17167000</v>
      </c>
      <c r="D40" s="249">
        <v>10985000</v>
      </c>
      <c r="E40" s="248">
        <v>26837000</v>
      </c>
      <c r="F40" s="249">
        <v>11622000</v>
      </c>
      <c r="G40" s="249">
        <v>15215000</v>
      </c>
      <c r="H40" s="248">
        <v>43352000</v>
      </c>
      <c r="I40" s="249">
        <v>23391000</v>
      </c>
      <c r="J40" s="249">
        <v>19961000</v>
      </c>
    </row>
    <row r="41" spans="1:10">
      <c r="A41" s="245" t="s">
        <v>166</v>
      </c>
      <c r="B41" s="246">
        <v>56913000</v>
      </c>
      <c r="C41" s="247">
        <v>37777000</v>
      </c>
      <c r="D41" s="247">
        <v>19136000</v>
      </c>
      <c r="E41" s="246">
        <f t="shared" ref="E41:J41" si="2">E39+E40</f>
        <v>49480000</v>
      </c>
      <c r="F41" s="247">
        <f t="shared" si="2"/>
        <v>41599000</v>
      </c>
      <c r="G41" s="247">
        <f t="shared" si="2"/>
        <v>7881000</v>
      </c>
      <c r="H41" s="246">
        <f t="shared" si="2"/>
        <v>32903000</v>
      </c>
      <c r="I41" s="247">
        <f t="shared" si="2"/>
        <v>13950000</v>
      </c>
      <c r="J41" s="247">
        <f t="shared" si="2"/>
        <v>18953000</v>
      </c>
    </row>
    <row r="42" spans="1:10">
      <c r="A42" s="241" t="s">
        <v>167</v>
      </c>
      <c r="B42" s="248">
        <v>-10505000</v>
      </c>
      <c r="C42" s="249">
        <v>-5837000</v>
      </c>
      <c r="D42" s="249">
        <v>-4668000</v>
      </c>
      <c r="E42" s="248">
        <v>5560000</v>
      </c>
      <c r="F42" s="249">
        <v>4559000</v>
      </c>
      <c r="G42" s="249">
        <v>1001000</v>
      </c>
      <c r="H42" s="248">
        <v>-28924000</v>
      </c>
      <c r="I42" s="249">
        <v>-29559000</v>
      </c>
      <c r="J42" s="249">
        <v>634000</v>
      </c>
    </row>
    <row r="43" spans="1:10">
      <c r="A43" s="241" t="s">
        <v>168</v>
      </c>
      <c r="B43" s="248">
        <v>-14300000</v>
      </c>
      <c r="C43" s="249">
        <v>-8084000</v>
      </c>
      <c r="D43" s="249">
        <v>-6216000</v>
      </c>
      <c r="E43" s="248">
        <v>-13374000</v>
      </c>
      <c r="F43" s="249">
        <v>-8342000</v>
      </c>
      <c r="G43" s="249">
        <v>-5032000</v>
      </c>
      <c r="H43" s="248">
        <v>-12262000</v>
      </c>
      <c r="I43" s="249">
        <v>-5072000</v>
      </c>
      <c r="J43" s="249">
        <v>-7190000</v>
      </c>
    </row>
    <row r="44" spans="1:10">
      <c r="A44" s="245" t="s">
        <v>234</v>
      </c>
      <c r="B44" s="246">
        <v>32108000</v>
      </c>
      <c r="C44" s="247">
        <v>23856000</v>
      </c>
      <c r="D44" s="247">
        <v>8252000</v>
      </c>
      <c r="E44" s="246">
        <v>41666000</v>
      </c>
      <c r="F44" s="247">
        <v>37816000</v>
      </c>
      <c r="G44" s="247">
        <v>3850000</v>
      </c>
      <c r="H44" s="246">
        <v>-8283000</v>
      </c>
      <c r="I44" s="247">
        <v>-20680000</v>
      </c>
      <c r="J44" s="247">
        <v>12397000</v>
      </c>
    </row>
    <row r="45" spans="1:10">
      <c r="A45" s="241"/>
      <c r="B45" s="242" t="s">
        <v>38</v>
      </c>
      <c r="C45" s="243" t="s">
        <v>38</v>
      </c>
      <c r="D45" s="243" t="s">
        <v>38</v>
      </c>
      <c r="E45" s="242"/>
      <c r="F45" s="243"/>
      <c r="G45" s="243"/>
      <c r="H45" s="242"/>
      <c r="I45" s="243"/>
      <c r="J45" s="243"/>
    </row>
    <row r="46" spans="1:10">
      <c r="A46" s="241" t="s">
        <v>183</v>
      </c>
      <c r="B46" s="242" t="s">
        <v>38</v>
      </c>
      <c r="C46" s="243" t="s">
        <v>38</v>
      </c>
      <c r="D46" s="243" t="s">
        <v>38</v>
      </c>
      <c r="E46" s="242"/>
      <c r="F46" s="243"/>
      <c r="G46" s="243"/>
      <c r="H46" s="242"/>
      <c r="I46" s="243"/>
      <c r="J46" s="243"/>
    </row>
    <row r="47" spans="1:10">
      <c r="A47" s="241" t="s">
        <v>174</v>
      </c>
      <c r="B47" s="248">
        <v>67612000</v>
      </c>
      <c r="C47" s="249">
        <v>36010000</v>
      </c>
      <c r="D47" s="249">
        <v>31602000</v>
      </c>
      <c r="E47" s="248">
        <v>60844000</v>
      </c>
      <c r="F47" s="249">
        <v>35330000</v>
      </c>
      <c r="G47" s="249">
        <v>25514000</v>
      </c>
      <c r="H47" s="248">
        <v>45096000</v>
      </c>
      <c r="I47" s="249">
        <v>23382000</v>
      </c>
      <c r="J47" s="249">
        <v>21714000</v>
      </c>
    </row>
    <row r="48" spans="1:10">
      <c r="A48" s="244" t="s">
        <v>175</v>
      </c>
      <c r="B48" s="242">
        <v>-35624000</v>
      </c>
      <c r="C48" s="243">
        <v>-17850000</v>
      </c>
      <c r="D48" s="243">
        <v>-17774000</v>
      </c>
      <c r="E48" s="242">
        <v>-26089000</v>
      </c>
      <c r="F48" s="243">
        <v>-14082000</v>
      </c>
      <c r="G48" s="243">
        <v>-12007000</v>
      </c>
      <c r="H48" s="242">
        <v>-20516000</v>
      </c>
      <c r="I48" s="243">
        <v>-11101000</v>
      </c>
      <c r="J48" s="243">
        <v>-9415000</v>
      </c>
    </row>
    <row r="49" spans="1:10">
      <c r="A49" s="252" t="s">
        <v>178</v>
      </c>
      <c r="B49" s="242">
        <v>-25553000</v>
      </c>
      <c r="C49" s="243">
        <v>-14420000</v>
      </c>
      <c r="D49" s="243">
        <v>-11133000</v>
      </c>
      <c r="E49" s="242">
        <v>-29163000</v>
      </c>
      <c r="F49" s="243">
        <v>-15373000</v>
      </c>
      <c r="G49" s="243">
        <v>-13790000</v>
      </c>
      <c r="H49" s="242">
        <v>-14432000</v>
      </c>
      <c r="I49" s="243">
        <v>-7343000</v>
      </c>
      <c r="J49" s="243">
        <v>-7088000</v>
      </c>
    </row>
    <row r="50" spans="1:10">
      <c r="A50" s="254" t="s">
        <v>180</v>
      </c>
      <c r="B50" s="242">
        <v>-3831000</v>
      </c>
      <c r="C50" s="243">
        <v>-2403000</v>
      </c>
      <c r="D50" s="243">
        <v>-1428000</v>
      </c>
      <c r="E50" s="242">
        <v>-4620000</v>
      </c>
      <c r="F50" s="243">
        <v>-5076000</v>
      </c>
      <c r="G50" s="243">
        <v>456000</v>
      </c>
      <c r="H50" s="242">
        <v>-99000</v>
      </c>
      <c r="I50" s="243">
        <v>-438000</v>
      </c>
      <c r="J50" s="243">
        <v>339000</v>
      </c>
    </row>
    <row r="51" spans="1:10">
      <c r="A51" s="255"/>
      <c r="B51" s="242" t="s">
        <v>38</v>
      </c>
      <c r="C51" s="243" t="s">
        <v>38</v>
      </c>
      <c r="D51" s="243" t="s">
        <v>38</v>
      </c>
      <c r="E51" s="242"/>
      <c r="F51" s="243"/>
      <c r="G51" s="243"/>
      <c r="H51" s="242"/>
      <c r="I51" s="243"/>
      <c r="J51" s="243"/>
    </row>
    <row r="52" spans="1:10">
      <c r="A52" s="241" t="s">
        <v>184</v>
      </c>
      <c r="B52" s="242" t="s">
        <v>38</v>
      </c>
      <c r="C52" s="243" t="s">
        <v>38</v>
      </c>
      <c r="D52" s="243" t="s">
        <v>38</v>
      </c>
      <c r="E52" s="242"/>
      <c r="F52" s="243"/>
      <c r="G52" s="243"/>
      <c r="H52" s="242"/>
      <c r="I52" s="243"/>
      <c r="J52" s="243"/>
    </row>
    <row r="53" spans="1:10">
      <c r="A53" s="241" t="s">
        <v>174</v>
      </c>
      <c r="B53" s="248">
        <v>291342000</v>
      </c>
      <c r="C53" s="249">
        <v>151872000</v>
      </c>
      <c r="D53" s="249">
        <v>139470000</v>
      </c>
      <c r="E53" s="248">
        <v>299269000</v>
      </c>
      <c r="F53" s="249">
        <v>173114000</v>
      </c>
      <c r="G53" s="249">
        <v>126155000</v>
      </c>
      <c r="H53" s="248">
        <v>221654000</v>
      </c>
      <c r="I53" s="249">
        <v>118336000</v>
      </c>
      <c r="J53" s="249">
        <v>103317000</v>
      </c>
    </row>
    <row r="54" spans="1:10">
      <c r="A54" s="244" t="s">
        <v>175</v>
      </c>
      <c r="B54" s="242">
        <v>-195350000</v>
      </c>
      <c r="C54" s="243">
        <v>-96454000</v>
      </c>
      <c r="D54" s="243">
        <v>-98896000</v>
      </c>
      <c r="E54" s="242">
        <v>-191597000</v>
      </c>
      <c r="F54" s="243">
        <v>-98317000</v>
      </c>
      <c r="G54" s="243">
        <v>-93280000</v>
      </c>
      <c r="H54" s="242">
        <v>-165829000</v>
      </c>
      <c r="I54" s="243">
        <v>-86174000</v>
      </c>
      <c r="J54" s="243">
        <v>-79654000</v>
      </c>
    </row>
    <row r="55" spans="1:10">
      <c r="A55" s="252" t="s">
        <v>178</v>
      </c>
      <c r="B55" s="242">
        <v>-88595000</v>
      </c>
      <c r="C55" s="243">
        <v>-45523000</v>
      </c>
      <c r="D55" s="243">
        <v>-43072000</v>
      </c>
      <c r="E55" s="242">
        <v>-102873000</v>
      </c>
      <c r="F55" s="243">
        <v>-68347000</v>
      </c>
      <c r="G55" s="243">
        <v>-34526000</v>
      </c>
      <c r="H55" s="242">
        <v>-70291000</v>
      </c>
      <c r="I55" s="243">
        <v>-38392000</v>
      </c>
      <c r="J55" s="243">
        <v>-31899000</v>
      </c>
    </row>
    <row r="56" spans="1:10">
      <c r="A56" s="254" t="s">
        <v>180</v>
      </c>
      <c r="B56" s="242">
        <v>-485000</v>
      </c>
      <c r="C56" s="243">
        <v>-6408000</v>
      </c>
      <c r="D56" s="243">
        <v>5923000</v>
      </c>
      <c r="E56" s="242">
        <v>-350000</v>
      </c>
      <c r="F56" s="243">
        <v>-324000</v>
      </c>
      <c r="G56" s="243">
        <v>-26000</v>
      </c>
      <c r="H56" s="242">
        <v>-2327000</v>
      </c>
      <c r="I56" s="243">
        <v>-1289000</v>
      </c>
      <c r="J56" s="243">
        <v>-1038000</v>
      </c>
    </row>
    <row r="57" spans="1:10">
      <c r="A57" s="255"/>
      <c r="B57" s="242" t="s">
        <v>38</v>
      </c>
      <c r="C57" s="243" t="s">
        <v>38</v>
      </c>
      <c r="D57" s="243" t="s">
        <v>38</v>
      </c>
      <c r="E57" s="242"/>
      <c r="F57" s="243"/>
      <c r="G57" s="243"/>
      <c r="H57" s="242"/>
      <c r="I57" s="243"/>
      <c r="J57" s="243"/>
    </row>
    <row r="58" spans="1:10">
      <c r="A58" s="241" t="s">
        <v>185</v>
      </c>
      <c r="B58" s="242" t="s">
        <v>38</v>
      </c>
      <c r="C58" s="243" t="s">
        <v>38</v>
      </c>
      <c r="D58" s="243" t="s">
        <v>38</v>
      </c>
      <c r="E58" s="242"/>
      <c r="F58" s="243"/>
      <c r="G58" s="243"/>
      <c r="H58" s="242"/>
      <c r="I58" s="243"/>
      <c r="J58" s="243"/>
    </row>
    <row r="59" spans="1:10">
      <c r="A59" s="241" t="s">
        <v>174</v>
      </c>
      <c r="B59" s="248">
        <v>86670000</v>
      </c>
      <c r="C59" s="249">
        <v>45187000</v>
      </c>
      <c r="D59" s="249">
        <v>41483000</v>
      </c>
      <c r="E59" s="248">
        <v>85104000</v>
      </c>
      <c r="F59" s="249">
        <v>48675000</v>
      </c>
      <c r="G59" s="249">
        <v>36429000</v>
      </c>
      <c r="H59" s="248">
        <v>62077000</v>
      </c>
      <c r="I59" s="249">
        <v>30851000</v>
      </c>
      <c r="J59" s="249">
        <v>31226000</v>
      </c>
    </row>
    <row r="60" spans="1:10">
      <c r="A60" s="244" t="s">
        <v>175</v>
      </c>
      <c r="B60" s="242">
        <v>-53045000</v>
      </c>
      <c r="C60" s="243">
        <v>-30102000</v>
      </c>
      <c r="D60" s="243">
        <v>-22943000</v>
      </c>
      <c r="E60" s="242">
        <v>-25263000</v>
      </c>
      <c r="F60" s="243">
        <v>-12380000</v>
      </c>
      <c r="G60" s="243">
        <v>-12883000</v>
      </c>
      <c r="H60" s="242">
        <v>-10030000</v>
      </c>
      <c r="I60" s="243">
        <v>-5928000</v>
      </c>
      <c r="J60" s="243">
        <v>-4101000</v>
      </c>
    </row>
    <row r="61" spans="1:10">
      <c r="A61" s="252" t="s">
        <v>178</v>
      </c>
      <c r="B61" s="242">
        <v>-25122000</v>
      </c>
      <c r="C61" s="243">
        <v>-10568000</v>
      </c>
      <c r="D61" s="243">
        <v>-14554000</v>
      </c>
      <c r="E61" s="242">
        <v>-33179000</v>
      </c>
      <c r="F61" s="243">
        <v>-26175000</v>
      </c>
      <c r="G61" s="243">
        <v>-7004000</v>
      </c>
      <c r="H61" s="242">
        <v>-11306000</v>
      </c>
      <c r="I61" s="243">
        <v>-6016000</v>
      </c>
      <c r="J61" s="243">
        <v>-5290000</v>
      </c>
    </row>
    <row r="62" spans="1:10">
      <c r="A62" s="254" t="s">
        <v>180</v>
      </c>
      <c r="B62" s="242">
        <v>-8396000</v>
      </c>
      <c r="C62" s="243">
        <v>-3508000</v>
      </c>
      <c r="D62" s="243">
        <v>-4888000</v>
      </c>
      <c r="E62" s="242">
        <v>-19161000</v>
      </c>
      <c r="F62" s="243">
        <v>-5461000</v>
      </c>
      <c r="G62" s="243">
        <v>-13700000</v>
      </c>
      <c r="H62" s="242">
        <v>-31810000</v>
      </c>
      <c r="I62" s="243">
        <v>-16074000</v>
      </c>
      <c r="J62" s="243">
        <v>-15736000</v>
      </c>
    </row>
    <row r="63" spans="1:10">
      <c r="A63" s="255"/>
      <c r="B63" s="242" t="s">
        <v>38</v>
      </c>
      <c r="C63" s="243" t="s">
        <v>38</v>
      </c>
      <c r="D63" s="243" t="s">
        <v>38</v>
      </c>
      <c r="E63" s="242"/>
      <c r="F63" s="243"/>
      <c r="G63" s="243"/>
      <c r="H63" s="242"/>
      <c r="I63" s="243"/>
      <c r="J63" s="243"/>
    </row>
    <row r="64" spans="1:10">
      <c r="A64" s="241" t="s">
        <v>186</v>
      </c>
      <c r="B64" s="242" t="s">
        <v>38</v>
      </c>
      <c r="C64" s="243" t="s">
        <v>38</v>
      </c>
      <c r="D64" s="243" t="s">
        <v>38</v>
      </c>
      <c r="E64" s="242"/>
      <c r="F64" s="243"/>
      <c r="G64" s="243"/>
      <c r="H64" s="242"/>
      <c r="I64" s="243"/>
      <c r="J64" s="243"/>
    </row>
    <row r="65" spans="1:10">
      <c r="A65" s="241" t="s">
        <v>174</v>
      </c>
      <c r="B65" s="248">
        <v>343071000</v>
      </c>
      <c r="C65" s="249">
        <v>161990000</v>
      </c>
      <c r="D65" s="249">
        <v>181081000</v>
      </c>
      <c r="E65" s="248">
        <v>365573000</v>
      </c>
      <c r="F65" s="249">
        <v>144200000</v>
      </c>
      <c r="G65" s="249">
        <v>221373000</v>
      </c>
      <c r="H65" s="248">
        <v>537150000</v>
      </c>
      <c r="I65" s="249">
        <v>252114000</v>
      </c>
      <c r="J65" s="249">
        <v>285036000</v>
      </c>
    </row>
    <row r="66" spans="1:10">
      <c r="A66" s="244" t="s">
        <v>175</v>
      </c>
      <c r="B66" s="242">
        <v>-248917000</v>
      </c>
      <c r="C66" s="243">
        <v>-101743000</v>
      </c>
      <c r="D66" s="243">
        <v>-147174000</v>
      </c>
      <c r="E66" s="242">
        <v>-209872000</v>
      </c>
      <c r="F66" s="243">
        <v>-84897000</v>
      </c>
      <c r="G66" s="243">
        <v>-124975000</v>
      </c>
      <c r="H66" s="242">
        <v>-311520000</v>
      </c>
      <c r="I66" s="243">
        <v>-143098000</v>
      </c>
      <c r="J66" s="243">
        <v>-168422000</v>
      </c>
    </row>
    <row r="67" spans="1:10">
      <c r="A67" s="252" t="s">
        <v>178</v>
      </c>
      <c r="B67" s="242">
        <v>-30386000</v>
      </c>
      <c r="C67" s="243">
        <v>-18158000</v>
      </c>
      <c r="D67" s="243">
        <v>-12228000</v>
      </c>
      <c r="E67" s="242">
        <v>-44573000</v>
      </c>
      <c r="F67" s="243">
        <v>27138000</v>
      </c>
      <c r="G67" s="243">
        <v>-71711000</v>
      </c>
      <c r="H67" s="242">
        <v>-165625000</v>
      </c>
      <c r="I67" s="243">
        <v>-84866000</v>
      </c>
      <c r="J67" s="243">
        <v>-80759000</v>
      </c>
    </row>
    <row r="68" spans="1:10">
      <c r="A68" s="254" t="s">
        <v>180</v>
      </c>
      <c r="B68" s="242">
        <v>-44630000</v>
      </c>
      <c r="C68" s="243">
        <v>-27312000</v>
      </c>
      <c r="D68" s="243">
        <v>-17318000</v>
      </c>
      <c r="E68" s="242">
        <v>-101407000</v>
      </c>
      <c r="F68" s="243">
        <v>-68048000</v>
      </c>
      <c r="G68" s="243">
        <v>-33359000</v>
      </c>
      <c r="H68" s="242">
        <v>-72638000</v>
      </c>
      <c r="I68" s="243">
        <v>-33403000</v>
      </c>
      <c r="J68" s="243">
        <v>-39234000</v>
      </c>
    </row>
    <row r="69" spans="1:10">
      <c r="D69" s="7" t="s">
        <v>38</v>
      </c>
    </row>
    <row r="70" spans="1:10">
      <c r="D70" s="7" t="s">
        <v>38</v>
      </c>
    </row>
    <row r="71" spans="1:10">
      <c r="D71" s="7" t="s">
        <v>38</v>
      </c>
    </row>
    <row r="72" spans="1:10">
      <c r="D72" s="7" t="s">
        <v>38</v>
      </c>
    </row>
    <row r="73" spans="1:10">
      <c r="D73" s="7" t="s">
        <v>38</v>
      </c>
    </row>
    <row r="74" spans="1:10">
      <c r="D74" s="7" t="s">
        <v>38</v>
      </c>
    </row>
    <row r="75" spans="1:10">
      <c r="D75" s="7" t="s">
        <v>38</v>
      </c>
    </row>
    <row r="76" spans="1:10">
      <c r="D76" s="7" t="s">
        <v>38</v>
      </c>
    </row>
    <row r="77" spans="1:10">
      <c r="D77" s="7" t="s">
        <v>38</v>
      </c>
    </row>
    <row r="78" spans="1:10">
      <c r="D78" s="7" t="s">
        <v>38</v>
      </c>
    </row>
    <row r="79" spans="1:10">
      <c r="D79" s="7" t="s">
        <v>38</v>
      </c>
    </row>
    <row r="80" spans="1:10">
      <c r="D80" s="7" t="s">
        <v>38</v>
      </c>
    </row>
    <row r="81" spans="4:4">
      <c r="D81" s="7" t="s">
        <v>38</v>
      </c>
    </row>
    <row r="82" spans="4:4">
      <c r="D82" s="7" t="s">
        <v>38</v>
      </c>
    </row>
    <row r="83" spans="4:4">
      <c r="D83" s="7" t="s">
        <v>38</v>
      </c>
    </row>
    <row r="84" spans="4:4">
      <c r="D84" s="7" t="s">
        <v>38</v>
      </c>
    </row>
    <row r="85" spans="4:4">
      <c r="D85" s="7" t="s">
        <v>38</v>
      </c>
    </row>
    <row r="86" spans="4:4">
      <c r="D86" s="7" t="s">
        <v>38</v>
      </c>
    </row>
    <row r="87" spans="4:4">
      <c r="D87" s="7" t="s">
        <v>38</v>
      </c>
    </row>
    <row r="88" spans="4:4">
      <c r="D88" s="7" t="s">
        <v>38</v>
      </c>
    </row>
    <row r="89" spans="4:4">
      <c r="D89" s="7" t="s">
        <v>38</v>
      </c>
    </row>
  </sheetData>
  <printOptions horizontalCentered="1" verticalCentered="1"/>
  <pageMargins left="0.31496062992125984" right="0.31496062992125984" top="0.15748031496062992" bottom="0.15748031496062992" header="0.31496062992125984" footer="0.31496062992125984"/>
  <pageSetup paperSize="9" scale="81" orientation="landscape" r:id="rId1"/>
  <headerFooter>
    <oddHeader>&amp;R&amp;D  &amp;T</oddHeader>
    <oddFooter>&amp;R&amp;P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AD0147-B0D9-447E-A65D-493EAA655FF9}">
  <sheetPr codeName="Sheet16">
    <tabColor theme="5" tint="0.79998168889431442"/>
    <pageSetUpPr fitToPage="1"/>
  </sheetPr>
  <dimension ref="A1:J76"/>
  <sheetViews>
    <sheetView showGridLines="0" zoomScaleNormal="100" zoomScaleSheetLayoutView="115" workbookViewId="0"/>
  </sheetViews>
  <sheetFormatPr defaultColWidth="9.28515625" defaultRowHeight="11.25"/>
  <cols>
    <col min="1" max="1" width="39.28515625" style="7" bestFit="1" customWidth="1"/>
    <col min="2" max="10" width="15.7109375" style="7" customWidth="1"/>
    <col min="11" max="16384" width="9.28515625" style="7"/>
  </cols>
  <sheetData>
    <row r="1" spans="1:10">
      <c r="A1" s="256" t="s">
        <v>248</v>
      </c>
      <c r="B1" s="257"/>
      <c r="C1" s="257"/>
      <c r="D1" s="257"/>
      <c r="E1" s="257"/>
      <c r="F1" s="257"/>
      <c r="G1" s="257"/>
      <c r="H1" s="257"/>
      <c r="I1" s="257"/>
      <c r="J1" s="257"/>
    </row>
    <row r="2" spans="1:10">
      <c r="A2" s="258"/>
      <c r="B2" s="259" t="s">
        <v>23</v>
      </c>
      <c r="C2" s="260" t="s">
        <v>24</v>
      </c>
      <c r="D2" s="260" t="s">
        <v>25</v>
      </c>
      <c r="E2" s="259" t="s">
        <v>26</v>
      </c>
      <c r="F2" s="260" t="s">
        <v>27</v>
      </c>
      <c r="G2" s="260" t="s">
        <v>28</v>
      </c>
      <c r="H2" s="259" t="s">
        <v>29</v>
      </c>
      <c r="I2" s="260" t="s">
        <v>30</v>
      </c>
      <c r="J2" s="260" t="s">
        <v>31</v>
      </c>
    </row>
    <row r="3" spans="1:10">
      <c r="A3" s="256" t="s">
        <v>191</v>
      </c>
      <c r="B3" s="257"/>
      <c r="C3" s="257"/>
      <c r="D3" s="257"/>
      <c r="E3" s="257"/>
      <c r="F3" s="257"/>
      <c r="G3" s="257"/>
      <c r="H3" s="257"/>
      <c r="I3" s="257"/>
      <c r="J3" s="257"/>
    </row>
    <row r="4" spans="1:10">
      <c r="A4" s="261" t="s">
        <v>170</v>
      </c>
      <c r="B4" s="262"/>
      <c r="C4" s="263"/>
      <c r="D4" s="263"/>
      <c r="E4" s="262"/>
      <c r="F4" s="263"/>
      <c r="G4" s="263"/>
      <c r="H4" s="262"/>
      <c r="I4" s="263"/>
      <c r="J4" s="263"/>
    </row>
    <row r="5" spans="1:10">
      <c r="A5" s="264" t="s">
        <v>192</v>
      </c>
      <c r="B5" s="262">
        <v>7679083000</v>
      </c>
      <c r="C5" s="263">
        <v>3182704000</v>
      </c>
      <c r="D5" s="263">
        <v>4496379000</v>
      </c>
      <c r="E5" s="262">
        <v>7263377000</v>
      </c>
      <c r="F5" s="263">
        <v>2906109000</v>
      </c>
      <c r="G5" s="263">
        <v>4357268000</v>
      </c>
      <c r="H5" s="262">
        <v>7202355000</v>
      </c>
      <c r="I5" s="263">
        <v>3007011000</v>
      </c>
      <c r="J5" s="263">
        <v>4195344000</v>
      </c>
    </row>
    <row r="6" spans="1:10">
      <c r="A6" s="264" t="s">
        <v>193</v>
      </c>
      <c r="B6" s="262">
        <v>47051093000</v>
      </c>
      <c r="C6" s="263">
        <v>47051093000</v>
      </c>
      <c r="D6" s="263">
        <v>42017911000</v>
      </c>
      <c r="E6" s="262">
        <v>37735108000</v>
      </c>
      <c r="F6" s="263">
        <v>37735108000</v>
      </c>
      <c r="G6" s="263">
        <v>35406611000</v>
      </c>
      <c r="H6" s="262">
        <v>34879000000</v>
      </c>
      <c r="I6" s="263">
        <v>34879000000</v>
      </c>
      <c r="J6" s="263">
        <v>35121000000</v>
      </c>
    </row>
    <row r="7" spans="1:10">
      <c r="A7" s="264" t="s">
        <v>194</v>
      </c>
      <c r="B7" s="262">
        <v>40515641000</v>
      </c>
      <c r="C7" s="263">
        <v>40515641000</v>
      </c>
      <c r="D7" s="263">
        <v>37506127000</v>
      </c>
      <c r="E7" s="262">
        <v>34743945000</v>
      </c>
      <c r="F7" s="263">
        <v>34743945000</v>
      </c>
      <c r="G7" s="263">
        <v>32892696000</v>
      </c>
      <c r="H7" s="262">
        <v>33535000000</v>
      </c>
      <c r="I7" s="263">
        <v>33535000000</v>
      </c>
      <c r="J7" s="263">
        <v>33403000000</v>
      </c>
    </row>
    <row r="8" spans="1:10">
      <c r="A8" s="264" t="s">
        <v>195</v>
      </c>
      <c r="B8" s="262">
        <v>37629793000</v>
      </c>
      <c r="C8" s="263">
        <v>39010884000</v>
      </c>
      <c r="D8" s="263">
        <v>36125036000</v>
      </c>
      <c r="E8" s="262">
        <v>33851160000</v>
      </c>
      <c r="F8" s="263">
        <v>33818321000</v>
      </c>
      <c r="G8" s="263">
        <v>32370120000</v>
      </c>
      <c r="H8" s="262">
        <v>31919469000</v>
      </c>
      <c r="I8" s="263">
        <v>33468985000</v>
      </c>
      <c r="J8" s="263">
        <v>31788911000</v>
      </c>
    </row>
    <row r="9" spans="1:10">
      <c r="A9" s="265" t="s">
        <v>244</v>
      </c>
      <c r="B9" s="266">
        <v>182.54</v>
      </c>
      <c r="C9" s="267">
        <v>152.22</v>
      </c>
      <c r="D9" s="267">
        <v>215.9</v>
      </c>
      <c r="E9" s="266">
        <v>143.57</v>
      </c>
      <c r="F9" s="267">
        <v>162.41</v>
      </c>
      <c r="G9" s="267">
        <v>130.59</v>
      </c>
      <c r="H9" s="266">
        <v>175.76</v>
      </c>
      <c r="I9" s="267">
        <v>145.13999999999999</v>
      </c>
      <c r="J9" s="267">
        <v>200.16</v>
      </c>
    </row>
    <row r="10" spans="1:10">
      <c r="A10" s="258"/>
      <c r="B10" s="268" t="s">
        <v>38</v>
      </c>
      <c r="C10" s="269" t="s">
        <v>38</v>
      </c>
      <c r="D10" s="269" t="s">
        <v>38</v>
      </c>
      <c r="E10" s="268"/>
      <c r="F10" s="269"/>
      <c r="G10" s="269"/>
      <c r="H10" s="268"/>
      <c r="I10" s="269"/>
      <c r="J10" s="269"/>
    </row>
    <row r="11" spans="1:10" hidden="1">
      <c r="A11" s="261" t="s">
        <v>171</v>
      </c>
      <c r="B11" s="268" t="s">
        <v>38</v>
      </c>
      <c r="C11" s="269" t="s">
        <v>38</v>
      </c>
      <c r="D11" s="269" t="s">
        <v>38</v>
      </c>
      <c r="E11" s="268"/>
      <c r="F11" s="269"/>
      <c r="G11" s="269"/>
      <c r="H11" s="268"/>
      <c r="I11" s="269"/>
      <c r="J11" s="269"/>
    </row>
    <row r="12" spans="1:10" hidden="1">
      <c r="A12" s="264" t="s">
        <v>192</v>
      </c>
      <c r="B12" s="270" t="s">
        <v>38</v>
      </c>
      <c r="C12" s="271" t="s">
        <v>38</v>
      </c>
      <c r="D12" s="271">
        <v>0</v>
      </c>
      <c r="E12" s="270"/>
      <c r="F12" s="271"/>
      <c r="G12" s="271" t="s">
        <v>52</v>
      </c>
      <c r="H12" s="270" t="s">
        <v>52</v>
      </c>
      <c r="I12" s="271" t="s">
        <v>52</v>
      </c>
      <c r="J12" s="271" t="s">
        <v>52</v>
      </c>
    </row>
    <row r="13" spans="1:10" hidden="1">
      <c r="A13" s="264" t="s">
        <v>193</v>
      </c>
      <c r="B13" s="270">
        <v>0</v>
      </c>
      <c r="C13" s="271">
        <v>0</v>
      </c>
      <c r="D13" s="271">
        <v>0</v>
      </c>
      <c r="E13" s="270"/>
      <c r="F13" s="271"/>
      <c r="G13" s="271" t="s">
        <v>52</v>
      </c>
      <c r="H13" s="270" t="s">
        <v>52</v>
      </c>
      <c r="I13" s="271" t="s">
        <v>52</v>
      </c>
      <c r="J13" s="271" t="s">
        <v>52</v>
      </c>
    </row>
    <row r="14" spans="1:10" hidden="1">
      <c r="A14" s="264" t="s">
        <v>194</v>
      </c>
      <c r="B14" s="270" t="s">
        <v>38</v>
      </c>
      <c r="C14" s="271" t="s">
        <v>38</v>
      </c>
      <c r="D14" s="271">
        <v>0</v>
      </c>
      <c r="E14" s="270"/>
      <c r="F14" s="271"/>
      <c r="G14" s="271" t="s">
        <v>52</v>
      </c>
      <c r="H14" s="270" t="s">
        <v>52</v>
      </c>
      <c r="I14" s="271" t="s">
        <v>52</v>
      </c>
      <c r="J14" s="271" t="s">
        <v>52</v>
      </c>
    </row>
    <row r="15" spans="1:10" hidden="1">
      <c r="A15" s="264" t="s">
        <v>195</v>
      </c>
      <c r="B15" s="270" t="s">
        <v>38</v>
      </c>
      <c r="C15" s="271" t="s">
        <v>38</v>
      </c>
      <c r="D15" s="271">
        <v>0</v>
      </c>
      <c r="E15" s="270"/>
      <c r="F15" s="271"/>
      <c r="G15" s="271" t="s">
        <v>52</v>
      </c>
      <c r="H15" s="270" t="s">
        <v>52</v>
      </c>
      <c r="I15" s="271" t="s">
        <v>52</v>
      </c>
      <c r="J15" s="271" t="s">
        <v>52</v>
      </c>
    </row>
    <row r="16" spans="1:10" hidden="1">
      <c r="A16" s="265" t="s">
        <v>245</v>
      </c>
      <c r="B16" s="272" t="s">
        <v>38</v>
      </c>
      <c r="C16" s="273" t="s">
        <v>38</v>
      </c>
      <c r="D16" s="273">
        <v>0</v>
      </c>
      <c r="E16" s="272"/>
      <c r="F16" s="273"/>
      <c r="G16" s="273" t="s">
        <v>52</v>
      </c>
      <c r="H16" s="272" t="s">
        <v>52</v>
      </c>
      <c r="I16" s="273" t="s">
        <v>52</v>
      </c>
      <c r="J16" s="273" t="s">
        <v>52</v>
      </c>
    </row>
    <row r="17" spans="1:10" hidden="1">
      <c r="A17" s="258"/>
      <c r="B17" s="268" t="s">
        <v>38</v>
      </c>
      <c r="C17" s="269" t="s">
        <v>38</v>
      </c>
      <c r="D17" s="269" t="s">
        <v>38</v>
      </c>
      <c r="E17" s="268"/>
      <c r="F17" s="269"/>
      <c r="G17" s="269"/>
      <c r="H17" s="268"/>
      <c r="I17" s="269"/>
      <c r="J17" s="269"/>
    </row>
    <row r="18" spans="1:10">
      <c r="A18" s="274" t="s">
        <v>198</v>
      </c>
      <c r="B18" s="262">
        <v>26756475000</v>
      </c>
      <c r="C18" s="263">
        <v>26756475000</v>
      </c>
      <c r="D18" s="263">
        <v>22833987000</v>
      </c>
      <c r="E18" s="262">
        <v>18428448000</v>
      </c>
      <c r="F18" s="263">
        <v>18428448000</v>
      </c>
      <c r="G18" s="263">
        <v>17362627000</v>
      </c>
      <c r="H18" s="262">
        <v>15045561000</v>
      </c>
      <c r="I18" s="271" t="s">
        <v>52</v>
      </c>
      <c r="J18" s="271" t="s">
        <v>52</v>
      </c>
    </row>
    <row r="19" spans="1:10">
      <c r="A19" s="274" t="s">
        <v>199</v>
      </c>
      <c r="B19" s="262">
        <v>19796813000</v>
      </c>
      <c r="C19" s="263">
        <v>19796813000</v>
      </c>
      <c r="D19" s="263">
        <v>18720059000</v>
      </c>
      <c r="E19" s="262">
        <v>18860725000</v>
      </c>
      <c r="F19" s="263">
        <v>18860725000</v>
      </c>
      <c r="G19" s="263">
        <v>17661768000</v>
      </c>
      <c r="H19" s="262">
        <v>16298579000</v>
      </c>
      <c r="I19" s="271" t="s">
        <v>52</v>
      </c>
      <c r="J19" s="271" t="s">
        <v>52</v>
      </c>
    </row>
    <row r="20" spans="1:10">
      <c r="A20" s="274" t="s">
        <v>200</v>
      </c>
      <c r="B20" s="262">
        <v>135330000</v>
      </c>
      <c r="C20" s="263">
        <v>135330000</v>
      </c>
      <c r="D20" s="263">
        <v>137704000</v>
      </c>
      <c r="E20" s="262">
        <v>131980000</v>
      </c>
      <c r="F20" s="263">
        <v>131980000</v>
      </c>
      <c r="G20" s="263">
        <v>137100000</v>
      </c>
      <c r="H20" s="262">
        <v>60199000</v>
      </c>
      <c r="I20" s="271" t="s">
        <v>52</v>
      </c>
      <c r="J20" s="271" t="s">
        <v>52</v>
      </c>
    </row>
    <row r="21" spans="1:10">
      <c r="A21" s="274" t="s">
        <v>201</v>
      </c>
      <c r="B21" s="262">
        <v>362475000</v>
      </c>
      <c r="C21" s="263">
        <v>362475000</v>
      </c>
      <c r="D21" s="263">
        <v>326161000</v>
      </c>
      <c r="E21" s="262">
        <v>313955000</v>
      </c>
      <c r="F21" s="263">
        <v>313955000</v>
      </c>
      <c r="G21" s="263">
        <v>245116000</v>
      </c>
      <c r="H21" s="262">
        <v>3474786000</v>
      </c>
      <c r="I21" s="271" t="s">
        <v>52</v>
      </c>
      <c r="J21" s="271" t="s">
        <v>52</v>
      </c>
    </row>
    <row r="22" spans="1:10">
      <c r="A22" s="274"/>
      <c r="B22" s="262" t="s">
        <v>38</v>
      </c>
      <c r="C22" s="263" t="s">
        <v>38</v>
      </c>
      <c r="D22" s="263" t="s">
        <v>38</v>
      </c>
      <c r="E22" s="262"/>
      <c r="F22" s="263"/>
      <c r="G22" s="263"/>
      <c r="H22" s="262"/>
      <c r="I22" s="275"/>
      <c r="J22" s="275"/>
    </row>
    <row r="23" spans="1:10">
      <c r="A23" s="261" t="s">
        <v>202</v>
      </c>
      <c r="B23" s="262" t="s">
        <v>38</v>
      </c>
      <c r="C23" s="263" t="s">
        <v>38</v>
      </c>
      <c r="D23" s="263" t="s">
        <v>38</v>
      </c>
      <c r="E23" s="262"/>
      <c r="F23" s="263"/>
      <c r="G23" s="263"/>
      <c r="H23" s="262"/>
      <c r="I23" s="275"/>
      <c r="J23" s="275"/>
    </row>
    <row r="24" spans="1:10">
      <c r="A24" s="475" t="s">
        <v>203</v>
      </c>
      <c r="B24" s="277">
        <v>6545836000</v>
      </c>
      <c r="C24" s="278">
        <v>6793476000</v>
      </c>
      <c r="D24" s="278">
        <v>6545836000</v>
      </c>
      <c r="E24" s="277">
        <v>7222592000</v>
      </c>
      <c r="F24" s="278">
        <v>6814137000</v>
      </c>
      <c r="G24" s="278">
        <v>7222592000</v>
      </c>
      <c r="H24" s="277">
        <v>7135109000</v>
      </c>
      <c r="I24" s="279" t="s">
        <v>52</v>
      </c>
      <c r="J24" s="279" t="s">
        <v>52</v>
      </c>
    </row>
    <row r="25" spans="1:10">
      <c r="A25" s="280" t="s">
        <v>204</v>
      </c>
      <c r="B25" s="277">
        <v>298342000</v>
      </c>
      <c r="C25" s="278">
        <v>165373000</v>
      </c>
      <c r="D25" s="278">
        <v>132969000</v>
      </c>
      <c r="E25" s="277">
        <v>287170000</v>
      </c>
      <c r="F25" s="278">
        <v>105668000</v>
      </c>
      <c r="G25" s="278">
        <v>181502000</v>
      </c>
      <c r="H25" s="277">
        <v>312476000</v>
      </c>
      <c r="I25" s="279" t="s">
        <v>52</v>
      </c>
      <c r="J25" s="279" t="s">
        <v>52</v>
      </c>
    </row>
    <row r="26" spans="1:10">
      <c r="A26" s="280" t="s">
        <v>205</v>
      </c>
      <c r="B26" s="277">
        <v>682391000</v>
      </c>
      <c r="C26" s="278">
        <v>245286000</v>
      </c>
      <c r="D26" s="278">
        <v>437105000</v>
      </c>
      <c r="E26" s="277">
        <v>577685000</v>
      </c>
      <c r="F26" s="278">
        <v>214533000</v>
      </c>
      <c r="G26" s="278">
        <v>363152000</v>
      </c>
      <c r="H26" s="277">
        <v>832690000</v>
      </c>
      <c r="I26" s="279" t="s">
        <v>52</v>
      </c>
      <c r="J26" s="279" t="s">
        <v>52</v>
      </c>
    </row>
    <row r="27" spans="1:10">
      <c r="A27" s="280" t="s">
        <v>206</v>
      </c>
      <c r="B27" s="277">
        <v>-572200000</v>
      </c>
      <c r="C27" s="278">
        <v>-283471000</v>
      </c>
      <c r="D27" s="278">
        <v>-288729000</v>
      </c>
      <c r="E27" s="277">
        <v>-575899000</v>
      </c>
      <c r="F27" s="278">
        <v>-274850000</v>
      </c>
      <c r="G27" s="278">
        <v>-301049000</v>
      </c>
      <c r="H27" s="277">
        <v>-611115000</v>
      </c>
      <c r="I27" s="279" t="s">
        <v>52</v>
      </c>
      <c r="J27" s="279" t="s">
        <v>52</v>
      </c>
    </row>
    <row r="28" spans="1:10">
      <c r="A28" s="280" t="s">
        <v>207</v>
      </c>
      <c r="B28" s="277">
        <v>-270807000</v>
      </c>
      <c r="C28" s="278">
        <v>-192575000</v>
      </c>
      <c r="D28" s="278">
        <v>-78232000</v>
      </c>
      <c r="E28" s="277">
        <v>-534727000</v>
      </c>
      <c r="F28" s="278">
        <v>-365579000</v>
      </c>
      <c r="G28" s="278">
        <v>-169148000</v>
      </c>
      <c r="H28" s="277">
        <v>-300576000</v>
      </c>
      <c r="I28" s="279" t="s">
        <v>52</v>
      </c>
      <c r="J28" s="279" t="s">
        <v>52</v>
      </c>
    </row>
    <row r="29" spans="1:10">
      <c r="A29" s="280" t="s">
        <v>208</v>
      </c>
      <c r="B29" s="277">
        <v>259332000</v>
      </c>
      <c r="C29" s="278">
        <v>214805000</v>
      </c>
      <c r="D29" s="278">
        <v>44527000</v>
      </c>
      <c r="E29" s="277">
        <v>-430985000</v>
      </c>
      <c r="F29" s="278">
        <v>51927000</v>
      </c>
      <c r="G29" s="278">
        <v>-482912000</v>
      </c>
      <c r="H29" s="277">
        <v>-145992000</v>
      </c>
      <c r="I29" s="279"/>
      <c r="J29" s="279"/>
    </row>
    <row r="30" spans="1:10">
      <c r="A30" s="475" t="s">
        <v>209</v>
      </c>
      <c r="B30" s="277">
        <v>6942894000</v>
      </c>
      <c r="C30" s="278">
        <v>6942894000</v>
      </c>
      <c r="D30" s="278">
        <v>6793476000</v>
      </c>
      <c r="E30" s="277">
        <v>6545836000</v>
      </c>
      <c r="F30" s="278">
        <v>6545836000</v>
      </c>
      <c r="G30" s="278">
        <v>6814137000</v>
      </c>
      <c r="H30" s="277">
        <v>7222592000</v>
      </c>
      <c r="I30" s="279" t="s">
        <v>52</v>
      </c>
      <c r="J30" s="279" t="s">
        <v>52</v>
      </c>
    </row>
    <row r="31" spans="1:10">
      <c r="A31" s="258"/>
      <c r="B31" s="277" t="s">
        <v>38</v>
      </c>
      <c r="C31" s="278" t="s">
        <v>38</v>
      </c>
      <c r="D31" s="278" t="s">
        <v>38</v>
      </c>
      <c r="E31" s="277"/>
      <c r="F31" s="278"/>
      <c r="G31" s="278"/>
      <c r="H31" s="277"/>
      <c r="I31" s="279"/>
      <c r="J31" s="279"/>
    </row>
    <row r="32" spans="1:10">
      <c r="A32" s="475" t="s">
        <v>210</v>
      </c>
      <c r="B32" s="277">
        <v>408533000</v>
      </c>
      <c r="C32" s="278">
        <v>127188000</v>
      </c>
      <c r="D32" s="278">
        <v>281345000</v>
      </c>
      <c r="E32" s="277">
        <v>288957000</v>
      </c>
      <c r="F32" s="278">
        <v>45352000</v>
      </c>
      <c r="G32" s="278">
        <v>243605000</v>
      </c>
      <c r="H32" s="277">
        <v>534051000</v>
      </c>
      <c r="I32" s="279" t="s">
        <v>52</v>
      </c>
      <c r="J32" s="279" t="s">
        <v>52</v>
      </c>
    </row>
    <row r="33" spans="1:10">
      <c r="A33" s="475" t="s">
        <v>211</v>
      </c>
      <c r="B33" s="281">
        <v>6.25E-2</v>
      </c>
      <c r="C33" s="282">
        <v>3.7400000000000003E-2</v>
      </c>
      <c r="D33" s="282">
        <v>8.5959999999999995E-2</v>
      </c>
      <c r="E33" s="281">
        <v>0.04</v>
      </c>
      <c r="F33" s="282">
        <v>1.3299999999999999E-2</v>
      </c>
      <c r="G33" s="282">
        <v>6.7456000000000002E-2</v>
      </c>
      <c r="H33" s="281">
        <v>7.4847999999999998E-2</v>
      </c>
      <c r="I33" s="283" t="s">
        <v>52</v>
      </c>
      <c r="J33" s="283" t="s">
        <v>52</v>
      </c>
    </row>
    <row r="34" spans="1:10">
      <c r="A34" s="475"/>
      <c r="B34" s="281" t="s">
        <v>38</v>
      </c>
      <c r="C34" s="282" t="s">
        <v>38</v>
      </c>
      <c r="D34" s="282" t="s">
        <v>38</v>
      </c>
      <c r="E34" s="281"/>
      <c r="F34" s="282"/>
      <c r="G34" s="282"/>
      <c r="H34" s="281"/>
      <c r="I34" s="283"/>
      <c r="J34" s="283"/>
    </row>
    <row r="35" spans="1:10">
      <c r="A35" s="475" t="s">
        <v>212</v>
      </c>
      <c r="B35" s="277">
        <v>714318000</v>
      </c>
      <c r="C35" s="278">
        <v>267538000</v>
      </c>
      <c r="D35" s="278">
        <v>446780000</v>
      </c>
      <c r="E35" s="277">
        <v>580703409.69960856</v>
      </c>
      <c r="F35" s="283" t="s">
        <v>52</v>
      </c>
      <c r="G35" s="283" t="s">
        <v>52</v>
      </c>
      <c r="H35" s="287" t="s">
        <v>52</v>
      </c>
      <c r="I35" s="283" t="s">
        <v>52</v>
      </c>
      <c r="J35" s="283" t="s">
        <v>52</v>
      </c>
    </row>
    <row r="36" spans="1:10">
      <c r="A36" s="475" t="s">
        <v>213</v>
      </c>
      <c r="B36" s="277">
        <v>6328128000</v>
      </c>
      <c r="C36" s="278">
        <v>2766349000</v>
      </c>
      <c r="D36" s="278">
        <v>3561779000</v>
      </c>
      <c r="E36" s="277">
        <v>5649876411.0849257</v>
      </c>
      <c r="F36" s="283" t="s">
        <v>52</v>
      </c>
      <c r="G36" s="283" t="s">
        <v>52</v>
      </c>
      <c r="H36" s="287" t="s">
        <v>52</v>
      </c>
      <c r="I36" s="283" t="s">
        <v>52</v>
      </c>
      <c r="J36" s="283" t="s">
        <v>52</v>
      </c>
    </row>
    <row r="37" spans="1:10">
      <c r="A37" s="475" t="s">
        <v>214</v>
      </c>
      <c r="B37" s="281">
        <v>0.1129</v>
      </c>
      <c r="C37" s="282">
        <v>9.6699999999999994E-2</v>
      </c>
      <c r="D37" s="282">
        <v>0.12544</v>
      </c>
      <c r="E37" s="281">
        <v>0.10278161280842923</v>
      </c>
      <c r="F37" s="283" t="s">
        <v>52</v>
      </c>
      <c r="G37" s="283" t="s">
        <v>52</v>
      </c>
      <c r="H37" s="287" t="s">
        <v>52</v>
      </c>
      <c r="I37" s="283" t="s">
        <v>52</v>
      </c>
      <c r="J37" s="283" t="s">
        <v>52</v>
      </c>
    </row>
    <row r="38" spans="1:10">
      <c r="A38" s="258"/>
      <c r="B38" s="268" t="s">
        <v>38</v>
      </c>
      <c r="C38" s="269" t="s">
        <v>38</v>
      </c>
      <c r="D38" s="269" t="s">
        <v>38</v>
      </c>
      <c r="E38" s="268"/>
      <c r="F38" s="269"/>
      <c r="G38" s="269"/>
      <c r="H38" s="268"/>
      <c r="I38" s="269"/>
      <c r="J38" s="269"/>
    </row>
    <row r="39" spans="1:10">
      <c r="A39" s="256" t="s">
        <v>215</v>
      </c>
      <c r="B39" s="257" t="s">
        <v>38</v>
      </c>
      <c r="C39" s="257" t="s">
        <v>38</v>
      </c>
      <c r="D39" s="257" t="s">
        <v>38</v>
      </c>
      <c r="E39" s="257"/>
      <c r="F39" s="257"/>
      <c r="G39" s="257"/>
      <c r="H39" s="257"/>
      <c r="I39" s="257"/>
      <c r="J39" s="257"/>
    </row>
    <row r="40" spans="1:10">
      <c r="A40" s="265" t="s">
        <v>173</v>
      </c>
      <c r="B40" s="284" t="s">
        <v>38</v>
      </c>
      <c r="C40" s="276" t="s">
        <v>38</v>
      </c>
      <c r="D40" s="276" t="s">
        <v>38</v>
      </c>
      <c r="E40" s="284"/>
      <c r="F40" s="276"/>
      <c r="G40" s="276"/>
      <c r="H40" s="284"/>
      <c r="I40" s="276"/>
      <c r="J40" s="276"/>
    </row>
    <row r="41" spans="1:10">
      <c r="A41" s="285" t="s">
        <v>192</v>
      </c>
      <c r="B41" s="262">
        <v>919602000</v>
      </c>
      <c r="C41" s="263">
        <v>405369000</v>
      </c>
      <c r="D41" s="263">
        <v>514233000</v>
      </c>
      <c r="E41" s="262">
        <v>900542000</v>
      </c>
      <c r="F41" s="263">
        <v>385901000</v>
      </c>
      <c r="G41" s="263">
        <v>514641000</v>
      </c>
      <c r="H41" s="262">
        <v>919281000</v>
      </c>
      <c r="I41" s="263">
        <v>437128000</v>
      </c>
      <c r="J41" s="263">
        <v>482152000</v>
      </c>
    </row>
    <row r="42" spans="1:10">
      <c r="A42" s="285" t="s">
        <v>216</v>
      </c>
      <c r="B42" s="262">
        <v>1387013000</v>
      </c>
      <c r="C42" s="263">
        <v>1387013000</v>
      </c>
      <c r="D42" s="263">
        <v>1275577000</v>
      </c>
      <c r="E42" s="262">
        <v>1135207000</v>
      </c>
      <c r="F42" s="263">
        <v>1135207000</v>
      </c>
      <c r="G42" s="263">
        <v>1103284000</v>
      </c>
      <c r="H42" s="262">
        <v>1042569000</v>
      </c>
      <c r="I42" s="263">
        <v>1042569000</v>
      </c>
      <c r="J42" s="263">
        <v>1034504000</v>
      </c>
    </row>
    <row r="43" spans="1:10">
      <c r="A43" s="285" t="s">
        <v>217</v>
      </c>
      <c r="B43" s="281">
        <v>0.67569999999999997</v>
      </c>
      <c r="C43" s="282">
        <v>0.62309999999999999</v>
      </c>
      <c r="D43" s="282">
        <v>0.72855999999999999</v>
      </c>
      <c r="E43" s="281">
        <v>0.5585</v>
      </c>
      <c r="F43" s="282">
        <v>0.52249999999999996</v>
      </c>
      <c r="G43" s="282">
        <v>0.59379999999999999</v>
      </c>
      <c r="H43" s="281">
        <v>0.58640000000000003</v>
      </c>
      <c r="I43" s="282">
        <v>0.57989999999999997</v>
      </c>
      <c r="J43" s="282">
        <v>0.5927</v>
      </c>
    </row>
    <row r="44" spans="1:10">
      <c r="A44" s="286" t="s">
        <v>218</v>
      </c>
      <c r="B44" s="287">
        <v>2.1700000000000001E-2</v>
      </c>
      <c r="C44" s="283">
        <v>-3.04E-2</v>
      </c>
      <c r="D44" s="283">
        <v>7.3929999999999996E-2</v>
      </c>
      <c r="E44" s="287">
        <v>-4.7300000000000002E-2</v>
      </c>
      <c r="F44" s="283" t="s">
        <v>52</v>
      </c>
      <c r="G44" s="283" t="s">
        <v>52</v>
      </c>
      <c r="H44" s="287" t="s">
        <v>52</v>
      </c>
      <c r="I44" s="283" t="s">
        <v>52</v>
      </c>
      <c r="J44" s="283" t="s">
        <v>52</v>
      </c>
    </row>
    <row r="45" spans="1:10">
      <c r="A45" s="286" t="s">
        <v>219</v>
      </c>
      <c r="B45" s="287">
        <v>-4.9700000000000001E-2</v>
      </c>
      <c r="C45" s="283">
        <v>-5.74E-2</v>
      </c>
      <c r="D45" s="283">
        <v>-4.19E-2</v>
      </c>
      <c r="E45" s="287">
        <v>-2.3400000000000001E-2</v>
      </c>
      <c r="F45" s="283" t="s">
        <v>52</v>
      </c>
      <c r="G45" s="283" t="s">
        <v>52</v>
      </c>
      <c r="H45" s="287" t="s">
        <v>52</v>
      </c>
      <c r="I45" s="283" t="s">
        <v>52</v>
      </c>
      <c r="J45" s="283" t="s">
        <v>52</v>
      </c>
    </row>
    <row r="46" spans="1:10">
      <c r="A46" s="285" t="s">
        <v>220</v>
      </c>
      <c r="B46" s="281">
        <v>0.21510000000000001</v>
      </c>
      <c r="C46" s="282">
        <v>0.22439999999999999</v>
      </c>
      <c r="D46" s="282">
        <v>0.20574000000000001</v>
      </c>
      <c r="E46" s="281">
        <v>0.25869999999999999</v>
      </c>
      <c r="F46" s="282">
        <v>0.20619999999999999</v>
      </c>
      <c r="G46" s="282">
        <v>0.31019999999999998</v>
      </c>
      <c r="H46" s="281">
        <v>0.30209999999999998</v>
      </c>
      <c r="I46" s="282">
        <v>0.3216</v>
      </c>
      <c r="J46" s="282">
        <v>0.2833</v>
      </c>
    </row>
    <row r="47" spans="1:10">
      <c r="A47" s="285" t="s">
        <v>221</v>
      </c>
      <c r="B47" s="281">
        <v>7.2700000000000001E-2</v>
      </c>
      <c r="C47" s="282">
        <v>0.1003</v>
      </c>
      <c r="D47" s="282">
        <v>4.4990000000000002E-2</v>
      </c>
      <c r="E47" s="281">
        <v>0.15479999999999999</v>
      </c>
      <c r="F47" s="282">
        <v>0.1966</v>
      </c>
      <c r="G47" s="282">
        <v>0.1138</v>
      </c>
      <c r="H47" s="281">
        <v>0.1234</v>
      </c>
      <c r="I47" s="282">
        <v>0.1205</v>
      </c>
      <c r="J47" s="282">
        <v>0.12609999999999999</v>
      </c>
    </row>
    <row r="48" spans="1:10">
      <c r="A48" s="288" t="s">
        <v>222</v>
      </c>
      <c r="B48" s="289">
        <v>0.96350000000000002</v>
      </c>
      <c r="C48" s="290">
        <v>0.94779999999999998</v>
      </c>
      <c r="D48" s="290">
        <v>0.97928999999999999</v>
      </c>
      <c r="E48" s="289">
        <v>0.97209999999999996</v>
      </c>
      <c r="F48" s="290">
        <v>0.92530000000000001</v>
      </c>
      <c r="G48" s="290">
        <v>1.0179</v>
      </c>
      <c r="H48" s="289">
        <v>1.012</v>
      </c>
      <c r="I48" s="290">
        <v>1.0222</v>
      </c>
      <c r="J48" s="290">
        <v>1.0022</v>
      </c>
    </row>
    <row r="49" spans="1:10">
      <c r="A49" s="291"/>
      <c r="B49" s="262" t="s">
        <v>38</v>
      </c>
      <c r="C49" s="263" t="s">
        <v>38</v>
      </c>
      <c r="D49" s="263" t="s">
        <v>38</v>
      </c>
      <c r="E49" s="262"/>
      <c r="F49" s="263"/>
      <c r="G49" s="263"/>
      <c r="H49" s="262"/>
      <c r="I49" s="263"/>
      <c r="J49" s="263"/>
    </row>
    <row r="50" spans="1:10">
      <c r="A50" s="265" t="s">
        <v>183</v>
      </c>
      <c r="B50" s="284" t="s">
        <v>38</v>
      </c>
      <c r="C50" s="276" t="s">
        <v>38</v>
      </c>
      <c r="D50" s="276" t="s">
        <v>38</v>
      </c>
      <c r="E50" s="284"/>
      <c r="F50" s="276"/>
      <c r="G50" s="276"/>
      <c r="H50" s="284"/>
      <c r="I50" s="276"/>
      <c r="J50" s="276"/>
    </row>
    <row r="51" spans="1:10">
      <c r="A51" s="285" t="s">
        <v>192</v>
      </c>
      <c r="B51" s="262">
        <v>69927000</v>
      </c>
      <c r="C51" s="263">
        <v>32285000</v>
      </c>
      <c r="D51" s="263">
        <v>37642000</v>
      </c>
      <c r="E51" s="262">
        <v>59981000</v>
      </c>
      <c r="F51" s="263">
        <v>29879000</v>
      </c>
      <c r="G51" s="263">
        <v>30102000</v>
      </c>
      <c r="H51" s="262">
        <v>56004000</v>
      </c>
      <c r="I51" s="263">
        <v>28283000</v>
      </c>
      <c r="J51" s="263">
        <v>27721000</v>
      </c>
    </row>
    <row r="52" spans="1:10">
      <c r="A52" s="285" t="s">
        <v>217</v>
      </c>
      <c r="B52" s="281">
        <v>0.52690000000000003</v>
      </c>
      <c r="C52" s="282">
        <v>0.49569999999999997</v>
      </c>
      <c r="D52" s="282">
        <v>0.56242999999999999</v>
      </c>
      <c r="E52" s="281">
        <v>0.42880000000000001</v>
      </c>
      <c r="F52" s="282">
        <v>0.39860000000000001</v>
      </c>
      <c r="G52" s="282">
        <v>0.47049999999999997</v>
      </c>
      <c r="H52" s="281">
        <v>0.45490000000000003</v>
      </c>
      <c r="I52" s="282">
        <v>0.47470000000000001</v>
      </c>
      <c r="J52" s="282">
        <v>0.43359999999999999</v>
      </c>
    </row>
    <row r="53" spans="1:10">
      <c r="A53" s="285" t="s">
        <v>220</v>
      </c>
      <c r="B53" s="281">
        <v>0.37790000000000001</v>
      </c>
      <c r="C53" s="282">
        <v>0.40039999999999998</v>
      </c>
      <c r="D53" s="282">
        <v>0.3523</v>
      </c>
      <c r="E53" s="281">
        <v>0.4793</v>
      </c>
      <c r="F53" s="282">
        <v>0.43509999999999999</v>
      </c>
      <c r="G53" s="282">
        <v>0.54049999999999998</v>
      </c>
      <c r="H53" s="281">
        <v>0.32</v>
      </c>
      <c r="I53" s="282">
        <v>0.314</v>
      </c>
      <c r="J53" s="282">
        <v>0.32640000000000002</v>
      </c>
    </row>
    <row r="54" spans="1:10">
      <c r="A54" s="285" t="s">
        <v>221</v>
      </c>
      <c r="B54" s="281">
        <v>5.67E-2</v>
      </c>
      <c r="C54" s="282">
        <v>6.6799999999999998E-2</v>
      </c>
      <c r="D54" s="282">
        <v>4.514E-2</v>
      </c>
      <c r="E54" s="281">
        <v>7.5899999999999995E-2</v>
      </c>
      <c r="F54" s="282">
        <v>0.14369999999999999</v>
      </c>
      <c r="G54" s="282">
        <v>-1.78E-2</v>
      </c>
      <c r="H54" s="281">
        <v>2.2000000000000001E-3</v>
      </c>
      <c r="I54" s="282">
        <v>1.8700000000000001E-2</v>
      </c>
      <c r="J54" s="282">
        <v>-1.5599999999999999E-2</v>
      </c>
    </row>
    <row r="55" spans="1:10">
      <c r="A55" s="288" t="s">
        <v>223</v>
      </c>
      <c r="B55" s="289">
        <v>0.96150000000000002</v>
      </c>
      <c r="C55" s="290">
        <v>0.96289999999999998</v>
      </c>
      <c r="D55" s="290">
        <v>0.95987</v>
      </c>
      <c r="E55" s="289">
        <v>0.98399999999999999</v>
      </c>
      <c r="F55" s="290">
        <v>0.97740000000000005</v>
      </c>
      <c r="G55" s="290">
        <v>0.99309999999999998</v>
      </c>
      <c r="H55" s="289">
        <v>0.77710000000000001</v>
      </c>
      <c r="I55" s="290">
        <v>0.8075</v>
      </c>
      <c r="J55" s="290">
        <v>0.74439999999999995</v>
      </c>
    </row>
    <row r="56" spans="1:10">
      <c r="A56" s="292"/>
      <c r="B56" s="262" t="s">
        <v>38</v>
      </c>
      <c r="C56" s="263" t="s">
        <v>38</v>
      </c>
      <c r="D56" s="263" t="s">
        <v>38</v>
      </c>
      <c r="E56" s="262"/>
      <c r="F56" s="263"/>
      <c r="G56" s="263"/>
      <c r="H56" s="262"/>
      <c r="I56" s="263"/>
      <c r="J56" s="263"/>
    </row>
    <row r="57" spans="1:10">
      <c r="A57" s="265" t="s">
        <v>184</v>
      </c>
      <c r="B57" s="284" t="s">
        <v>38</v>
      </c>
      <c r="C57" s="276" t="s">
        <v>38</v>
      </c>
      <c r="D57" s="276" t="s">
        <v>38</v>
      </c>
      <c r="E57" s="284"/>
      <c r="F57" s="276"/>
      <c r="G57" s="276"/>
      <c r="H57" s="284"/>
      <c r="I57" s="276"/>
      <c r="J57" s="276"/>
    </row>
    <row r="58" spans="1:10">
      <c r="A58" s="285" t="s">
        <v>192</v>
      </c>
      <c r="B58" s="262">
        <v>298685000</v>
      </c>
      <c r="C58" s="263">
        <v>153620000</v>
      </c>
      <c r="D58" s="263">
        <v>145065000</v>
      </c>
      <c r="E58" s="262">
        <v>279241000</v>
      </c>
      <c r="F58" s="263">
        <v>143907000</v>
      </c>
      <c r="G58" s="263">
        <v>135334000</v>
      </c>
      <c r="H58" s="262">
        <v>283898000</v>
      </c>
      <c r="I58" s="263">
        <v>153974000</v>
      </c>
      <c r="J58" s="263">
        <v>129924000</v>
      </c>
    </row>
    <row r="59" spans="1:10">
      <c r="A59" s="285" t="s">
        <v>217</v>
      </c>
      <c r="B59" s="281">
        <v>0.67049999999999998</v>
      </c>
      <c r="C59" s="282">
        <v>0.6351</v>
      </c>
      <c r="D59" s="282">
        <v>0.70908000000000004</v>
      </c>
      <c r="E59" s="281">
        <v>0.64019999999999999</v>
      </c>
      <c r="F59" s="282">
        <v>0.56789999999999996</v>
      </c>
      <c r="G59" s="282">
        <v>0.73939999999999995</v>
      </c>
      <c r="H59" s="281">
        <v>0.74809999999999999</v>
      </c>
      <c r="I59" s="282">
        <v>0.72819999999999996</v>
      </c>
      <c r="J59" s="282">
        <v>0.77090000000000003</v>
      </c>
    </row>
    <row r="60" spans="1:10">
      <c r="A60" s="285" t="s">
        <v>220</v>
      </c>
      <c r="B60" s="281">
        <v>0.30409999999999998</v>
      </c>
      <c r="C60" s="282">
        <v>0.29970000000000002</v>
      </c>
      <c r="D60" s="282">
        <v>0.30882999999999999</v>
      </c>
      <c r="E60" s="281">
        <v>0.34370000000000001</v>
      </c>
      <c r="F60" s="282">
        <v>0.39479999999999998</v>
      </c>
      <c r="G60" s="282">
        <v>0.27360000000000001</v>
      </c>
      <c r="H60" s="281">
        <v>0.31709999999999999</v>
      </c>
      <c r="I60" s="282">
        <v>0.32440000000000002</v>
      </c>
      <c r="J60" s="282">
        <v>0.30869999999999997</v>
      </c>
    </row>
    <row r="61" spans="1:10">
      <c r="A61" s="285" t="s">
        <v>221</v>
      </c>
      <c r="B61" s="281">
        <v>1.6999999999999999E-3</v>
      </c>
      <c r="C61" s="282">
        <v>4.2200000000000001E-2</v>
      </c>
      <c r="D61" s="282">
        <v>-4.2470000000000001E-2</v>
      </c>
      <c r="E61" s="281">
        <v>1.1999999999999999E-3</v>
      </c>
      <c r="F61" s="282">
        <v>1.9E-3</v>
      </c>
      <c r="G61" s="282">
        <v>2.0000000000000001E-4</v>
      </c>
      <c r="H61" s="281">
        <v>1.0500000000000001E-2</v>
      </c>
      <c r="I61" s="282">
        <v>1.0800000000000001E-2</v>
      </c>
      <c r="J61" s="282">
        <v>0.01</v>
      </c>
    </row>
    <row r="62" spans="1:10">
      <c r="A62" s="288" t="s">
        <v>224</v>
      </c>
      <c r="B62" s="289">
        <v>0.97629999999999995</v>
      </c>
      <c r="C62" s="290">
        <v>0.97699999999999998</v>
      </c>
      <c r="D62" s="290">
        <v>0.97545000000000004</v>
      </c>
      <c r="E62" s="289">
        <v>0.98509999999999998</v>
      </c>
      <c r="F62" s="290">
        <v>0.96460000000000001</v>
      </c>
      <c r="G62" s="290">
        <v>1.0132000000000001</v>
      </c>
      <c r="H62" s="289">
        <v>1.0757000000000001</v>
      </c>
      <c r="I62" s="290">
        <v>1.0634999999999999</v>
      </c>
      <c r="J62" s="290">
        <v>1.0896999999999999</v>
      </c>
    </row>
    <row r="63" spans="1:10">
      <c r="A63" s="291"/>
      <c r="B63" s="262" t="s">
        <v>38</v>
      </c>
      <c r="C63" s="263" t="s">
        <v>38</v>
      </c>
      <c r="D63" s="263" t="s">
        <v>38</v>
      </c>
      <c r="E63" s="262"/>
      <c r="F63" s="263"/>
      <c r="G63" s="263"/>
      <c r="H63" s="262"/>
      <c r="I63" s="263"/>
      <c r="J63" s="263"/>
    </row>
    <row r="64" spans="1:10">
      <c r="A64" s="265" t="s">
        <v>185</v>
      </c>
      <c r="B64" s="284" t="s">
        <v>38</v>
      </c>
      <c r="C64" s="276" t="s">
        <v>38</v>
      </c>
      <c r="D64" s="276" t="s">
        <v>38</v>
      </c>
      <c r="E64" s="284"/>
      <c r="F64" s="276"/>
      <c r="G64" s="276"/>
      <c r="H64" s="284"/>
      <c r="I64" s="276"/>
      <c r="J64" s="276"/>
    </row>
    <row r="65" spans="1:10">
      <c r="A65" s="285" t="s">
        <v>192</v>
      </c>
      <c r="B65" s="262">
        <v>83597000</v>
      </c>
      <c r="C65" s="263">
        <v>40043000</v>
      </c>
      <c r="D65" s="263">
        <v>43554000</v>
      </c>
      <c r="E65" s="262">
        <v>74328000</v>
      </c>
      <c r="F65" s="263">
        <v>19633000</v>
      </c>
      <c r="G65" s="263">
        <v>54695000</v>
      </c>
      <c r="H65" s="262">
        <v>91746000</v>
      </c>
      <c r="I65" s="263">
        <v>42923000</v>
      </c>
      <c r="J65" s="263">
        <v>48823000</v>
      </c>
    </row>
    <row r="66" spans="1:10">
      <c r="A66" s="285" t="s">
        <v>217</v>
      </c>
      <c r="B66" s="281">
        <v>0.61199999999999999</v>
      </c>
      <c r="C66" s="282">
        <v>0.66620000000000001</v>
      </c>
      <c r="D66" s="282">
        <v>0.55306999999999995</v>
      </c>
      <c r="E66" s="281">
        <v>0.2969</v>
      </c>
      <c r="F66" s="282">
        <v>0.25430000000000003</v>
      </c>
      <c r="G66" s="282">
        <v>0.35360000000000003</v>
      </c>
      <c r="H66" s="281">
        <v>0.1615</v>
      </c>
      <c r="I66" s="282">
        <v>0.19209999999999999</v>
      </c>
      <c r="J66" s="282">
        <v>0.1313</v>
      </c>
    </row>
    <row r="67" spans="1:10">
      <c r="A67" s="285" t="s">
        <v>220</v>
      </c>
      <c r="B67" s="281">
        <v>0.28989999999999999</v>
      </c>
      <c r="C67" s="282">
        <v>0.2339</v>
      </c>
      <c r="D67" s="282">
        <v>0.35083999999999999</v>
      </c>
      <c r="E67" s="281">
        <v>0.38990000000000002</v>
      </c>
      <c r="F67" s="282">
        <v>0.53769999999999996</v>
      </c>
      <c r="G67" s="282">
        <v>0.19220000000000001</v>
      </c>
      <c r="H67" s="281">
        <v>0.18210000000000001</v>
      </c>
      <c r="I67" s="282">
        <v>0.19500000000000001</v>
      </c>
      <c r="J67" s="282">
        <v>0.1694</v>
      </c>
    </row>
    <row r="68" spans="1:10">
      <c r="A68" s="285" t="s">
        <v>221</v>
      </c>
      <c r="B68" s="281">
        <v>9.69E-2</v>
      </c>
      <c r="C68" s="282">
        <v>7.7600000000000002E-2</v>
      </c>
      <c r="D68" s="282">
        <v>0.11784</v>
      </c>
      <c r="E68" s="281">
        <v>0.22509999999999999</v>
      </c>
      <c r="F68" s="282">
        <v>0.11219999999999999</v>
      </c>
      <c r="G68" s="282">
        <v>0.376</v>
      </c>
      <c r="H68" s="281">
        <v>0.51239999999999997</v>
      </c>
      <c r="I68" s="282">
        <v>0.52100000000000002</v>
      </c>
      <c r="J68" s="282">
        <v>0.50390000000000001</v>
      </c>
    </row>
    <row r="69" spans="1:10">
      <c r="A69" s="288" t="s">
        <v>225</v>
      </c>
      <c r="B69" s="289">
        <v>0.99880000000000002</v>
      </c>
      <c r="C69" s="290">
        <v>0.97770000000000001</v>
      </c>
      <c r="D69" s="290">
        <v>1.0217400000000001</v>
      </c>
      <c r="E69" s="289">
        <v>0.91190000000000004</v>
      </c>
      <c r="F69" s="290">
        <v>0.9042</v>
      </c>
      <c r="G69" s="290">
        <v>0.92200000000000004</v>
      </c>
      <c r="H69" s="289">
        <v>0.85609999999999997</v>
      </c>
      <c r="I69" s="290">
        <v>0.90810000000000002</v>
      </c>
      <c r="J69" s="290">
        <v>0.80469999999999997</v>
      </c>
    </row>
    <row r="70" spans="1:10">
      <c r="A70" s="292"/>
      <c r="B70" s="262" t="s">
        <v>38</v>
      </c>
      <c r="C70" s="263" t="s">
        <v>38</v>
      </c>
      <c r="D70" s="263" t="s">
        <v>38</v>
      </c>
      <c r="E70" s="262"/>
      <c r="F70" s="263"/>
      <c r="G70" s="263"/>
      <c r="H70" s="262"/>
      <c r="I70" s="263"/>
      <c r="J70" s="263"/>
    </row>
    <row r="71" spans="1:10">
      <c r="A71" s="265" t="s">
        <v>186</v>
      </c>
      <c r="B71" s="284" t="s">
        <v>38</v>
      </c>
      <c r="C71" s="276" t="s">
        <v>38</v>
      </c>
      <c r="D71" s="276" t="s">
        <v>38</v>
      </c>
      <c r="E71" s="284"/>
      <c r="F71" s="276"/>
      <c r="G71" s="276"/>
      <c r="H71" s="284"/>
      <c r="I71" s="276"/>
      <c r="J71" s="276"/>
    </row>
    <row r="72" spans="1:10">
      <c r="A72" s="285" t="s">
        <v>192</v>
      </c>
      <c r="B72" s="262">
        <v>467393000</v>
      </c>
      <c r="C72" s="263">
        <v>179421000</v>
      </c>
      <c r="D72" s="263">
        <v>287972000</v>
      </c>
      <c r="E72" s="262">
        <v>486992000</v>
      </c>
      <c r="F72" s="263">
        <v>192482000</v>
      </c>
      <c r="G72" s="263">
        <v>294510000</v>
      </c>
      <c r="H72" s="262">
        <v>487630000</v>
      </c>
      <c r="I72" s="263">
        <v>211947000</v>
      </c>
      <c r="J72" s="263">
        <v>275683000</v>
      </c>
    </row>
    <row r="73" spans="1:10">
      <c r="A73" s="285" t="s">
        <v>217</v>
      </c>
      <c r="B73" s="281">
        <v>0.72560000000000002</v>
      </c>
      <c r="C73" s="282">
        <v>0.62809999999999999</v>
      </c>
      <c r="D73" s="282">
        <v>0.81274999999999997</v>
      </c>
      <c r="E73" s="281">
        <v>0.57410000000000005</v>
      </c>
      <c r="F73" s="282">
        <v>0.5887</v>
      </c>
      <c r="G73" s="282">
        <v>0.5645</v>
      </c>
      <c r="H73" s="281">
        <v>0.57989999999999997</v>
      </c>
      <c r="I73" s="282">
        <v>0.5675</v>
      </c>
      <c r="J73" s="282">
        <v>0.59079999999999999</v>
      </c>
    </row>
    <row r="74" spans="1:10">
      <c r="A74" s="285" t="s">
        <v>220</v>
      </c>
      <c r="B74" s="281">
        <v>8.8599999999999998E-2</v>
      </c>
      <c r="C74" s="282">
        <v>0.11210000000000001</v>
      </c>
      <c r="D74" s="282">
        <v>6.7530000000000007E-2</v>
      </c>
      <c r="E74" s="281">
        <v>0.12189999999999999</v>
      </c>
      <c r="F74" s="282">
        <v>-0.18820000000000001</v>
      </c>
      <c r="G74" s="282">
        <v>0.32390000000000002</v>
      </c>
      <c r="H74" s="281">
        <v>0.30830000000000002</v>
      </c>
      <c r="I74" s="282">
        <v>0.33660000000000001</v>
      </c>
      <c r="J74" s="282">
        <v>0.2833</v>
      </c>
    </row>
    <row r="75" spans="1:10">
      <c r="A75" s="285" t="s">
        <v>221</v>
      </c>
      <c r="B75" s="281">
        <v>0.13009999999999999</v>
      </c>
      <c r="C75" s="282">
        <v>0.1686</v>
      </c>
      <c r="D75" s="282">
        <v>9.5640000000000003E-2</v>
      </c>
      <c r="E75" s="281">
        <v>0.27739999999999998</v>
      </c>
      <c r="F75" s="282">
        <v>0.47189999999999999</v>
      </c>
      <c r="G75" s="282">
        <v>0.15060000000000001</v>
      </c>
      <c r="H75" s="281">
        <v>0.13519999999999999</v>
      </c>
      <c r="I75" s="282">
        <v>0.13239999999999999</v>
      </c>
      <c r="J75" s="282">
        <v>0.1376</v>
      </c>
    </row>
    <row r="76" spans="1:10">
      <c r="A76" s="288" t="s">
        <v>226</v>
      </c>
      <c r="B76" s="289">
        <v>0.94420000000000004</v>
      </c>
      <c r="C76" s="290">
        <v>0.90880000000000005</v>
      </c>
      <c r="D76" s="290">
        <v>0.97592000000000001</v>
      </c>
      <c r="E76" s="289">
        <v>0.97340000000000004</v>
      </c>
      <c r="F76" s="290">
        <v>0.87239999999999995</v>
      </c>
      <c r="G76" s="290">
        <v>1.0390999999999999</v>
      </c>
      <c r="H76" s="289">
        <v>1.0235000000000001</v>
      </c>
      <c r="I76" s="290">
        <v>1.0367</v>
      </c>
      <c r="J76" s="290">
        <v>1.0118</v>
      </c>
    </row>
  </sheetData>
  <printOptions horizontalCentered="1" verticalCentered="1"/>
  <pageMargins left="0.31496062992125984" right="0.31496062992125984" top="0.15748031496062992" bottom="0.15748031496062992" header="0.31496062992125984" footer="0.31496062992125984"/>
  <pageSetup paperSize="9" scale="79" orientation="landscape" r:id="rId1"/>
  <headerFooter>
    <oddHeader>&amp;R&amp;D  &amp;T</oddHeader>
    <oddFooter>&amp;R&amp;P</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052BD3-1050-4D24-B40F-CA09C56120BA}">
  <sheetPr codeName="Sheet17">
    <tabColor theme="5" tint="0.79998168889431442"/>
    <pageSetUpPr fitToPage="1"/>
  </sheetPr>
  <dimension ref="A1:J89"/>
  <sheetViews>
    <sheetView showGridLines="0" zoomScaleNormal="100" zoomScaleSheetLayoutView="115" workbookViewId="0"/>
  </sheetViews>
  <sheetFormatPr defaultColWidth="9.28515625" defaultRowHeight="11.25"/>
  <cols>
    <col min="1" max="1" width="45.7109375" style="7" customWidth="1"/>
    <col min="2" max="10" width="15.7109375" style="7" customWidth="1"/>
    <col min="11" max="16384" width="9.28515625" style="7"/>
  </cols>
  <sheetData>
    <row r="1" spans="1:10">
      <c r="A1" s="293" t="s">
        <v>249</v>
      </c>
      <c r="B1" s="294"/>
      <c r="C1" s="294"/>
      <c r="D1" s="294"/>
      <c r="E1" s="294"/>
      <c r="F1" s="294"/>
      <c r="G1" s="294"/>
      <c r="H1" s="294"/>
      <c r="I1" s="294"/>
      <c r="J1" s="294"/>
    </row>
    <row r="2" spans="1:10">
      <c r="A2" s="295" t="s">
        <v>80</v>
      </c>
      <c r="B2" s="296" t="s">
        <v>23</v>
      </c>
      <c r="C2" s="297" t="s">
        <v>24</v>
      </c>
      <c r="D2" s="297" t="s">
        <v>25</v>
      </c>
      <c r="E2" s="296" t="s">
        <v>26</v>
      </c>
      <c r="F2" s="297" t="s">
        <v>27</v>
      </c>
      <c r="G2" s="297" t="s">
        <v>28</v>
      </c>
      <c r="H2" s="296" t="s">
        <v>29</v>
      </c>
      <c r="I2" s="297" t="s">
        <v>30</v>
      </c>
      <c r="J2" s="297" t="s">
        <v>31</v>
      </c>
    </row>
    <row r="3" spans="1:10">
      <c r="A3" s="293" t="s">
        <v>157</v>
      </c>
      <c r="B3" s="298">
        <v>163872000</v>
      </c>
      <c r="C3" s="298">
        <v>96467000</v>
      </c>
      <c r="D3" s="298">
        <v>67405000</v>
      </c>
      <c r="E3" s="298">
        <v>101185000</v>
      </c>
      <c r="F3" s="298">
        <v>35187000</v>
      </c>
      <c r="G3" s="298">
        <v>65998000</v>
      </c>
      <c r="H3" s="298">
        <v>-3395000</v>
      </c>
      <c r="I3" s="298">
        <v>-18090000</v>
      </c>
      <c r="J3" s="298">
        <v>14694000</v>
      </c>
    </row>
    <row r="4" spans="1:10">
      <c r="A4" s="299"/>
      <c r="B4" s="300" t="s">
        <v>38</v>
      </c>
      <c r="C4" s="301" t="s">
        <v>38</v>
      </c>
      <c r="D4" s="301" t="s">
        <v>38</v>
      </c>
      <c r="E4" s="300"/>
      <c r="F4" s="301"/>
      <c r="G4" s="301"/>
      <c r="H4" s="300"/>
      <c r="I4" s="301"/>
      <c r="J4" s="301"/>
    </row>
    <row r="5" spans="1:10">
      <c r="A5" s="293" t="s">
        <v>231</v>
      </c>
      <c r="B5" s="298">
        <v>64000</v>
      </c>
      <c r="C5" s="298">
        <v>-58000</v>
      </c>
      <c r="D5" s="298">
        <v>122000</v>
      </c>
      <c r="E5" s="298">
        <v>1112000</v>
      </c>
      <c r="F5" s="298">
        <v>-201000</v>
      </c>
      <c r="G5" s="298">
        <v>1313000</v>
      </c>
      <c r="H5" s="298">
        <v>-192000</v>
      </c>
      <c r="I5" s="298">
        <v>-40000</v>
      </c>
      <c r="J5" s="298">
        <v>-152000</v>
      </c>
    </row>
    <row r="6" spans="1:10">
      <c r="A6" s="302" t="s">
        <v>130</v>
      </c>
      <c r="B6" s="303" t="s">
        <v>38</v>
      </c>
      <c r="C6" s="304" t="s">
        <v>38</v>
      </c>
      <c r="D6" s="304" t="s">
        <v>38</v>
      </c>
      <c r="E6" s="303"/>
      <c r="F6" s="304"/>
      <c r="G6" s="304"/>
      <c r="H6" s="303"/>
      <c r="I6" s="304"/>
      <c r="J6" s="304"/>
    </row>
    <row r="7" spans="1:10">
      <c r="A7" s="305" t="s">
        <v>159</v>
      </c>
      <c r="B7" s="303">
        <v>0</v>
      </c>
      <c r="C7" s="304">
        <v>0</v>
      </c>
      <c r="D7" s="304">
        <v>0</v>
      </c>
      <c r="E7" s="303">
        <v>0</v>
      </c>
      <c r="F7" s="304">
        <v>0</v>
      </c>
      <c r="G7" s="304">
        <v>0</v>
      </c>
      <c r="H7" s="303">
        <v>0</v>
      </c>
      <c r="I7" s="304">
        <v>0</v>
      </c>
      <c r="J7" s="304">
        <v>0</v>
      </c>
    </row>
    <row r="8" spans="1:10">
      <c r="A8" s="305" t="s">
        <v>160</v>
      </c>
      <c r="B8" s="303">
        <v>69000</v>
      </c>
      <c r="C8" s="304">
        <v>-57000</v>
      </c>
      <c r="D8" s="304">
        <v>126000</v>
      </c>
      <c r="E8" s="303">
        <v>115000</v>
      </c>
      <c r="F8" s="304">
        <v>53000</v>
      </c>
      <c r="G8" s="304">
        <v>62000</v>
      </c>
      <c r="H8" s="303">
        <v>552000</v>
      </c>
      <c r="I8" s="304">
        <v>363000</v>
      </c>
      <c r="J8" s="304">
        <v>189000</v>
      </c>
    </row>
    <row r="9" spans="1:10">
      <c r="A9" s="305" t="s">
        <v>161</v>
      </c>
      <c r="B9" s="303">
        <v>0</v>
      </c>
      <c r="C9" s="304">
        <v>0</v>
      </c>
      <c r="D9" s="304">
        <v>0</v>
      </c>
      <c r="E9" s="303">
        <v>-150000</v>
      </c>
      <c r="F9" s="304">
        <v>-76000</v>
      </c>
      <c r="G9" s="304">
        <v>-74000</v>
      </c>
      <c r="H9" s="303">
        <v>-745000</v>
      </c>
      <c r="I9" s="304">
        <v>-403000</v>
      </c>
      <c r="J9" s="304">
        <v>-341000</v>
      </c>
    </row>
    <row r="10" spans="1:10">
      <c r="A10" s="305" t="s">
        <v>162</v>
      </c>
      <c r="B10" s="303">
        <v>0</v>
      </c>
      <c r="C10" s="304">
        <v>0</v>
      </c>
      <c r="D10" s="304">
        <v>0</v>
      </c>
      <c r="E10" s="303">
        <v>0</v>
      </c>
      <c r="F10" s="304">
        <v>0</v>
      </c>
      <c r="G10" s="304">
        <v>0</v>
      </c>
      <c r="H10" s="303">
        <v>0</v>
      </c>
      <c r="I10" s="304">
        <v>0</v>
      </c>
      <c r="J10" s="304">
        <v>0</v>
      </c>
    </row>
    <row r="11" spans="1:10">
      <c r="A11" s="306" t="s">
        <v>163</v>
      </c>
      <c r="B11" s="307">
        <v>69000</v>
      </c>
      <c r="C11" s="308">
        <v>-57000</v>
      </c>
      <c r="D11" s="308">
        <v>126000</v>
      </c>
      <c r="E11" s="307">
        <v>-35000</v>
      </c>
      <c r="F11" s="308">
        <v>-23000</v>
      </c>
      <c r="G11" s="308">
        <v>-12000</v>
      </c>
      <c r="H11" s="307">
        <v>-192000</v>
      </c>
      <c r="I11" s="308">
        <v>-40000</v>
      </c>
      <c r="J11" s="308">
        <v>-152000</v>
      </c>
    </row>
    <row r="12" spans="1:10">
      <c r="A12" s="302" t="s">
        <v>164</v>
      </c>
      <c r="B12" s="309">
        <v>-5000</v>
      </c>
      <c r="C12" s="310">
        <v>-1000</v>
      </c>
      <c r="D12" s="310">
        <v>-4000</v>
      </c>
      <c r="E12" s="309">
        <v>-353000</v>
      </c>
      <c r="F12" s="310">
        <v>-178000</v>
      </c>
      <c r="G12" s="310">
        <v>-175000</v>
      </c>
      <c r="H12" s="309">
        <v>0</v>
      </c>
      <c r="I12" s="310">
        <v>0</v>
      </c>
      <c r="J12" s="310">
        <v>0</v>
      </c>
    </row>
    <row r="13" spans="1:10">
      <c r="A13" s="302" t="s">
        <v>165</v>
      </c>
      <c r="B13" s="309">
        <v>0</v>
      </c>
      <c r="C13" s="310">
        <v>0</v>
      </c>
      <c r="D13" s="310">
        <v>0</v>
      </c>
      <c r="E13" s="309">
        <v>0</v>
      </c>
      <c r="F13" s="310">
        <v>0</v>
      </c>
      <c r="G13" s="310">
        <v>0</v>
      </c>
      <c r="H13" s="309">
        <v>0</v>
      </c>
      <c r="I13" s="310">
        <v>0</v>
      </c>
      <c r="J13" s="310">
        <v>0</v>
      </c>
    </row>
    <row r="14" spans="1:10">
      <c r="A14" s="306" t="s">
        <v>166</v>
      </c>
      <c r="B14" s="307">
        <v>64000</v>
      </c>
      <c r="C14" s="308">
        <v>-58000</v>
      </c>
      <c r="D14" s="308">
        <v>122000</v>
      </c>
      <c r="E14" s="307">
        <f t="shared" ref="E14:J14" si="0">E11+E12+E13</f>
        <v>-388000</v>
      </c>
      <c r="F14" s="308">
        <f t="shared" si="0"/>
        <v>-201000</v>
      </c>
      <c r="G14" s="308">
        <f t="shared" si="0"/>
        <v>-187000</v>
      </c>
      <c r="H14" s="307">
        <f t="shared" si="0"/>
        <v>-192000</v>
      </c>
      <c r="I14" s="308">
        <f t="shared" si="0"/>
        <v>-40000</v>
      </c>
      <c r="J14" s="308">
        <f t="shared" si="0"/>
        <v>-152000</v>
      </c>
    </row>
    <row r="15" spans="1:10">
      <c r="A15" s="302" t="s">
        <v>167</v>
      </c>
      <c r="B15" s="309">
        <v>0</v>
      </c>
      <c r="C15" s="310">
        <v>0</v>
      </c>
      <c r="D15" s="310">
        <v>0</v>
      </c>
      <c r="E15" s="309">
        <v>1500000</v>
      </c>
      <c r="F15" s="310">
        <v>0</v>
      </c>
      <c r="G15" s="310">
        <v>1500000</v>
      </c>
      <c r="H15" s="309">
        <v>0</v>
      </c>
      <c r="I15" s="310">
        <v>0</v>
      </c>
      <c r="J15" s="310">
        <v>0</v>
      </c>
    </row>
    <row r="16" spans="1:10">
      <c r="A16" s="302" t="s">
        <v>168</v>
      </c>
      <c r="B16" s="309">
        <v>0</v>
      </c>
      <c r="C16" s="310">
        <v>0</v>
      </c>
      <c r="D16" s="310">
        <v>0</v>
      </c>
      <c r="E16" s="309">
        <v>0</v>
      </c>
      <c r="F16" s="310">
        <v>0</v>
      </c>
      <c r="G16" s="310">
        <v>0</v>
      </c>
      <c r="H16" s="309">
        <v>0</v>
      </c>
      <c r="I16" s="310">
        <v>0</v>
      </c>
      <c r="J16" s="310">
        <v>0</v>
      </c>
    </row>
    <row r="17" spans="1:10">
      <c r="A17" s="306" t="s">
        <v>232</v>
      </c>
      <c r="B17" s="307">
        <v>64000</v>
      </c>
      <c r="C17" s="308">
        <v>-58000</v>
      </c>
      <c r="D17" s="308">
        <v>122000</v>
      </c>
      <c r="E17" s="307">
        <v>1112000</v>
      </c>
      <c r="F17" s="308">
        <v>-201000</v>
      </c>
      <c r="G17" s="308">
        <v>1313000</v>
      </c>
      <c r="H17" s="307">
        <v>-192000</v>
      </c>
      <c r="I17" s="308">
        <v>-40000</v>
      </c>
      <c r="J17" s="308">
        <v>-152000</v>
      </c>
    </row>
    <row r="18" spans="1:10">
      <c r="A18" s="311"/>
      <c r="B18" s="303" t="s">
        <v>38</v>
      </c>
      <c r="C18" s="304" t="s">
        <v>38</v>
      </c>
      <c r="D18" s="304" t="s">
        <v>38</v>
      </c>
      <c r="E18" s="303"/>
      <c r="F18" s="304"/>
      <c r="G18" s="304"/>
      <c r="H18" s="303"/>
      <c r="I18" s="304"/>
      <c r="J18" s="304"/>
    </row>
    <row r="19" spans="1:10">
      <c r="A19" s="293" t="s">
        <v>233</v>
      </c>
      <c r="B19" s="298">
        <v>163808000</v>
      </c>
      <c r="C19" s="298">
        <v>96525000</v>
      </c>
      <c r="D19" s="298">
        <v>67283000</v>
      </c>
      <c r="E19" s="298">
        <v>100073000</v>
      </c>
      <c r="F19" s="298">
        <v>35388000</v>
      </c>
      <c r="G19" s="298">
        <v>64685000</v>
      </c>
      <c r="H19" s="298">
        <v>-3203000</v>
      </c>
      <c r="I19" s="298">
        <v>-18050000</v>
      </c>
      <c r="J19" s="298">
        <v>14846000</v>
      </c>
    </row>
    <row r="20" spans="1:10">
      <c r="A20" s="302" t="s">
        <v>173</v>
      </c>
      <c r="B20" s="303" t="s">
        <v>38</v>
      </c>
      <c r="C20" s="304" t="s">
        <v>38</v>
      </c>
      <c r="D20" s="304" t="s">
        <v>38</v>
      </c>
      <c r="E20" s="303"/>
      <c r="F20" s="304"/>
      <c r="G20" s="304"/>
      <c r="H20" s="303"/>
      <c r="I20" s="304"/>
      <c r="J20" s="304"/>
    </row>
    <row r="21" spans="1:10">
      <c r="A21" s="302" t="s">
        <v>174</v>
      </c>
      <c r="B21" s="309">
        <v>910012000</v>
      </c>
      <c r="C21" s="310">
        <v>469279000</v>
      </c>
      <c r="D21" s="310">
        <v>440733000</v>
      </c>
      <c r="E21" s="309">
        <v>713120000</v>
      </c>
      <c r="F21" s="310">
        <v>375735000</v>
      </c>
      <c r="G21" s="310">
        <v>337385000</v>
      </c>
      <c r="H21" s="309">
        <v>618124000</v>
      </c>
      <c r="I21" s="310">
        <v>296237000</v>
      </c>
      <c r="J21" s="310">
        <v>321886000</v>
      </c>
    </row>
    <row r="22" spans="1:10">
      <c r="A22" s="305" t="s">
        <v>175</v>
      </c>
      <c r="B22" s="303">
        <v>-612441000</v>
      </c>
      <c r="C22" s="304">
        <v>-314018000</v>
      </c>
      <c r="D22" s="304">
        <v>-298423000</v>
      </c>
      <c r="E22" s="303">
        <v>-517833000</v>
      </c>
      <c r="F22" s="304">
        <v>-277538000</v>
      </c>
      <c r="G22" s="304">
        <v>-240295000</v>
      </c>
      <c r="H22" s="303">
        <v>-572944000</v>
      </c>
      <c r="I22" s="304">
        <v>-275927000</v>
      </c>
      <c r="J22" s="304">
        <v>-297016000</v>
      </c>
    </row>
    <row r="23" spans="1:10" hidden="1">
      <c r="A23" s="312"/>
      <c r="B23" s="303" t="s">
        <v>38</v>
      </c>
      <c r="C23" s="304" t="s">
        <v>38</v>
      </c>
      <c r="D23" s="304" t="s">
        <v>38</v>
      </c>
      <c r="E23" s="303"/>
      <c r="F23" s="304"/>
      <c r="G23" s="304"/>
      <c r="H23" s="303"/>
      <c r="I23" s="304"/>
      <c r="J23" s="304"/>
    </row>
    <row r="24" spans="1:10" hidden="1">
      <c r="A24" s="312"/>
      <c r="B24" s="303" t="s">
        <v>38</v>
      </c>
      <c r="C24" s="304" t="s">
        <v>38</v>
      </c>
      <c r="D24" s="304" t="s">
        <v>38</v>
      </c>
      <c r="E24" s="303"/>
      <c r="F24" s="304"/>
      <c r="G24" s="304"/>
      <c r="H24" s="303"/>
      <c r="I24" s="304"/>
      <c r="J24" s="304"/>
    </row>
    <row r="25" spans="1:10">
      <c r="A25" s="313" t="s">
        <v>178</v>
      </c>
      <c r="B25" s="303">
        <v>-26568000</v>
      </c>
      <c r="C25" s="304">
        <v>-13427000</v>
      </c>
      <c r="D25" s="304">
        <v>-13141000</v>
      </c>
      <c r="E25" s="303">
        <v>-12924000</v>
      </c>
      <c r="F25" s="304">
        <v>-8424000</v>
      </c>
      <c r="G25" s="304">
        <v>-4500000</v>
      </c>
      <c r="H25" s="303">
        <v>-9024000</v>
      </c>
      <c r="I25" s="304">
        <v>-4585000</v>
      </c>
      <c r="J25" s="304">
        <v>-4438000</v>
      </c>
    </row>
    <row r="26" spans="1:10">
      <c r="A26" s="314" t="s">
        <v>179</v>
      </c>
      <c r="B26" s="303">
        <v>0</v>
      </c>
      <c r="C26" s="304">
        <v>0</v>
      </c>
      <c r="D26" s="304">
        <v>0</v>
      </c>
      <c r="E26" s="303">
        <v>0</v>
      </c>
      <c r="F26" s="304">
        <v>0</v>
      </c>
      <c r="G26" s="304">
        <v>0</v>
      </c>
      <c r="H26" s="303">
        <v>0</v>
      </c>
      <c r="I26" s="304">
        <v>0</v>
      </c>
      <c r="J26" s="304">
        <v>0</v>
      </c>
    </row>
    <row r="27" spans="1:10">
      <c r="A27" s="314" t="s">
        <v>180</v>
      </c>
      <c r="B27" s="303">
        <v>-117755000</v>
      </c>
      <c r="C27" s="304">
        <v>-54672000</v>
      </c>
      <c r="D27" s="304">
        <v>-63083000</v>
      </c>
      <c r="E27" s="303">
        <v>-88344000</v>
      </c>
      <c r="F27" s="304">
        <v>-59055000</v>
      </c>
      <c r="G27" s="304">
        <v>-29289000</v>
      </c>
      <c r="H27" s="303">
        <v>-44130000</v>
      </c>
      <c r="I27" s="304">
        <v>-37692000</v>
      </c>
      <c r="J27" s="304">
        <v>-6437000</v>
      </c>
    </row>
    <row r="28" spans="1:10">
      <c r="A28" s="315" t="s">
        <v>181</v>
      </c>
      <c r="B28" s="303">
        <v>-117755000</v>
      </c>
      <c r="C28" s="304">
        <v>-54672000</v>
      </c>
      <c r="D28" s="304">
        <v>-63083000</v>
      </c>
      <c r="E28" s="303">
        <v>-88344000</v>
      </c>
      <c r="F28" s="304">
        <v>-59055000</v>
      </c>
      <c r="G28" s="304">
        <v>-29289000</v>
      </c>
      <c r="H28" s="303">
        <v>-44130000</v>
      </c>
      <c r="I28" s="304">
        <v>-37692000</v>
      </c>
      <c r="J28" s="304">
        <v>-6437000</v>
      </c>
    </row>
    <row r="29" spans="1:10">
      <c r="A29" s="306" t="s">
        <v>163</v>
      </c>
      <c r="B29" s="307">
        <v>153248000</v>
      </c>
      <c r="C29" s="308">
        <v>87162000</v>
      </c>
      <c r="D29" s="308">
        <v>66086000</v>
      </c>
      <c r="E29" s="307">
        <v>94019000</v>
      </c>
      <c r="F29" s="308">
        <v>30718000</v>
      </c>
      <c r="G29" s="308">
        <v>63301000</v>
      </c>
      <c r="H29" s="307">
        <v>-7974000</v>
      </c>
      <c r="I29" s="308">
        <v>-21968000</v>
      </c>
      <c r="J29" s="308">
        <v>13993000</v>
      </c>
    </row>
    <row r="30" spans="1:10">
      <c r="A30" s="302" t="s">
        <v>164</v>
      </c>
      <c r="B30" s="309">
        <v>2903000</v>
      </c>
      <c r="C30" s="310">
        <v>4685000</v>
      </c>
      <c r="D30" s="310">
        <v>-1782000</v>
      </c>
      <c r="E30" s="309">
        <v>985000</v>
      </c>
      <c r="F30" s="310">
        <v>-399000</v>
      </c>
      <c r="G30" s="310">
        <v>1384000</v>
      </c>
      <c r="H30" s="309">
        <v>6938000</v>
      </c>
      <c r="I30" s="310">
        <v>5773000</v>
      </c>
      <c r="J30" s="310">
        <v>1165000</v>
      </c>
    </row>
    <row r="31" spans="1:10">
      <c r="A31" s="306" t="s">
        <v>166</v>
      </c>
      <c r="B31" s="307">
        <v>156151000</v>
      </c>
      <c r="C31" s="308">
        <v>91847000</v>
      </c>
      <c r="D31" s="308">
        <v>64304000</v>
      </c>
      <c r="E31" s="307">
        <f t="shared" ref="E31:J31" si="1">E29+E30</f>
        <v>95004000</v>
      </c>
      <c r="F31" s="308">
        <f t="shared" si="1"/>
        <v>30319000</v>
      </c>
      <c r="G31" s="308">
        <f t="shared" si="1"/>
        <v>64685000</v>
      </c>
      <c r="H31" s="307">
        <f t="shared" si="1"/>
        <v>-1036000</v>
      </c>
      <c r="I31" s="308">
        <f t="shared" si="1"/>
        <v>-16195000</v>
      </c>
      <c r="J31" s="308">
        <f t="shared" si="1"/>
        <v>15158000</v>
      </c>
    </row>
    <row r="32" spans="1:10">
      <c r="A32" s="302" t="s">
        <v>167</v>
      </c>
      <c r="B32" s="309">
        <v>7876000</v>
      </c>
      <c r="C32" s="310">
        <v>4843000</v>
      </c>
      <c r="D32" s="310">
        <v>3033000</v>
      </c>
      <c r="E32" s="309">
        <v>5088000</v>
      </c>
      <c r="F32" s="310">
        <v>5088000</v>
      </c>
      <c r="G32" s="310">
        <v>0</v>
      </c>
      <c r="H32" s="309">
        <v>-2167000</v>
      </c>
      <c r="I32" s="310">
        <v>-1854000</v>
      </c>
      <c r="J32" s="310">
        <v>-312000</v>
      </c>
    </row>
    <row r="33" spans="1:10">
      <c r="A33" s="302" t="s">
        <v>168</v>
      </c>
      <c r="B33" s="309">
        <v>-219000</v>
      </c>
      <c r="C33" s="310">
        <v>-165000</v>
      </c>
      <c r="D33" s="310">
        <v>-54000</v>
      </c>
      <c r="E33" s="309">
        <v>-19000</v>
      </c>
      <c r="F33" s="310">
        <v>-19000</v>
      </c>
      <c r="G33" s="310">
        <v>0</v>
      </c>
      <c r="H33" s="309">
        <v>0</v>
      </c>
      <c r="I33" s="310">
        <v>0</v>
      </c>
      <c r="J33" s="310">
        <v>0</v>
      </c>
    </row>
    <row r="34" spans="1:10">
      <c r="A34" s="306" t="s">
        <v>234</v>
      </c>
      <c r="B34" s="307">
        <v>163808000</v>
      </c>
      <c r="C34" s="308">
        <v>96525000</v>
      </c>
      <c r="D34" s="308">
        <v>67283000</v>
      </c>
      <c r="E34" s="307">
        <v>100073000</v>
      </c>
      <c r="F34" s="308">
        <v>35388000</v>
      </c>
      <c r="G34" s="308">
        <v>64685000</v>
      </c>
      <c r="H34" s="307">
        <v>-3203000</v>
      </c>
      <c r="I34" s="308">
        <v>-18050000</v>
      </c>
      <c r="J34" s="308">
        <v>14846000</v>
      </c>
    </row>
    <row r="35" spans="1:10">
      <c r="A35" s="316"/>
      <c r="B35" s="303" t="s">
        <v>38</v>
      </c>
      <c r="C35" s="304" t="s">
        <v>38</v>
      </c>
      <c r="D35" s="304" t="s">
        <v>38</v>
      </c>
      <c r="E35" s="303"/>
      <c r="F35" s="304"/>
      <c r="G35" s="304"/>
      <c r="H35" s="303"/>
      <c r="I35" s="304"/>
      <c r="J35" s="304"/>
    </row>
    <row r="36" spans="1:10">
      <c r="A36" s="302" t="s">
        <v>250</v>
      </c>
      <c r="B36" s="303" t="s">
        <v>38</v>
      </c>
      <c r="C36" s="304" t="s">
        <v>38</v>
      </c>
      <c r="D36" s="304" t="s">
        <v>38</v>
      </c>
      <c r="E36" s="303"/>
      <c r="F36" s="304"/>
      <c r="G36" s="304"/>
      <c r="H36" s="303"/>
      <c r="I36" s="304"/>
      <c r="J36" s="304"/>
    </row>
    <row r="37" spans="1:10">
      <c r="A37" s="302" t="s">
        <v>174</v>
      </c>
      <c r="B37" s="309">
        <v>594726000</v>
      </c>
      <c r="C37" s="310">
        <v>305649000</v>
      </c>
      <c r="D37" s="310">
        <v>289077000</v>
      </c>
      <c r="E37" s="309">
        <v>491726000</v>
      </c>
      <c r="F37" s="310">
        <v>259432000</v>
      </c>
      <c r="G37" s="310">
        <v>232294000</v>
      </c>
      <c r="H37" s="309">
        <v>487093000</v>
      </c>
      <c r="I37" s="310">
        <v>230180000</v>
      </c>
      <c r="J37" s="310">
        <v>256913000</v>
      </c>
    </row>
    <row r="38" spans="1:10">
      <c r="A38" s="305" t="s">
        <v>175</v>
      </c>
      <c r="B38" s="303">
        <v>-502561000</v>
      </c>
      <c r="C38" s="304">
        <v>-269152000</v>
      </c>
      <c r="D38" s="304">
        <v>-233409000</v>
      </c>
      <c r="E38" s="303">
        <v>-432875000</v>
      </c>
      <c r="F38" s="304">
        <v>-233868000</v>
      </c>
      <c r="G38" s="304">
        <v>-199007000</v>
      </c>
      <c r="H38" s="303">
        <v>-490695000</v>
      </c>
      <c r="I38" s="304">
        <v>-244468000</v>
      </c>
      <c r="J38" s="304">
        <v>-246226000</v>
      </c>
    </row>
    <row r="39" spans="1:10">
      <c r="A39" s="313" t="s">
        <v>178</v>
      </c>
      <c r="B39" s="303">
        <v>0</v>
      </c>
      <c r="C39" s="304">
        <v>0</v>
      </c>
      <c r="D39" s="304">
        <v>0</v>
      </c>
      <c r="E39" s="303">
        <v>0</v>
      </c>
      <c r="F39" s="304">
        <v>0</v>
      </c>
      <c r="G39" s="304">
        <v>0</v>
      </c>
      <c r="H39" s="303">
        <v>0</v>
      </c>
      <c r="I39" s="304">
        <v>0</v>
      </c>
      <c r="J39" s="304">
        <v>0</v>
      </c>
    </row>
    <row r="40" spans="1:10">
      <c r="A40" s="315" t="s">
        <v>181</v>
      </c>
      <c r="B40" s="303">
        <v>0</v>
      </c>
      <c r="C40" s="304">
        <v>0</v>
      </c>
      <c r="D40" s="304">
        <v>0</v>
      </c>
      <c r="E40" s="303">
        <v>0</v>
      </c>
      <c r="F40" s="304">
        <v>0</v>
      </c>
      <c r="G40" s="304">
        <v>0</v>
      </c>
      <c r="H40" s="303">
        <v>0</v>
      </c>
      <c r="I40" s="304">
        <v>0</v>
      </c>
      <c r="J40" s="304">
        <v>0</v>
      </c>
    </row>
    <row r="41" spans="1:10">
      <c r="A41" s="302" t="s">
        <v>251</v>
      </c>
      <c r="B41" s="309">
        <v>92165000</v>
      </c>
      <c r="C41" s="310">
        <v>36497000</v>
      </c>
      <c r="D41" s="310">
        <v>55668000</v>
      </c>
      <c r="E41" s="309">
        <v>58851000</v>
      </c>
      <c r="F41" s="310">
        <v>25564000</v>
      </c>
      <c r="G41" s="310">
        <v>33287000</v>
      </c>
      <c r="H41" s="309">
        <v>-3601000</v>
      </c>
      <c r="I41" s="310">
        <v>-14288000</v>
      </c>
      <c r="J41" s="310">
        <v>10687000</v>
      </c>
    </row>
    <row r="42" spans="1:10">
      <c r="A42" s="317"/>
      <c r="B42" s="303" t="s">
        <v>38</v>
      </c>
      <c r="C42" s="304" t="s">
        <v>38</v>
      </c>
      <c r="D42" s="304" t="s">
        <v>38</v>
      </c>
      <c r="E42" s="303"/>
      <c r="F42" s="304"/>
      <c r="G42" s="304"/>
      <c r="H42" s="303"/>
      <c r="I42" s="304"/>
      <c r="J42" s="304"/>
    </row>
    <row r="43" spans="1:10">
      <c r="A43" s="302" t="s">
        <v>252</v>
      </c>
      <c r="B43" s="303" t="s">
        <v>38</v>
      </c>
      <c r="C43" s="304" t="s">
        <v>38</v>
      </c>
      <c r="D43" s="304" t="s">
        <v>38</v>
      </c>
      <c r="E43" s="303"/>
      <c r="F43" s="304"/>
      <c r="G43" s="304"/>
      <c r="H43" s="303"/>
      <c r="I43" s="304"/>
      <c r="J43" s="304"/>
    </row>
    <row r="44" spans="1:10">
      <c r="A44" s="302" t="s">
        <v>174</v>
      </c>
      <c r="B44" s="309">
        <v>315286000</v>
      </c>
      <c r="C44" s="310">
        <v>163630000</v>
      </c>
      <c r="D44" s="310">
        <v>151656000</v>
      </c>
      <c r="E44" s="309">
        <v>221394000</v>
      </c>
      <c r="F44" s="310">
        <v>116303000</v>
      </c>
      <c r="G44" s="310">
        <v>105091000</v>
      </c>
      <c r="H44" s="309">
        <v>131030000</v>
      </c>
      <c r="I44" s="310">
        <v>66057000</v>
      </c>
      <c r="J44" s="310">
        <v>64973000</v>
      </c>
    </row>
    <row r="45" spans="1:10">
      <c r="A45" s="305" t="s">
        <v>175</v>
      </c>
      <c r="B45" s="303">
        <v>-109880000</v>
      </c>
      <c r="C45" s="304">
        <v>-44866000</v>
      </c>
      <c r="D45" s="304">
        <v>-65014000</v>
      </c>
      <c r="E45" s="303">
        <v>-84958000</v>
      </c>
      <c r="F45" s="304">
        <v>-43670000</v>
      </c>
      <c r="G45" s="304">
        <v>-41288000</v>
      </c>
      <c r="H45" s="303">
        <v>-82248000</v>
      </c>
      <c r="I45" s="304">
        <v>-31458000</v>
      </c>
      <c r="J45" s="304">
        <v>-50790000</v>
      </c>
    </row>
    <row r="46" spans="1:10">
      <c r="A46" s="318" t="s">
        <v>253</v>
      </c>
      <c r="B46" s="303" t="s">
        <v>52</v>
      </c>
      <c r="C46" s="304" t="s">
        <v>52</v>
      </c>
      <c r="D46" s="304" t="s">
        <v>52</v>
      </c>
      <c r="E46" s="303">
        <v>9495000</v>
      </c>
      <c r="F46" s="304">
        <v>627000</v>
      </c>
      <c r="G46" s="304">
        <v>8868000</v>
      </c>
      <c r="H46" s="303">
        <v>15213000</v>
      </c>
      <c r="I46" s="304" t="s">
        <v>52</v>
      </c>
      <c r="J46" s="304" t="s">
        <v>52</v>
      </c>
    </row>
    <row r="47" spans="1:10">
      <c r="A47" s="318" t="s">
        <v>254</v>
      </c>
      <c r="B47" s="303">
        <v>11135000</v>
      </c>
      <c r="C47" s="304">
        <v>4954000</v>
      </c>
      <c r="D47" s="304">
        <v>6181000</v>
      </c>
      <c r="E47" s="303">
        <v>4668000</v>
      </c>
      <c r="F47" s="304" t="s">
        <v>52</v>
      </c>
      <c r="G47" s="304" t="s">
        <v>52</v>
      </c>
      <c r="H47" s="303" t="s">
        <v>52</v>
      </c>
      <c r="I47" s="304" t="s">
        <v>52</v>
      </c>
      <c r="J47" s="304" t="s">
        <v>52</v>
      </c>
    </row>
    <row r="48" spans="1:10">
      <c r="A48" s="313" t="s">
        <v>178</v>
      </c>
      <c r="B48" s="303">
        <v>-26568000</v>
      </c>
      <c r="C48" s="304">
        <v>-13427000</v>
      </c>
      <c r="D48" s="304">
        <v>-13141000</v>
      </c>
      <c r="E48" s="303">
        <v>-12924000</v>
      </c>
      <c r="F48" s="304">
        <v>-8424000</v>
      </c>
      <c r="G48" s="304">
        <v>-4500000</v>
      </c>
      <c r="H48" s="303">
        <v>-9024000</v>
      </c>
      <c r="I48" s="304">
        <v>-4585000</v>
      </c>
      <c r="J48" s="304">
        <v>-4438000</v>
      </c>
    </row>
    <row r="49" spans="1:10">
      <c r="A49" s="315" t="s">
        <v>181</v>
      </c>
      <c r="B49" s="303">
        <v>-117755000</v>
      </c>
      <c r="C49" s="304">
        <v>-54672000</v>
      </c>
      <c r="D49" s="304">
        <v>-63083000</v>
      </c>
      <c r="E49" s="303">
        <v>-88344000</v>
      </c>
      <c r="F49" s="304">
        <v>-59055000</v>
      </c>
      <c r="G49" s="304">
        <v>-29289000</v>
      </c>
      <c r="H49" s="303">
        <v>-44130000</v>
      </c>
      <c r="I49" s="304">
        <v>-37692000</v>
      </c>
      <c r="J49" s="304">
        <v>-6437000</v>
      </c>
    </row>
    <row r="50" spans="1:10">
      <c r="A50" s="319" t="s">
        <v>255</v>
      </c>
      <c r="B50" s="309">
        <v>61083000</v>
      </c>
      <c r="C50" s="310">
        <v>50665000</v>
      </c>
      <c r="D50" s="310">
        <v>10418000</v>
      </c>
      <c r="E50" s="309">
        <v>35168000</v>
      </c>
      <c r="F50" s="310">
        <v>5154000</v>
      </c>
      <c r="G50" s="310">
        <v>30014000</v>
      </c>
      <c r="H50" s="309">
        <v>-4373000</v>
      </c>
      <c r="I50" s="310">
        <v>-7679000</v>
      </c>
      <c r="J50" s="310">
        <v>3306000</v>
      </c>
    </row>
    <row r="51" spans="1:10">
      <c r="D51" s="7" t="s">
        <v>38</v>
      </c>
    </row>
    <row r="52" spans="1:10">
      <c r="D52" s="7" t="s">
        <v>38</v>
      </c>
    </row>
    <row r="53" spans="1:10">
      <c r="D53" s="7" t="s">
        <v>38</v>
      </c>
    </row>
    <row r="54" spans="1:10">
      <c r="D54" s="7" t="s">
        <v>38</v>
      </c>
    </row>
    <row r="55" spans="1:10">
      <c r="D55" s="7" t="s">
        <v>38</v>
      </c>
    </row>
    <row r="56" spans="1:10">
      <c r="D56" s="7" t="s">
        <v>38</v>
      </c>
    </row>
    <row r="57" spans="1:10">
      <c r="D57" s="7" t="s">
        <v>38</v>
      </c>
    </row>
    <row r="58" spans="1:10">
      <c r="D58" s="7" t="s">
        <v>38</v>
      </c>
    </row>
    <row r="59" spans="1:10">
      <c r="D59" s="7" t="s">
        <v>38</v>
      </c>
    </row>
    <row r="60" spans="1:10">
      <c r="D60" s="7" t="s">
        <v>38</v>
      </c>
    </row>
    <row r="61" spans="1:10">
      <c r="D61" s="7" t="s">
        <v>38</v>
      </c>
    </row>
    <row r="62" spans="1:10">
      <c r="D62" s="7" t="s">
        <v>38</v>
      </c>
    </row>
    <row r="63" spans="1:10">
      <c r="D63" s="7" t="s">
        <v>38</v>
      </c>
    </row>
    <row r="64" spans="1:10">
      <c r="D64" s="7" t="s">
        <v>38</v>
      </c>
    </row>
    <row r="65" spans="4:4">
      <c r="D65" s="7" t="s">
        <v>38</v>
      </c>
    </row>
    <row r="66" spans="4:4">
      <c r="D66" s="7" t="s">
        <v>38</v>
      </c>
    </row>
    <row r="67" spans="4:4">
      <c r="D67" s="7" t="s">
        <v>38</v>
      </c>
    </row>
    <row r="68" spans="4:4">
      <c r="D68" s="7" t="s">
        <v>38</v>
      </c>
    </row>
    <row r="69" spans="4:4">
      <c r="D69" s="7" t="s">
        <v>38</v>
      </c>
    </row>
    <row r="70" spans="4:4">
      <c r="D70" s="7" t="s">
        <v>38</v>
      </c>
    </row>
    <row r="71" spans="4:4">
      <c r="D71" s="7" t="s">
        <v>38</v>
      </c>
    </row>
    <row r="72" spans="4:4">
      <c r="D72" s="7" t="s">
        <v>38</v>
      </c>
    </row>
    <row r="73" spans="4:4">
      <c r="D73" s="7" t="s">
        <v>38</v>
      </c>
    </row>
    <row r="74" spans="4:4">
      <c r="D74" s="7" t="s">
        <v>38</v>
      </c>
    </row>
    <row r="75" spans="4:4">
      <c r="D75" s="7" t="s">
        <v>38</v>
      </c>
    </row>
    <row r="76" spans="4:4">
      <c r="D76" s="7" t="s">
        <v>38</v>
      </c>
    </row>
    <row r="77" spans="4:4">
      <c r="D77" s="7" t="s">
        <v>38</v>
      </c>
    </row>
    <row r="78" spans="4:4">
      <c r="D78" s="7" t="s">
        <v>38</v>
      </c>
    </row>
    <row r="79" spans="4:4">
      <c r="D79" s="7" t="s">
        <v>38</v>
      </c>
    </row>
    <row r="80" spans="4:4">
      <c r="D80" s="7" t="s">
        <v>38</v>
      </c>
    </row>
    <row r="81" spans="4:4">
      <c r="D81" s="7" t="s">
        <v>38</v>
      </c>
    </row>
    <row r="82" spans="4:4">
      <c r="D82" s="7" t="s">
        <v>38</v>
      </c>
    </row>
    <row r="83" spans="4:4">
      <c r="D83" s="7" t="s">
        <v>38</v>
      </c>
    </row>
    <row r="84" spans="4:4">
      <c r="D84" s="7" t="s">
        <v>38</v>
      </c>
    </row>
    <row r="85" spans="4:4">
      <c r="D85" s="7" t="s">
        <v>38</v>
      </c>
    </row>
    <row r="86" spans="4:4">
      <c r="D86" s="7" t="s">
        <v>38</v>
      </c>
    </row>
    <row r="87" spans="4:4">
      <c r="D87" s="7" t="s">
        <v>38</v>
      </c>
    </row>
    <row r="88" spans="4:4">
      <c r="D88" s="7" t="s">
        <v>38</v>
      </c>
    </row>
    <row r="89" spans="4:4">
      <c r="D89" s="7" t="s">
        <v>38</v>
      </c>
    </row>
  </sheetData>
  <printOptions horizontalCentered="1" verticalCentered="1"/>
  <pageMargins left="0.31496062992125984" right="0.31496062992125984" top="0.15748031496062992" bottom="0.15748031496062992" header="0.31496062992125984" footer="0.31496062992125984"/>
  <pageSetup paperSize="9" scale="91" orientation="landscape" r:id="rId1"/>
  <headerFooter>
    <oddHeader>&amp;R&amp;D  &amp;T</oddHeader>
    <oddFooter>&amp;R&amp;P</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4BD369-FF85-45B0-ABAD-55581A6CD4AB}">
  <sheetPr codeName="Sheet18">
    <tabColor theme="5" tint="0.79998168889431442"/>
    <pageSetUpPr fitToPage="1"/>
  </sheetPr>
  <dimension ref="A1:J66"/>
  <sheetViews>
    <sheetView showGridLines="0" zoomScaleNormal="100" zoomScaleSheetLayoutView="100" workbookViewId="0"/>
  </sheetViews>
  <sheetFormatPr defaultColWidth="9.28515625" defaultRowHeight="11.25"/>
  <cols>
    <col min="1" max="1" width="35.7109375" style="7" bestFit="1" customWidth="1"/>
    <col min="2" max="10" width="15.7109375" style="7" customWidth="1"/>
    <col min="11" max="16384" width="9.28515625" style="7"/>
  </cols>
  <sheetData>
    <row r="1" spans="1:10" ht="22.5">
      <c r="A1" s="320" t="s">
        <v>256</v>
      </c>
      <c r="B1" s="321"/>
      <c r="C1" s="321"/>
      <c r="D1" s="321"/>
      <c r="E1" s="321"/>
      <c r="F1" s="321"/>
      <c r="G1" s="321"/>
      <c r="H1" s="321"/>
      <c r="I1" s="321"/>
      <c r="J1" s="321"/>
    </row>
    <row r="2" spans="1:10" ht="11.25" customHeight="1">
      <c r="A2" s="322"/>
      <c r="B2" s="323" t="s">
        <v>23</v>
      </c>
      <c r="C2" s="324" t="s">
        <v>24</v>
      </c>
      <c r="D2" s="324" t="s">
        <v>25</v>
      </c>
      <c r="E2" s="323" t="s">
        <v>26</v>
      </c>
      <c r="F2" s="324" t="s">
        <v>27</v>
      </c>
      <c r="G2" s="324" t="s">
        <v>28</v>
      </c>
      <c r="H2" s="323" t="s">
        <v>29</v>
      </c>
      <c r="I2" s="324" t="s">
        <v>30</v>
      </c>
      <c r="J2" s="324" t="s">
        <v>31</v>
      </c>
    </row>
    <row r="3" spans="1:10">
      <c r="A3" s="320" t="s">
        <v>191</v>
      </c>
      <c r="B3" s="321"/>
      <c r="C3" s="321"/>
      <c r="D3" s="321"/>
      <c r="E3" s="321"/>
      <c r="F3" s="321"/>
      <c r="G3" s="321"/>
      <c r="H3" s="321"/>
      <c r="I3" s="321"/>
      <c r="J3" s="321"/>
    </row>
    <row r="4" spans="1:10">
      <c r="A4" s="325"/>
      <c r="B4" s="326"/>
      <c r="C4" s="327"/>
      <c r="D4" s="327"/>
      <c r="E4" s="326"/>
      <c r="F4" s="327"/>
      <c r="G4" s="327"/>
      <c r="H4" s="326"/>
      <c r="I4" s="327"/>
      <c r="J4" s="327"/>
    </row>
    <row r="5" spans="1:10" hidden="1">
      <c r="A5" s="325"/>
      <c r="B5" s="326"/>
      <c r="C5" s="327"/>
      <c r="D5" s="327"/>
      <c r="E5" s="326"/>
      <c r="F5" s="327"/>
      <c r="G5" s="327"/>
      <c r="H5" s="326"/>
      <c r="I5" s="327"/>
      <c r="J5" s="327"/>
    </row>
    <row r="6" spans="1:10" hidden="1">
      <c r="A6" s="325"/>
      <c r="B6" s="326"/>
      <c r="C6" s="327"/>
      <c r="D6" s="327"/>
      <c r="E6" s="326"/>
      <c r="F6" s="327"/>
      <c r="G6" s="327"/>
      <c r="H6" s="326"/>
      <c r="I6" s="327"/>
      <c r="J6" s="327"/>
    </row>
    <row r="7" spans="1:10" hidden="1">
      <c r="A7" s="325"/>
      <c r="B7" s="326"/>
      <c r="C7" s="327"/>
      <c r="D7" s="327"/>
      <c r="E7" s="326"/>
      <c r="F7" s="327"/>
      <c r="G7" s="327"/>
      <c r="H7" s="326"/>
      <c r="I7" s="327"/>
      <c r="J7" s="327"/>
    </row>
    <row r="8" spans="1:10" hidden="1">
      <c r="A8" s="325"/>
      <c r="B8" s="326"/>
      <c r="C8" s="327"/>
      <c r="D8" s="327"/>
      <c r="E8" s="326"/>
      <c r="F8" s="327"/>
      <c r="G8" s="327"/>
      <c r="H8" s="326"/>
      <c r="I8" s="327"/>
      <c r="J8" s="327"/>
    </row>
    <row r="9" spans="1:10" hidden="1">
      <c r="A9" s="325"/>
      <c r="B9" s="326"/>
      <c r="C9" s="327"/>
      <c r="D9" s="327"/>
      <c r="E9" s="326"/>
      <c r="F9" s="327"/>
      <c r="G9" s="327"/>
      <c r="H9" s="326"/>
      <c r="I9" s="327"/>
      <c r="J9" s="327"/>
    </row>
    <row r="10" spans="1:10" hidden="1">
      <c r="A10" s="325"/>
      <c r="B10" s="326"/>
      <c r="C10" s="327"/>
      <c r="D10" s="327"/>
      <c r="E10" s="326"/>
      <c r="F10" s="327"/>
      <c r="G10" s="327"/>
      <c r="H10" s="326"/>
      <c r="I10" s="327"/>
      <c r="J10" s="327"/>
    </row>
    <row r="11" spans="1:10" hidden="1">
      <c r="A11" s="325"/>
      <c r="B11" s="326"/>
      <c r="C11" s="327"/>
      <c r="D11" s="327"/>
      <c r="E11" s="326"/>
      <c r="F11" s="327"/>
      <c r="G11" s="327"/>
      <c r="H11" s="326"/>
      <c r="I11" s="327"/>
      <c r="J11" s="327"/>
    </row>
    <row r="12" spans="1:10" hidden="1">
      <c r="A12" s="325"/>
      <c r="B12" s="326"/>
      <c r="C12" s="327"/>
      <c r="D12" s="327"/>
      <c r="E12" s="326"/>
      <c r="F12" s="327"/>
      <c r="G12" s="327"/>
      <c r="H12" s="326"/>
      <c r="I12" s="327"/>
      <c r="J12" s="327"/>
    </row>
    <row r="13" spans="1:10" hidden="1">
      <c r="A13" s="325"/>
      <c r="B13" s="326"/>
      <c r="C13" s="327"/>
      <c r="D13" s="327"/>
      <c r="E13" s="326"/>
      <c r="F13" s="327"/>
      <c r="G13" s="327"/>
      <c r="H13" s="326"/>
      <c r="I13" s="327"/>
      <c r="J13" s="327"/>
    </row>
    <row r="14" spans="1:10" hidden="1">
      <c r="A14" s="325"/>
      <c r="B14" s="326"/>
      <c r="C14" s="327"/>
      <c r="D14" s="327"/>
      <c r="E14" s="326"/>
      <c r="F14" s="327"/>
      <c r="G14" s="327"/>
      <c r="H14" s="326"/>
      <c r="I14" s="327"/>
      <c r="J14" s="327"/>
    </row>
    <row r="15" spans="1:10" hidden="1">
      <c r="A15" s="325"/>
      <c r="B15" s="326"/>
      <c r="C15" s="327"/>
      <c r="D15" s="327"/>
      <c r="E15" s="326"/>
      <c r="F15" s="327"/>
      <c r="G15" s="327"/>
      <c r="H15" s="326"/>
      <c r="I15" s="327"/>
      <c r="J15" s="327"/>
    </row>
    <row r="16" spans="1:10" hidden="1">
      <c r="A16" s="325"/>
      <c r="B16" s="326"/>
      <c r="C16" s="327"/>
      <c r="D16" s="327"/>
      <c r="E16" s="326"/>
      <c r="F16" s="327"/>
      <c r="G16" s="327"/>
      <c r="H16" s="326"/>
      <c r="I16" s="327"/>
      <c r="J16" s="327"/>
    </row>
    <row r="17" spans="1:10" hidden="1">
      <c r="A17" s="325"/>
      <c r="B17" s="326"/>
      <c r="C17" s="327"/>
      <c r="D17" s="327"/>
      <c r="E17" s="326"/>
      <c r="F17" s="327"/>
      <c r="G17" s="327"/>
      <c r="H17" s="326"/>
      <c r="I17" s="327"/>
      <c r="J17" s="327"/>
    </row>
    <row r="18" spans="1:10" hidden="1">
      <c r="A18" s="325"/>
      <c r="B18" s="326"/>
      <c r="C18" s="327"/>
      <c r="D18" s="327"/>
      <c r="E18" s="326"/>
      <c r="F18" s="327"/>
      <c r="G18" s="327"/>
      <c r="H18" s="326"/>
      <c r="I18" s="327"/>
      <c r="J18" s="327"/>
    </row>
    <row r="19" spans="1:10" hidden="1">
      <c r="A19" s="325"/>
      <c r="B19" s="326"/>
      <c r="C19" s="327"/>
      <c r="D19" s="327"/>
      <c r="E19" s="326"/>
      <c r="F19" s="327"/>
      <c r="G19" s="327"/>
      <c r="H19" s="326"/>
      <c r="I19" s="327"/>
      <c r="J19" s="327"/>
    </row>
    <row r="20" spans="1:10" hidden="1">
      <c r="A20" s="325"/>
      <c r="B20" s="326"/>
      <c r="C20" s="327"/>
      <c r="D20" s="327"/>
      <c r="E20" s="326"/>
      <c r="F20" s="327"/>
      <c r="G20" s="327"/>
      <c r="H20" s="326"/>
      <c r="I20" s="327"/>
      <c r="J20" s="327"/>
    </row>
    <row r="21" spans="1:10" hidden="1">
      <c r="A21" s="325"/>
      <c r="B21" s="326"/>
      <c r="C21" s="327"/>
      <c r="D21" s="327"/>
      <c r="E21" s="326"/>
      <c r="F21" s="327"/>
      <c r="G21" s="327"/>
      <c r="H21" s="326"/>
      <c r="I21" s="327"/>
      <c r="J21" s="327"/>
    </row>
    <row r="22" spans="1:10" hidden="1">
      <c r="A22" s="325"/>
      <c r="B22" s="326"/>
      <c r="C22" s="327"/>
      <c r="D22" s="327"/>
      <c r="E22" s="326"/>
      <c r="F22" s="327"/>
      <c r="G22" s="327"/>
      <c r="H22" s="326"/>
      <c r="I22" s="327"/>
      <c r="J22" s="327"/>
    </row>
    <row r="23" spans="1:10" hidden="1">
      <c r="A23" s="325"/>
      <c r="B23" s="326"/>
      <c r="C23" s="327"/>
      <c r="D23" s="327"/>
      <c r="E23" s="326"/>
      <c r="F23" s="327"/>
      <c r="G23" s="327"/>
      <c r="H23" s="326"/>
      <c r="I23" s="327"/>
      <c r="J23" s="327"/>
    </row>
    <row r="24" spans="1:10" hidden="1">
      <c r="A24" s="328"/>
      <c r="B24" s="326"/>
      <c r="C24" s="327"/>
      <c r="D24" s="327"/>
      <c r="E24" s="326"/>
      <c r="F24" s="327"/>
      <c r="G24" s="327"/>
      <c r="H24" s="326"/>
      <c r="I24" s="327"/>
      <c r="J24" s="327"/>
    </row>
    <row r="25" spans="1:10" hidden="1">
      <c r="A25" s="325"/>
      <c r="B25" s="326"/>
      <c r="C25" s="327"/>
      <c r="D25" s="327"/>
      <c r="E25" s="326"/>
      <c r="F25" s="327"/>
      <c r="G25" s="327"/>
      <c r="H25" s="326"/>
      <c r="I25" s="327"/>
      <c r="J25" s="327"/>
    </row>
    <row r="26" spans="1:10" hidden="1">
      <c r="A26" s="325"/>
      <c r="B26" s="326"/>
      <c r="C26" s="327"/>
      <c r="D26" s="327"/>
      <c r="E26" s="326"/>
      <c r="F26" s="327"/>
      <c r="G26" s="327"/>
      <c r="H26" s="326"/>
      <c r="I26" s="327"/>
      <c r="J26" s="327"/>
    </row>
    <row r="27" spans="1:10" hidden="1">
      <c r="A27" s="325"/>
      <c r="B27" s="326"/>
      <c r="C27" s="327"/>
      <c r="D27" s="327"/>
      <c r="E27" s="326"/>
      <c r="F27" s="327"/>
      <c r="G27" s="327"/>
      <c r="H27" s="326"/>
      <c r="I27" s="327"/>
      <c r="J27" s="327"/>
    </row>
    <row r="28" spans="1:10" hidden="1">
      <c r="A28" s="325"/>
      <c r="B28" s="326"/>
      <c r="C28" s="327"/>
      <c r="D28" s="327"/>
      <c r="E28" s="326"/>
      <c r="F28" s="327"/>
      <c r="G28" s="327"/>
      <c r="H28" s="326"/>
      <c r="I28" s="327"/>
      <c r="J28" s="327"/>
    </row>
    <row r="29" spans="1:10" hidden="1">
      <c r="A29" s="325"/>
      <c r="B29" s="326"/>
      <c r="C29" s="327"/>
      <c r="D29" s="327"/>
      <c r="E29" s="326"/>
      <c r="F29" s="327"/>
      <c r="G29" s="327"/>
      <c r="H29" s="326"/>
      <c r="I29" s="327"/>
      <c r="J29" s="327"/>
    </row>
    <row r="30" spans="1:10" hidden="1">
      <c r="A30" s="325"/>
      <c r="B30" s="326"/>
      <c r="C30" s="327"/>
      <c r="D30" s="327"/>
      <c r="E30" s="326"/>
      <c r="F30" s="327"/>
      <c r="G30" s="327"/>
      <c r="H30" s="326"/>
      <c r="I30" s="327"/>
      <c r="J30" s="327"/>
    </row>
    <row r="31" spans="1:10" hidden="1">
      <c r="A31" s="325"/>
      <c r="B31" s="326"/>
      <c r="C31" s="327"/>
      <c r="D31" s="327"/>
      <c r="E31" s="326"/>
      <c r="F31" s="327"/>
      <c r="G31" s="327"/>
      <c r="H31" s="326"/>
      <c r="I31" s="327"/>
      <c r="J31" s="327"/>
    </row>
    <row r="32" spans="1:10" hidden="1">
      <c r="A32" s="325"/>
      <c r="B32" s="326"/>
      <c r="C32" s="327"/>
      <c r="D32" s="327"/>
      <c r="E32" s="326"/>
      <c r="F32" s="327"/>
      <c r="G32" s="327"/>
      <c r="H32" s="326"/>
      <c r="I32" s="327"/>
      <c r="J32" s="327"/>
    </row>
    <row r="33" spans="1:10" hidden="1">
      <c r="A33" s="325"/>
      <c r="B33" s="326"/>
      <c r="C33" s="327"/>
      <c r="D33" s="327"/>
      <c r="E33" s="326"/>
      <c r="F33" s="327"/>
      <c r="G33" s="327"/>
      <c r="H33" s="326"/>
      <c r="I33" s="327"/>
      <c r="J33" s="327"/>
    </row>
    <row r="34" spans="1:10" hidden="1">
      <c r="A34" s="325"/>
      <c r="B34" s="326"/>
      <c r="C34" s="327"/>
      <c r="D34" s="327"/>
      <c r="E34" s="326"/>
      <c r="F34" s="327"/>
      <c r="G34" s="327"/>
      <c r="H34" s="326"/>
      <c r="I34" s="327"/>
      <c r="J34" s="327"/>
    </row>
    <row r="35" spans="1:10" hidden="1">
      <c r="A35" s="325"/>
      <c r="B35" s="326"/>
      <c r="C35" s="327"/>
      <c r="D35" s="327"/>
      <c r="E35" s="326"/>
      <c r="F35" s="327"/>
      <c r="G35" s="327"/>
      <c r="H35" s="326"/>
      <c r="I35" s="327"/>
      <c r="J35" s="327"/>
    </row>
    <row r="36" spans="1:10" hidden="1">
      <c r="A36" s="325"/>
      <c r="B36" s="326"/>
      <c r="C36" s="327"/>
      <c r="D36" s="327"/>
      <c r="E36" s="326"/>
      <c r="F36" s="327"/>
      <c r="G36" s="327"/>
      <c r="H36" s="326"/>
      <c r="I36" s="327"/>
      <c r="J36" s="327"/>
    </row>
    <row r="37" spans="1:10" hidden="1">
      <c r="A37" s="325"/>
      <c r="B37" s="326"/>
      <c r="C37" s="327"/>
      <c r="D37" s="327"/>
      <c r="E37" s="326"/>
      <c r="F37" s="327"/>
      <c r="G37" s="327"/>
      <c r="H37" s="326"/>
      <c r="I37" s="327"/>
      <c r="J37" s="327"/>
    </row>
    <row r="38" spans="1:10" hidden="1">
      <c r="A38" s="325"/>
      <c r="B38" s="326"/>
      <c r="C38" s="327"/>
      <c r="D38" s="327"/>
      <c r="E38" s="326"/>
      <c r="F38" s="327"/>
      <c r="G38" s="327"/>
      <c r="H38" s="326"/>
      <c r="I38" s="327"/>
      <c r="J38" s="327"/>
    </row>
    <row r="39" spans="1:10" hidden="1">
      <c r="A39" s="325"/>
      <c r="B39" s="326"/>
      <c r="C39" s="327"/>
      <c r="D39" s="327"/>
      <c r="E39" s="326"/>
      <c r="F39" s="327"/>
      <c r="G39" s="327"/>
      <c r="H39" s="326"/>
      <c r="I39" s="327"/>
      <c r="J39" s="327"/>
    </row>
    <row r="40" spans="1:10">
      <c r="A40" s="320" t="s">
        <v>215</v>
      </c>
      <c r="B40" s="329"/>
      <c r="C40" s="329"/>
      <c r="D40" s="329"/>
      <c r="E40" s="329"/>
      <c r="F40" s="329"/>
      <c r="G40" s="329"/>
      <c r="H40" s="329"/>
      <c r="I40" s="329"/>
      <c r="J40" s="329"/>
    </row>
    <row r="41" spans="1:10">
      <c r="A41" s="325" t="s">
        <v>173</v>
      </c>
      <c r="B41" s="326"/>
      <c r="C41" s="327"/>
      <c r="D41" s="327"/>
      <c r="E41" s="326"/>
      <c r="F41" s="327"/>
      <c r="G41" s="327"/>
      <c r="H41" s="326"/>
      <c r="I41" s="327"/>
      <c r="J41" s="327"/>
    </row>
    <row r="42" spans="1:10">
      <c r="A42" s="330" t="s">
        <v>192</v>
      </c>
      <c r="B42" s="331">
        <v>2189790000</v>
      </c>
      <c r="C42" s="332">
        <v>954162000</v>
      </c>
      <c r="D42" s="332">
        <v>1235628000</v>
      </c>
      <c r="E42" s="331">
        <v>1812528000</v>
      </c>
      <c r="F42" s="332">
        <v>904215000</v>
      </c>
      <c r="G42" s="332">
        <v>908313000</v>
      </c>
      <c r="H42" s="331">
        <v>1546198076</v>
      </c>
      <c r="I42" s="332">
        <v>679781076</v>
      </c>
      <c r="J42" s="332">
        <v>866417000</v>
      </c>
    </row>
    <row r="43" spans="1:10">
      <c r="A43" s="330" t="s">
        <v>216</v>
      </c>
      <c r="B43" s="333" t="s">
        <v>52</v>
      </c>
      <c r="C43" s="334" t="s">
        <v>52</v>
      </c>
      <c r="D43" s="334" t="s">
        <v>52</v>
      </c>
      <c r="E43" s="333" t="s">
        <v>52</v>
      </c>
      <c r="F43" s="334" t="s">
        <v>52</v>
      </c>
      <c r="G43" s="334" t="s">
        <v>52</v>
      </c>
      <c r="H43" s="333" t="s">
        <v>52</v>
      </c>
      <c r="I43" s="334" t="s">
        <v>52</v>
      </c>
      <c r="J43" s="334" t="s">
        <v>52</v>
      </c>
    </row>
    <row r="44" spans="1:10">
      <c r="A44" s="330" t="s">
        <v>217</v>
      </c>
      <c r="B44" s="335">
        <v>0.67300000000000004</v>
      </c>
      <c r="C44" s="336">
        <v>0.66910000000000003</v>
      </c>
      <c r="D44" s="336">
        <v>0.67710999999999999</v>
      </c>
      <c r="E44" s="335">
        <v>0.72619999999999996</v>
      </c>
      <c r="F44" s="336">
        <v>0.73870000000000002</v>
      </c>
      <c r="G44" s="336">
        <v>0.71220000000000006</v>
      </c>
      <c r="H44" s="335">
        <v>0.92689999999999995</v>
      </c>
      <c r="I44" s="336">
        <v>0.93140000000000001</v>
      </c>
      <c r="J44" s="336">
        <v>0.92269999999999996</v>
      </c>
    </row>
    <row r="45" spans="1:10" hidden="1">
      <c r="A45" s="325"/>
      <c r="B45" s="326" t="s">
        <v>38</v>
      </c>
      <c r="C45" s="327" t="s">
        <v>38</v>
      </c>
      <c r="D45" s="327" t="s">
        <v>38</v>
      </c>
      <c r="E45" s="326"/>
      <c r="F45" s="327"/>
      <c r="G45" s="327"/>
      <c r="H45" s="326"/>
      <c r="I45" s="327"/>
      <c r="J45" s="327"/>
    </row>
    <row r="46" spans="1:10" hidden="1">
      <c r="A46" s="325"/>
      <c r="B46" s="326" t="s">
        <v>38</v>
      </c>
      <c r="C46" s="327" t="s">
        <v>38</v>
      </c>
      <c r="D46" s="327" t="s">
        <v>38</v>
      </c>
      <c r="E46" s="326"/>
      <c r="F46" s="327"/>
      <c r="G46" s="327"/>
      <c r="H46" s="326"/>
      <c r="I46" s="327"/>
      <c r="J46" s="327"/>
    </row>
    <row r="47" spans="1:10">
      <c r="A47" s="330" t="s">
        <v>220</v>
      </c>
      <c r="B47" s="335">
        <v>2.92E-2</v>
      </c>
      <c r="C47" s="336">
        <v>2.86E-2</v>
      </c>
      <c r="D47" s="336">
        <v>2.9819999999999999E-2</v>
      </c>
      <c r="E47" s="335">
        <v>1.8100000000000002E-2</v>
      </c>
      <c r="F47" s="336">
        <v>2.24E-2</v>
      </c>
      <c r="G47" s="336">
        <v>1.3299999999999999E-2</v>
      </c>
      <c r="H47" s="335">
        <v>1.4500000000000001E-2</v>
      </c>
      <c r="I47" s="336">
        <v>1.54E-2</v>
      </c>
      <c r="J47" s="336">
        <v>1.37E-2</v>
      </c>
    </row>
    <row r="48" spans="1:10">
      <c r="A48" s="330" t="s">
        <v>221</v>
      </c>
      <c r="B48" s="335">
        <v>0.12939999999999999</v>
      </c>
      <c r="C48" s="336">
        <v>0.11650000000000001</v>
      </c>
      <c r="D48" s="336">
        <v>0.14313000000000001</v>
      </c>
      <c r="E48" s="335">
        <v>0.1239</v>
      </c>
      <c r="F48" s="336">
        <v>0.15720000000000001</v>
      </c>
      <c r="G48" s="336">
        <v>8.6800000000000002E-2</v>
      </c>
      <c r="H48" s="335">
        <v>7.1300000000000002E-2</v>
      </c>
      <c r="I48" s="336">
        <v>0.12720000000000001</v>
      </c>
      <c r="J48" s="336">
        <v>0.02</v>
      </c>
    </row>
    <row r="49" spans="1:10">
      <c r="A49" s="337" t="s">
        <v>222</v>
      </c>
      <c r="B49" s="338">
        <v>0.83160000000000001</v>
      </c>
      <c r="C49" s="339">
        <v>0.81430000000000002</v>
      </c>
      <c r="D49" s="339">
        <v>0.85006000000000004</v>
      </c>
      <c r="E49" s="338">
        <v>0.86819999999999997</v>
      </c>
      <c r="F49" s="339">
        <v>0.91820000000000002</v>
      </c>
      <c r="G49" s="339">
        <v>0.81230000000000002</v>
      </c>
      <c r="H49" s="338">
        <v>1.0128999999999999</v>
      </c>
      <c r="I49" s="339">
        <v>1.0741000000000001</v>
      </c>
      <c r="J49" s="339">
        <v>0.95650000000000002</v>
      </c>
    </row>
    <row r="50" spans="1:10">
      <c r="B50" s="69" t="s">
        <v>38</v>
      </c>
      <c r="C50" s="69" t="s">
        <v>38</v>
      </c>
      <c r="D50" s="69" t="s">
        <v>38</v>
      </c>
      <c r="E50" s="69"/>
      <c r="F50" s="69"/>
      <c r="G50" s="69"/>
      <c r="H50" s="69"/>
      <c r="I50" s="69"/>
      <c r="J50" s="69"/>
    </row>
    <row r="51" spans="1:10">
      <c r="A51" s="325" t="s">
        <v>250</v>
      </c>
      <c r="B51" s="335" t="s">
        <v>38</v>
      </c>
      <c r="C51" s="336" t="s">
        <v>38</v>
      </c>
      <c r="D51" s="336" t="s">
        <v>38</v>
      </c>
      <c r="E51" s="335"/>
      <c r="F51" s="336"/>
      <c r="G51" s="336"/>
      <c r="H51" s="335"/>
      <c r="I51" s="336"/>
      <c r="J51" s="336"/>
    </row>
    <row r="52" spans="1:10">
      <c r="A52" s="330" t="s">
        <v>192</v>
      </c>
      <c r="B52" s="331">
        <v>1793719000</v>
      </c>
      <c r="C52" s="332">
        <v>837153000</v>
      </c>
      <c r="D52" s="332">
        <v>956566000</v>
      </c>
      <c r="E52" s="331">
        <v>1551466000</v>
      </c>
      <c r="F52" s="332">
        <v>783801000</v>
      </c>
      <c r="G52" s="332">
        <v>767665000</v>
      </c>
      <c r="H52" s="331">
        <v>1367894076</v>
      </c>
      <c r="I52" s="332">
        <v>640014854</v>
      </c>
      <c r="J52" s="332">
        <v>727879222</v>
      </c>
    </row>
    <row r="53" spans="1:10">
      <c r="A53" s="330" t="s">
        <v>217</v>
      </c>
      <c r="B53" s="335">
        <v>0.84499999999999997</v>
      </c>
      <c r="C53" s="340">
        <v>0.88060000000000005</v>
      </c>
      <c r="D53" s="340">
        <v>0.80742999999999998</v>
      </c>
      <c r="E53" s="335">
        <v>0.88029999999999997</v>
      </c>
      <c r="F53" s="340">
        <v>0.9012</v>
      </c>
      <c r="G53" s="340">
        <v>0.85660000000000003</v>
      </c>
      <c r="H53" s="335">
        <v>1.0073000000000001</v>
      </c>
      <c r="I53" s="340">
        <v>1.0620000000000001</v>
      </c>
      <c r="J53" s="340">
        <v>0.95840000000000003</v>
      </c>
    </row>
    <row r="54" spans="1:10">
      <c r="A54" s="330" t="s">
        <v>220</v>
      </c>
      <c r="B54" s="335">
        <v>0</v>
      </c>
      <c r="C54" s="340">
        <v>0</v>
      </c>
      <c r="D54" s="340">
        <v>0</v>
      </c>
      <c r="E54" s="335">
        <v>0</v>
      </c>
      <c r="F54" s="340">
        <v>0</v>
      </c>
      <c r="G54" s="340">
        <v>0</v>
      </c>
      <c r="H54" s="335">
        <v>0</v>
      </c>
      <c r="I54" s="340">
        <v>0</v>
      </c>
      <c r="J54" s="340">
        <v>0</v>
      </c>
    </row>
    <row r="55" spans="1:10">
      <c r="A55" s="330" t="s">
        <v>221</v>
      </c>
      <c r="B55" s="335">
        <v>0</v>
      </c>
      <c r="C55" s="340">
        <v>0</v>
      </c>
      <c r="D55" s="340">
        <v>0</v>
      </c>
      <c r="E55" s="335">
        <v>0</v>
      </c>
      <c r="F55" s="340">
        <v>0</v>
      </c>
      <c r="G55" s="340">
        <v>0</v>
      </c>
      <c r="H55" s="335">
        <v>0</v>
      </c>
      <c r="I55" s="340">
        <v>0</v>
      </c>
      <c r="J55" s="340">
        <v>0</v>
      </c>
    </row>
    <row r="56" spans="1:10">
      <c r="A56" s="337" t="s">
        <v>257</v>
      </c>
      <c r="B56" s="338">
        <v>0.84499999999999997</v>
      </c>
      <c r="C56" s="339">
        <v>0.88060000000000005</v>
      </c>
      <c r="D56" s="339">
        <v>0.80742999999999998</v>
      </c>
      <c r="E56" s="338">
        <v>0.88029999999999997</v>
      </c>
      <c r="F56" s="339">
        <v>0.9012</v>
      </c>
      <c r="G56" s="339">
        <v>0.85660000000000003</v>
      </c>
      <c r="H56" s="338">
        <v>1.0073000000000001</v>
      </c>
      <c r="I56" s="339">
        <v>1.0620000000000001</v>
      </c>
      <c r="J56" s="339">
        <v>0.95840000000000003</v>
      </c>
    </row>
    <row r="57" spans="1:10">
      <c r="B57" s="69" t="s">
        <v>38</v>
      </c>
      <c r="C57" s="69" t="s">
        <v>38</v>
      </c>
      <c r="D57" s="69" t="s">
        <v>38</v>
      </c>
      <c r="E57" s="69"/>
      <c r="F57" s="69"/>
      <c r="G57" s="69"/>
      <c r="H57" s="69"/>
      <c r="I57" s="69"/>
      <c r="J57" s="69"/>
    </row>
    <row r="58" spans="1:10">
      <c r="A58" s="325" t="s">
        <v>252</v>
      </c>
      <c r="B58" s="335" t="s">
        <v>38</v>
      </c>
      <c r="C58" s="336" t="s">
        <v>38</v>
      </c>
      <c r="D58" s="336" t="s">
        <v>38</v>
      </c>
      <c r="E58" s="335"/>
      <c r="F58" s="336"/>
      <c r="G58" s="336"/>
      <c r="H58" s="335"/>
      <c r="I58" s="336"/>
      <c r="J58" s="336"/>
    </row>
    <row r="59" spans="1:10">
      <c r="A59" s="330" t="s">
        <v>192</v>
      </c>
      <c r="B59" s="331">
        <v>396071000</v>
      </c>
      <c r="C59" s="332">
        <v>117009000</v>
      </c>
      <c r="D59" s="332">
        <v>279062000</v>
      </c>
      <c r="E59" s="331">
        <v>261062000</v>
      </c>
      <c r="F59" s="332">
        <v>120414000</v>
      </c>
      <c r="G59" s="332">
        <v>140648000</v>
      </c>
      <c r="H59" s="331">
        <v>178304000</v>
      </c>
      <c r="I59" s="332">
        <v>39766000</v>
      </c>
      <c r="J59" s="332">
        <v>138538000</v>
      </c>
    </row>
    <row r="60" spans="1:10">
      <c r="A60" s="330" t="s">
        <v>216</v>
      </c>
      <c r="B60" s="331">
        <v>119674000</v>
      </c>
      <c r="C60" s="332">
        <v>119674000</v>
      </c>
      <c r="D60" s="332">
        <v>114495000</v>
      </c>
      <c r="E60" s="331">
        <v>73421000</v>
      </c>
      <c r="F60" s="332">
        <v>73421000</v>
      </c>
      <c r="G60" s="332">
        <v>96000000</v>
      </c>
      <c r="H60" s="331">
        <v>81000000</v>
      </c>
      <c r="I60" s="332">
        <v>81000000</v>
      </c>
      <c r="J60" s="332">
        <v>114000000</v>
      </c>
    </row>
    <row r="61" spans="1:10">
      <c r="A61" s="330" t="s">
        <v>217</v>
      </c>
      <c r="B61" s="335">
        <v>0.34849999999999998</v>
      </c>
      <c r="C61" s="340">
        <v>0.2742</v>
      </c>
      <c r="D61" s="340">
        <v>0.42869000000000002</v>
      </c>
      <c r="E61" s="335">
        <v>0.38369999999999999</v>
      </c>
      <c r="F61" s="340">
        <v>0.375</v>
      </c>
      <c r="G61" s="340">
        <v>0.39279999999999998</v>
      </c>
      <c r="H61" s="335">
        <v>0.62770000000000004</v>
      </c>
      <c r="I61" s="340">
        <v>0.47620000000000001</v>
      </c>
      <c r="J61" s="340">
        <v>0.78169999999999995</v>
      </c>
    </row>
    <row r="62" spans="1:10">
      <c r="A62" s="341" t="s">
        <v>253</v>
      </c>
      <c r="B62" s="453" t="s">
        <v>52</v>
      </c>
      <c r="C62" s="342" t="s">
        <v>52</v>
      </c>
      <c r="D62" s="342" t="s">
        <v>52</v>
      </c>
      <c r="E62" s="335">
        <v>-4.2900000000000001E-2</v>
      </c>
      <c r="F62" s="340">
        <v>-5.4000000000000003E-3</v>
      </c>
      <c r="G62" s="340">
        <v>-8.43E-2</v>
      </c>
      <c r="H62" s="335">
        <v>-0.11609999999999999</v>
      </c>
      <c r="I62" s="342" t="s">
        <v>52</v>
      </c>
      <c r="J62" s="342" t="s">
        <v>52</v>
      </c>
    </row>
    <row r="63" spans="1:10">
      <c r="A63" s="341" t="s">
        <v>254</v>
      </c>
      <c r="B63" s="335">
        <v>-3.5299999999999998E-2</v>
      </c>
      <c r="C63" s="342">
        <v>-3.0300000000000001E-2</v>
      </c>
      <c r="D63" s="342">
        <v>-4.0759999999999998E-2</v>
      </c>
      <c r="E63" s="335">
        <v>-2.1100000000000001E-2</v>
      </c>
      <c r="F63" s="342" t="s">
        <v>52</v>
      </c>
      <c r="G63" s="342" t="s">
        <v>52</v>
      </c>
      <c r="H63" s="453" t="s">
        <v>52</v>
      </c>
      <c r="I63" s="342" t="s">
        <v>52</v>
      </c>
      <c r="J63" s="342" t="s">
        <v>52</v>
      </c>
    </row>
    <row r="64" spans="1:10">
      <c r="A64" s="330" t="s">
        <v>220</v>
      </c>
      <c r="B64" s="335">
        <v>8.43E-2</v>
      </c>
      <c r="C64" s="340">
        <v>8.2100000000000006E-2</v>
      </c>
      <c r="D64" s="340">
        <v>8.6650000000000005E-2</v>
      </c>
      <c r="E64" s="335">
        <v>5.8400000000000001E-2</v>
      </c>
      <c r="F64" s="340">
        <v>7.2400000000000006E-2</v>
      </c>
      <c r="G64" s="340">
        <v>4.2799999999999998E-2</v>
      </c>
      <c r="H64" s="335">
        <v>6.88E-2</v>
      </c>
      <c r="I64" s="340">
        <v>6.9400000000000003E-2</v>
      </c>
      <c r="J64" s="340">
        <v>6.83E-2</v>
      </c>
    </row>
    <row r="65" spans="1:10">
      <c r="A65" s="330" t="s">
        <v>221</v>
      </c>
      <c r="B65" s="335">
        <v>0.3735</v>
      </c>
      <c r="C65" s="340">
        <v>0.33410000000000001</v>
      </c>
      <c r="D65" s="340">
        <v>0.41596</v>
      </c>
      <c r="E65" s="335">
        <v>0.39900000000000002</v>
      </c>
      <c r="F65" s="340">
        <v>0.50780000000000003</v>
      </c>
      <c r="G65" s="340">
        <v>0.2787</v>
      </c>
      <c r="H65" s="335">
        <v>0.3367</v>
      </c>
      <c r="I65" s="340">
        <v>0.5706</v>
      </c>
      <c r="J65" s="340">
        <v>9.9000000000000005E-2</v>
      </c>
    </row>
    <row r="66" spans="1:10">
      <c r="A66" s="337" t="s">
        <v>258</v>
      </c>
      <c r="B66" s="338">
        <v>0.80630000000000002</v>
      </c>
      <c r="C66" s="339">
        <v>0.69040000000000001</v>
      </c>
      <c r="D66" s="339">
        <v>0.93130999999999997</v>
      </c>
      <c r="E66" s="338">
        <v>0.84109999999999996</v>
      </c>
      <c r="F66" s="339">
        <v>0.95569999999999999</v>
      </c>
      <c r="G66" s="339">
        <v>0.71440000000000003</v>
      </c>
      <c r="H66" s="338">
        <v>1.0333000000000001</v>
      </c>
      <c r="I66" s="339">
        <v>1.1162000000000001</v>
      </c>
      <c r="J66" s="339">
        <v>0.94910000000000005</v>
      </c>
    </row>
  </sheetData>
  <printOptions horizontalCentered="1" verticalCentered="1"/>
  <pageMargins left="0.31496062992125984" right="0.31496062992125984" top="0.15748031496062992" bottom="0.15748031496062992" header="0.31496062992125984" footer="0.31496062992125984"/>
  <pageSetup paperSize="9" scale="97" orientation="landscape" r:id="rId1"/>
  <headerFooter>
    <oddHeader>&amp;R&amp;D  &amp;T</oddHeader>
    <oddFooter>&amp;R&amp;P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61CECE7D324394680AF52087A48F436" ma:contentTypeVersion="19" ma:contentTypeDescription="Create a new document." ma:contentTypeScope="" ma:versionID="3f70d70e05ed3f713c7a0ad42acbd58b">
  <xsd:schema xmlns:xsd="http://www.w3.org/2001/XMLSchema" xmlns:xs="http://www.w3.org/2001/XMLSchema" xmlns:p="http://schemas.microsoft.com/office/2006/metadata/properties" xmlns:ns2="943117ea-7ef9-438f-9bbd-788dd09bface" xmlns:ns3="8a4f5043-01db-436f-aaf2-bfa4c6e6eecf" xmlns:ns4="ef508ef1-32b0-499c-87a6-f9afc2d3db9c" targetNamespace="http://schemas.microsoft.com/office/2006/metadata/properties" ma:root="true" ma:fieldsID="62378154c6ca2ef13c76868b591def43" ns2:_="" ns3:_="" ns4:_="">
    <xsd:import namespace="943117ea-7ef9-438f-9bbd-788dd09bface"/>
    <xsd:import namespace="8a4f5043-01db-436f-aaf2-bfa4c6e6eecf"/>
    <xsd:import namespace="ef508ef1-32b0-499c-87a6-f9afc2d3db9c"/>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AutoKeyPoints" minOccurs="0"/>
                <xsd:element ref="ns3:MediaServiceKeyPoints" minOccurs="0"/>
                <xsd:element ref="ns3:MediaServiceAutoTags" minOccurs="0"/>
                <xsd:element ref="ns3:MediaServiceGenerationTime" minOccurs="0"/>
                <xsd:element ref="ns3:MediaServiceEventHashCode" minOccurs="0"/>
                <xsd:element ref="ns3:MediaServiceOCR" minOccurs="0"/>
                <xsd:element ref="ns3:MediaServiceDateTaken" minOccurs="0"/>
                <xsd:element ref="ns3:MediaLengthInSeconds" minOccurs="0"/>
                <xsd:element ref="ns3:MediaServiceLocation" minOccurs="0"/>
                <xsd:element ref="ns2:SharedWithUsers" minOccurs="0"/>
                <xsd:element ref="ns2:SharedWithDetails" minOccurs="0"/>
                <xsd:element ref="ns3:lcf76f155ced4ddcb4097134ff3c332f" minOccurs="0"/>
                <xsd:element ref="ns4:TaxCatchAll"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43117ea-7ef9-438f-9bbd-788dd09bfac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2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3"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a4f5043-01db-436f-aaf2-bfa4c6e6eecf"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DateTaken" ma:index="19" nillable="true" ma:displayName="MediaServiceDateTaken" ma:hidden="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internalName="MediaServiceLocation" ma:readOnly="true">
      <xsd:simpleType>
        <xsd:restriction base="dms:Text"/>
      </xsd:simpleType>
    </xsd:element>
    <xsd:element name="lcf76f155ced4ddcb4097134ff3c332f" ma:index="25" nillable="true" ma:taxonomy="true" ma:internalName="lcf76f155ced4ddcb4097134ff3c332f" ma:taxonomyFieldName="MediaServiceImageTags" ma:displayName="Image Tags" ma:readOnly="false" ma:fieldId="{5cf76f15-5ced-4ddc-b409-7134ff3c332f}" ma:taxonomyMulti="true" ma:sspId="9b4ea139-bfa8-48bb-9a35-d04044622b64"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7"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f508ef1-32b0-499c-87a6-f9afc2d3db9c" elementFormDefault="qualified">
    <xsd:import namespace="http://schemas.microsoft.com/office/2006/documentManagement/types"/>
    <xsd:import namespace="http://schemas.microsoft.com/office/infopath/2007/PartnerControls"/>
    <xsd:element name="TaxCatchAll" ma:index="26" nillable="true" ma:displayName="Taxonomy Catch All Column" ma:hidden="true" ma:list="{fd1079a0-87f5-43da-a9d8-4ab58db0a7fe}" ma:internalName="TaxCatchAll" ma:showField="CatchAllData" ma:web="943117ea-7ef9-438f-9bbd-788dd09bfac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ef508ef1-32b0-499c-87a6-f9afc2d3db9c" xsi:nil="true"/>
    <lcf76f155ced4ddcb4097134ff3c332f xmlns="8a4f5043-01db-436f-aaf2-bfa4c6e6eecf">
      <Terms xmlns="http://schemas.microsoft.com/office/infopath/2007/PartnerControls"/>
    </lcf76f155ced4ddcb4097134ff3c332f>
    <_dlc_DocId xmlns="943117ea-7ef9-438f-9bbd-788dd09bface">244T6FHNFS24-627182048-85933</_dlc_DocId>
    <_dlc_DocIdUrl xmlns="943117ea-7ef9-438f-9bbd-788dd09bface">
      <Url>https://ageas.sharepoint.com/sites/BusinessPerformanceManagement_AGEAS_CW/_layouts/15/DocIdRedir.aspx?ID=244T6FHNFS24-627182048-85933</Url>
      <Description>244T6FHNFS24-627182048-85933</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B7C3236-7D4A-44BA-B486-141F2913DC88}"/>
</file>

<file path=customXml/itemProps2.xml><?xml version="1.0" encoding="utf-8"?>
<ds:datastoreItem xmlns:ds="http://schemas.openxmlformats.org/officeDocument/2006/customXml" ds:itemID="{3B184A4C-9271-449A-8FED-4A0A8FDEDC04}"/>
</file>

<file path=customXml/itemProps3.xml><?xml version="1.0" encoding="utf-8"?>
<ds:datastoreItem xmlns:ds="http://schemas.openxmlformats.org/officeDocument/2006/customXml" ds:itemID="{ECFF937E-284F-4359-91D7-B72B19A2B039}"/>
</file>

<file path=customXml/itemProps4.xml><?xml version="1.0" encoding="utf-8"?>
<ds:datastoreItem xmlns:ds="http://schemas.openxmlformats.org/officeDocument/2006/customXml" ds:itemID="{7DACAA48-863B-4AE9-9D7D-091889582735}"/>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christophe.beaufays@bnpparibasfortis.com</dc:creator>
  <cp:keywords/>
  <dc:description/>
  <cp:lastModifiedBy>Beaufays Christophe</cp:lastModifiedBy>
  <cp:revision/>
  <dcterms:created xsi:type="dcterms:W3CDTF">2024-02-27T10:08:49Z</dcterms:created>
  <dcterms:modified xsi:type="dcterms:W3CDTF">2025-02-25T14:48:42Z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a33ee86-59da-43fd-af10-78953f6aa35c_Enabled">
    <vt:lpwstr>true</vt:lpwstr>
  </property>
  <property fmtid="{D5CDD505-2E9C-101B-9397-08002B2CF9AE}" pid="3" name="MSIP_Label_3a33ee86-59da-43fd-af10-78953f6aa35c_SetDate">
    <vt:lpwstr>2024-02-27T11:04:03Z</vt:lpwstr>
  </property>
  <property fmtid="{D5CDD505-2E9C-101B-9397-08002B2CF9AE}" pid="4" name="MSIP_Label_3a33ee86-59da-43fd-af10-78953f6aa35c_Method">
    <vt:lpwstr>Privileged</vt:lpwstr>
  </property>
  <property fmtid="{D5CDD505-2E9C-101B-9397-08002B2CF9AE}" pid="5" name="MSIP_Label_3a33ee86-59da-43fd-af10-78953f6aa35c_Name">
    <vt:lpwstr>Internal File</vt:lpwstr>
  </property>
  <property fmtid="{D5CDD505-2E9C-101B-9397-08002B2CF9AE}" pid="6" name="MSIP_Label_3a33ee86-59da-43fd-af10-78953f6aa35c_SiteId">
    <vt:lpwstr>acd889b8-4843-42e8-9100-9a0fa223b8f5</vt:lpwstr>
  </property>
  <property fmtid="{D5CDD505-2E9C-101B-9397-08002B2CF9AE}" pid="7" name="MSIP_Label_3a33ee86-59da-43fd-af10-78953f6aa35c_ActionId">
    <vt:lpwstr>e467ac47-b1e9-4a0a-acaf-07ce7649e483</vt:lpwstr>
  </property>
  <property fmtid="{D5CDD505-2E9C-101B-9397-08002B2CF9AE}" pid="8" name="MSIP_Label_3a33ee86-59da-43fd-af10-78953f6aa35c_ContentBits">
    <vt:lpwstr>0</vt:lpwstr>
  </property>
  <property fmtid="{D5CDD505-2E9C-101B-9397-08002B2CF9AE}" pid="9" name="ContentTypeId">
    <vt:lpwstr>0x010100261CECE7D324394680AF52087A48F436</vt:lpwstr>
  </property>
  <property fmtid="{D5CDD505-2E9C-101B-9397-08002B2CF9AE}" pid="10" name="_dlc_DocIdItemGuid">
    <vt:lpwstr>62b8e4ec-fe1c-49a3-b165-63b858e04570</vt:lpwstr>
  </property>
  <property fmtid="{D5CDD505-2E9C-101B-9397-08002B2CF9AE}" pid="11" name="MediaServiceImageTags">
    <vt:lpwstr/>
  </property>
  <property fmtid="{D5CDD505-2E9C-101B-9397-08002B2CF9AE}" pid="12" name="SV_QUERY_LIST_4F35BF76-6C0D-4D9B-82B2-816C12CF3733">
    <vt:lpwstr>empty_477D106A-C0D6-4607-AEBD-E2C9D60EA279</vt:lpwstr>
  </property>
  <property fmtid="{D5CDD505-2E9C-101B-9397-08002B2CF9AE}" pid="13" name="SV_HIDDEN_GRID_QUERY_LIST_4F35BF76-6C0D-4D9B-82B2-816C12CF3733">
    <vt:lpwstr>empty_477D106A-C0D6-4607-AEBD-E2C9D60EA279</vt:lpwstr>
  </property>
</Properties>
</file>