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dafo365-my.sharepoint.com/personal/bmiller_ldaf_state_la_us1/Documents/Admin Main/"/>
    </mc:Choice>
  </mc:AlternateContent>
  <xr:revisionPtr revIDLastSave="333" documentId="13_ncr:1_{27CCBCE4-C188-4974-B78C-3A2BF068C84A}" xr6:coauthVersionLast="47" xr6:coauthVersionMax="47" xr10:uidLastSave="{42FFBA78-4047-48EA-8328-CF73F7509D1A}"/>
  <bookViews>
    <workbookView xWindow="28680" yWindow="-120" windowWidth="29040" windowHeight="15720" xr2:uid="{63D1D659-17D3-410E-8338-B80C0F926FD7}"/>
  </bookViews>
  <sheets>
    <sheet name="Main List" sheetId="1" r:id="rId1"/>
    <sheet name="Custom Plants 11-2025" sheetId="3" r:id="rId2"/>
  </sheets>
  <definedNames>
    <definedName name="FromArray_1" localSheetId="1">_xlfn.ANCHORARRAY('Custom Plants 11-2025'!$B$102)</definedName>
    <definedName name="FromArray_1">_xlfn.ANCHORARRAY('Main List'!$B$111)</definedName>
  </definedNames>
  <calcPr calcId="191028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2" i="1" l="1"/>
  <c r="H111" i="1"/>
  <c r="H113" i="1"/>
  <c r="M110" i="1" a="1"/>
  <c r="M110" i="1" s="1"/>
  <c r="M111" i="1" a="1"/>
  <c r="M111" i="1" s="1"/>
  <c r="M112" i="1" a="1"/>
  <c r="M112" i="1" s="1"/>
  <c r="D111" i="1" a="1"/>
  <c r="D111" i="1" s="1"/>
  <c r="D110" i="1" a="1"/>
  <c r="D110" i="1" s="1"/>
  <c r="F111" i="1" a="1"/>
  <c r="F111" i="1" s="1"/>
  <c r="F110" i="1"/>
  <c r="B113" i="1" a="1"/>
  <c r="B113" i="1" s="1"/>
  <c r="I111" i="1" a="1"/>
  <c r="I111" i="1" s="1"/>
  <c r="I112" i="1" a="1"/>
  <c r="I112" i="1" s="1"/>
  <c r="I110" i="1" a="1"/>
  <c r="I110" i="1" s="1"/>
  <c r="B112" i="1" a="1"/>
  <c r="B112" i="1" s="1"/>
  <c r="B110" i="1"/>
  <c r="E102" i="3" a="1"/>
  <c r="E102" i="3" s="1"/>
  <c r="B102" i="3" a="1"/>
  <c r="B102" i="3" s="1"/>
  <c r="H101" i="3"/>
  <c r="E101" i="3"/>
  <c r="B101" i="3"/>
  <c r="H100" i="3"/>
  <c r="H99" i="3"/>
  <c r="I98" i="3"/>
  <c r="H98" i="3"/>
  <c r="G98" i="3"/>
  <c r="H103" i="3" s="1"/>
  <c r="F98" i="3"/>
  <c r="E98" i="3"/>
  <c r="D98" i="3"/>
  <c r="C98" i="3"/>
  <c r="B98" i="3"/>
  <c r="A98" i="3"/>
  <c r="B111" i="1" a="1"/>
  <c r="B111" i="1" s="1"/>
  <c r="I107" i="1"/>
  <c r="H110" i="1"/>
  <c r="G107" i="1"/>
  <c r="H109" i="1"/>
  <c r="H108" i="1"/>
  <c r="H107" i="1"/>
  <c r="D107" i="1"/>
  <c r="B107" i="1"/>
  <c r="C107" i="1"/>
  <c r="E107" i="1"/>
  <c r="F107" i="1"/>
  <c r="A107" i="1"/>
  <c r="L110" i="1" l="1"/>
  <c r="H104" i="3"/>
  <c r="H102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<sst xmlns="http://schemas.openxmlformats.org/spreadsheetml/2006/main" count="1543" uniqueCount="533">
  <si>
    <t>LDAF Meat &amp; Poultry Inspection</t>
  </si>
  <si>
    <t>Establishment List</t>
  </si>
  <si>
    <t xml:space="preserve"> </t>
  </si>
  <si>
    <t>Establishment</t>
  </si>
  <si>
    <t>Inspected Slaughter</t>
  </si>
  <si>
    <t>Inspected Processing</t>
  </si>
  <si>
    <t>Private Labeler</t>
  </si>
  <si>
    <t>Custom Slaughter</t>
  </si>
  <si>
    <t>Custom Processing</t>
  </si>
  <si>
    <t>Poultry Exemption</t>
  </si>
  <si>
    <t>Meat, Poultry or Both</t>
  </si>
  <si>
    <t>USDA TA Inspected</t>
  </si>
  <si>
    <t>Owner/Manager</t>
  </si>
  <si>
    <t>Primary Address</t>
  </si>
  <si>
    <t>Mailing Address</t>
  </si>
  <si>
    <t>Phone</t>
  </si>
  <si>
    <t>Parish</t>
  </si>
  <si>
    <t>District</t>
  </si>
  <si>
    <t>Adams Meat Processing, LLC</t>
  </si>
  <si>
    <t>M</t>
  </si>
  <si>
    <t>Ethan Adams</t>
  </si>
  <si>
    <t>20719 LA Hwy 417, Lettsworth, LA 70753</t>
  </si>
  <si>
    <t>225-718-5704</t>
  </si>
  <si>
    <t>Pointe Coupee</t>
  </si>
  <si>
    <t>III</t>
  </si>
  <si>
    <t>Alack's Butcher Shop</t>
  </si>
  <si>
    <t>Brad Alack</t>
  </si>
  <si>
    <t>18309 Hwy 40, Loranger, LA 70446</t>
  </si>
  <si>
    <t>985-606-2192</t>
  </si>
  <si>
    <t>Tangipahoa</t>
  </si>
  <si>
    <t>Baudin's Sausage Kitchen</t>
  </si>
  <si>
    <t>B</t>
  </si>
  <si>
    <t>Toni Papadakas, Leona Baudin</t>
  </si>
  <si>
    <t>4636 Bridge Street, Highway 347, St. Martinville, LA 70582</t>
  </si>
  <si>
    <t>P. O. Box 9, Breaux Bridge, LA 70517</t>
  </si>
  <si>
    <t>337-845-4920</t>
  </si>
  <si>
    <t>St. Martin</t>
  </si>
  <si>
    <t>II</t>
  </si>
  <si>
    <t>Bellard Poultry</t>
  </si>
  <si>
    <t>P2027</t>
  </si>
  <si>
    <t>P</t>
  </si>
  <si>
    <t>A. C. Bellard</t>
  </si>
  <si>
    <t>405 Bullard Street, Opelousas, LA 70570</t>
  </si>
  <si>
    <t>337-942-3033</t>
  </si>
  <si>
    <t>St. Landry</t>
  </si>
  <si>
    <t>I</t>
  </si>
  <si>
    <t>Belle d’eau Boys</t>
  </si>
  <si>
    <t>Brandon LaCombe</t>
  </si>
  <si>
    <t>2093 Hwy 114, Hessmer, LA 71341</t>
  </si>
  <si>
    <t>2113 Hwy 114, Hessmer, LA 71341</t>
  </si>
  <si>
    <t>318-308-0807</t>
  </si>
  <si>
    <t>Avoyelles</t>
  </si>
  <si>
    <t>Bellevue Meat Processing Plant</t>
  </si>
  <si>
    <t>Chris Nesbit</t>
  </si>
  <si>
    <t>176 Bodcau Dam Road, Haughton, LA 71037</t>
  </si>
  <si>
    <t>P. O. Box 1231, Haughton, LA 71037</t>
  </si>
  <si>
    <t>318-949-3794</t>
  </si>
  <si>
    <t>Bossier</t>
  </si>
  <si>
    <t>V</t>
  </si>
  <si>
    <t>Boggy Bayou Processors, LLC</t>
  </si>
  <si>
    <t>Bryant Hammett</t>
  </si>
  <si>
    <t>603 Boggy Bayou Road, Jonesville, LA 71343</t>
  </si>
  <si>
    <t>6885 Hwy 84 W, Ferriday, LA 71334</t>
  </si>
  <si>
    <t>318-757-6576</t>
  </si>
  <si>
    <t>Concordia</t>
  </si>
  <si>
    <t>Buckeye Food Pres., Buckeye HS</t>
  </si>
  <si>
    <t>Charles Gates</t>
  </si>
  <si>
    <t>715 Highway 1207, Buckeye, LA 71321</t>
  </si>
  <si>
    <t>318-466-9688</t>
  </si>
  <si>
    <t>Rapides</t>
  </si>
  <si>
    <t>C. Hebert's Slaughterhouse &amp; Market</t>
  </si>
  <si>
    <t>Albert Luquette, Jr.</t>
  </si>
  <si>
    <t>7630 West LA Hwy 338, Abbeville, LA 70510</t>
  </si>
  <si>
    <t>337-893-5688</t>
  </si>
  <si>
    <t>Vermillion</t>
  </si>
  <si>
    <t>Cajun Family Traditions</t>
  </si>
  <si>
    <t>Lonnie Richard</t>
  </si>
  <si>
    <t>188 South Oliver Rd., Church Point, LA 70525</t>
  </si>
  <si>
    <t>192 Deacon John Rd., Church Point, LA 70525</t>
  </si>
  <si>
    <t>337-789-5860</t>
  </si>
  <si>
    <t>Acadia</t>
  </si>
  <si>
    <t>Circle C Sausage</t>
  </si>
  <si>
    <t>Luke Colona</t>
  </si>
  <si>
    <t>54245 Ellis Blvd., Loranger, LA 70446</t>
  </si>
  <si>
    <t>P.O. Box 333, Loranger, LA 70446</t>
  </si>
  <si>
    <t>985-974-4892</t>
  </si>
  <si>
    <t>Creole Country, Inc.</t>
  </si>
  <si>
    <t>Michael Tran, Deanie Bowen, Alex Bowen</t>
  </si>
  <si>
    <t>512 David Street, New Orleans, LA 70119</t>
  </si>
  <si>
    <t>504-488-1263</t>
  </si>
  <si>
    <t>Orleans</t>
  </si>
  <si>
    <t>IV</t>
  </si>
  <si>
    <t>Cutrer Slaughterhouse</t>
  </si>
  <si>
    <t>Raymond Cutrer</t>
  </si>
  <si>
    <t>74621 N River Rd, Kentwood, LA 70444</t>
  </si>
  <si>
    <t>P. O. Box 85, Kentwood, LA 70444</t>
  </si>
  <si>
    <t>985-229-2478</t>
  </si>
  <si>
    <t>Dean Slaughterhouse</t>
  </si>
  <si>
    <t>Clark Dean</t>
  </si>
  <si>
    <t>5548 Hwy. 549, Farmerville, LA 71241</t>
  </si>
  <si>
    <t>318-368-8908</t>
  </si>
  <si>
    <t>Union</t>
  </si>
  <si>
    <t>DiSalvo's Packing &amp; Dist.</t>
  </si>
  <si>
    <t>Dennis DiSalvo</t>
  </si>
  <si>
    <t>108 Dr. Bowen Drive, Belle Chasse, LA 70037</t>
  </si>
  <si>
    <t>504-392-8183</t>
  </si>
  <si>
    <t>Plaquemines</t>
  </si>
  <si>
    <t>DREAMS</t>
  </si>
  <si>
    <t>Donielle Watkins</t>
  </si>
  <si>
    <t>3302 Johnston St., Suite 5, Lafayette, LA 70502</t>
  </si>
  <si>
    <t>318-610-0707</t>
  </si>
  <si>
    <t>Lafayette</t>
  </si>
  <si>
    <t>Dubach Deer Factory</t>
  </si>
  <si>
    <t>W. Kyle Green</t>
  </si>
  <si>
    <t>599 US 167, Dubach, LA</t>
  </si>
  <si>
    <t>308 North Vienna Street, Ruston, LA 71270</t>
  </si>
  <si>
    <t>318-777-8800</t>
  </si>
  <si>
    <t>Lincoln</t>
  </si>
  <si>
    <t>Duhon &amp; Son Meat Processing</t>
  </si>
  <si>
    <t>Copeland Duhon</t>
  </si>
  <si>
    <t>2783 Colony Blvd, Leesville, LA 71446</t>
  </si>
  <si>
    <t>337-884-0664</t>
  </si>
  <si>
    <t>Vernon</t>
  </si>
  <si>
    <t>Eagle Packing Company</t>
  </si>
  <si>
    <t>Jay Manuel</t>
  </si>
  <si>
    <t>125 Friscoville Street, Arabi, LA 70032</t>
  </si>
  <si>
    <t>504-279-4326</t>
  </si>
  <si>
    <t>St. Bernard</t>
  </si>
  <si>
    <t>Elliott's Slaughterhouse</t>
  </si>
  <si>
    <t>Ryan Elliott</t>
  </si>
  <si>
    <t>1106 Lyons Point Highway, Morse, LA 70559</t>
  </si>
  <si>
    <t>P. O. Box 41, Morse, LA 70559</t>
  </si>
  <si>
    <t>337-783-5240</t>
  </si>
  <si>
    <t xml:space="preserve">Enterprise Meat Processing </t>
  </si>
  <si>
    <t>Jerry Eubanks</t>
  </si>
  <si>
    <t>4864 Hwy 124, Enterprise, LA 71425</t>
  </si>
  <si>
    <t>318-884-4537</t>
  </si>
  <si>
    <t>Catahoula</t>
  </si>
  <si>
    <t>Evans Canning Center</t>
  </si>
  <si>
    <t>Preston Braxson</t>
  </si>
  <si>
    <t>18829 Highway 111, Evans, LA 70639</t>
  </si>
  <si>
    <t>P. O. Box 69, Evans, LA 70639</t>
  </si>
  <si>
    <t>337-286-5334</t>
  </si>
  <si>
    <t>Frank Fontenot Meat Packing</t>
  </si>
  <si>
    <t>John Deville</t>
  </si>
  <si>
    <t>401 SE Railroad Avenue, Ville Platte, LA 70586</t>
  </si>
  <si>
    <t>337-363-3629</t>
  </si>
  <si>
    <t>Evangeline</t>
  </si>
  <si>
    <t>Franklin High School</t>
  </si>
  <si>
    <t>Nicholas Adams</t>
  </si>
  <si>
    <t>1401 Cynthia St, Franklin, LA 70538</t>
  </si>
  <si>
    <t>337-828-0143</t>
  </si>
  <si>
    <t>St. Mary</t>
  </si>
  <si>
    <t>French Settlement Sausage Co.</t>
  </si>
  <si>
    <t>Brad Dixon</t>
  </si>
  <si>
    <t>16685 Loflin Lane, French Settlement, LA 70733</t>
  </si>
  <si>
    <t>P. O. Box 573, French Settlement, LA 70733</t>
  </si>
  <si>
    <t>225-698-3667</t>
  </si>
  <si>
    <t>Livingston</t>
  </si>
  <si>
    <t>GLC Processing</t>
  </si>
  <si>
    <t xml:space="preserve">Shannon Gonsoulin </t>
  </si>
  <si>
    <t>17923 West LA 330, Abbeville, LA 70510</t>
  </si>
  <si>
    <t>6108 Loreauville Rd, New Iberia, LA 70563</t>
  </si>
  <si>
    <t>337-519-7848</t>
  </si>
  <si>
    <t xml:space="preserve">Hackberry Food Processing </t>
  </si>
  <si>
    <t>Kevin Moreau</t>
  </si>
  <si>
    <t>1390 School Street, Hackberry, LA 70645</t>
  </si>
  <si>
    <t>337-762-3876</t>
  </si>
  <si>
    <t>Cameron</t>
  </si>
  <si>
    <t>Hardy's Slaughterhouse</t>
  </si>
  <si>
    <t>Jay Helminger</t>
  </si>
  <si>
    <t>136 Slaughterhouse Road, Bunkie, LA 71322</t>
  </si>
  <si>
    <t>5371 Highway 114, Mansura, LA 71350</t>
  </si>
  <si>
    <t>318-346-7201</t>
  </si>
  <si>
    <t>Hatton Meats</t>
  </si>
  <si>
    <t>Joel Hatton</t>
  </si>
  <si>
    <t>2313 Highway 135, Winnsboro, LA 71295</t>
  </si>
  <si>
    <t>318-435-6840</t>
  </si>
  <si>
    <t>Franklin</t>
  </si>
  <si>
    <t>Hunter's Deer Processing</t>
  </si>
  <si>
    <t>Bueford Guillot</t>
  </si>
  <si>
    <t>149 Bueford Road, Winnsboro, LA 71295</t>
  </si>
  <si>
    <t>318-723-4663</t>
  </si>
  <si>
    <t>Island Meats</t>
  </si>
  <si>
    <t>Thomas Williber</t>
  </si>
  <si>
    <t>563 Business Loop Road, Marksville, LA 71351</t>
  </si>
  <si>
    <t>318-305-6231</t>
  </si>
  <si>
    <t>J L Processing</t>
  </si>
  <si>
    <t>John Louviere</t>
  </si>
  <si>
    <t>7455 Choupique Road, Sulphur, LA 70665</t>
  </si>
  <si>
    <t>337-287-0821</t>
  </si>
  <si>
    <t>Calcasieu</t>
  </si>
  <si>
    <t>JC Butcher Block</t>
  </si>
  <si>
    <t>Mike Clement</t>
  </si>
  <si>
    <t>3519 Hwy 67, Slaughter, LA 70777</t>
  </si>
  <si>
    <t>601-382-7784</t>
  </si>
  <si>
    <t>East Feliciana</t>
  </si>
  <si>
    <t>Kirk Martin Slaughterhouse</t>
  </si>
  <si>
    <t>Kirk Martin</t>
  </si>
  <si>
    <t>403 Beau Basin Road, Carencro, LA 70520</t>
  </si>
  <si>
    <t>337-896-8223</t>
  </si>
  <si>
    <t>Lake Charles Poultry</t>
  </si>
  <si>
    <t>Sam Evans</t>
  </si>
  <si>
    <t xml:space="preserve">2808 Fruge Street, Lake Charles, LA  70615                             </t>
  </si>
  <si>
    <t>337-436-6818</t>
  </si>
  <si>
    <t>Louisiana Hot &amp; Spicy</t>
  </si>
  <si>
    <t>Jaime Jenkins</t>
  </si>
  <si>
    <t>22161 Marshall Rd., Suite D, Mandeville, LA 70471</t>
  </si>
  <si>
    <t>985-966-3699</t>
  </si>
  <si>
    <t>St. Tammany</t>
  </si>
  <si>
    <t>Louisiana Tech Meat Lab</t>
  </si>
  <si>
    <t>Small Ent 20k</t>
  </si>
  <si>
    <t>Gorden Reger</t>
  </si>
  <si>
    <t>1206 Ben Grafton Road, Ruston, LA 71272</t>
  </si>
  <si>
    <t>P. O. Box 10198, Tech Farm Road, Ruston, LA 71272</t>
  </si>
  <si>
    <t>318-257-4220</t>
  </si>
  <si>
    <t>LSU Slaughterhouse</t>
  </si>
  <si>
    <t>Jim LaCour</t>
  </si>
  <si>
    <t>LSU Campus, 105 J. B. Francioni Hall, Baton Rouge, LA 70803-4210</t>
  </si>
  <si>
    <t>225-578-3439</t>
  </si>
  <si>
    <t>East Baton Rouge</t>
  </si>
  <si>
    <t>Mac's Boudin</t>
  </si>
  <si>
    <t>480A</t>
  </si>
  <si>
    <t>Mike Paddio</t>
  </si>
  <si>
    <t>200 Marne Street, Lafayette, LA 70501</t>
  </si>
  <si>
    <t>337-232-6653</t>
  </si>
  <si>
    <t>Ma's Cajun Meat Pies</t>
  </si>
  <si>
    <t>Princess Potmesil</t>
  </si>
  <si>
    <t>1814 Highway 119, Natchez, LA 71456</t>
  </si>
  <si>
    <t>318-352-3979</t>
  </si>
  <si>
    <t>Natchitoches</t>
  </si>
  <si>
    <t>McCain Farms</t>
  </si>
  <si>
    <t>Evan McCommon</t>
  </si>
  <si>
    <t>119 Owen Road, Calhoun, LA 71225</t>
  </si>
  <si>
    <t>440 Mahaffey Road, Princeton, LA 71067</t>
  </si>
  <si>
    <t>318-644-2677, 318/518-0558</t>
  </si>
  <si>
    <t>Ouachita</t>
  </si>
  <si>
    <t>Normand Meat Plant</t>
  </si>
  <si>
    <t>Robert Normand</t>
  </si>
  <si>
    <t>3011 Highway 1192, Marksville, LA 71351</t>
  </si>
  <si>
    <t>318-253-7614</t>
  </si>
  <si>
    <t>Old Style Hot Tamale</t>
  </si>
  <si>
    <t>Joy Buwe</t>
  </si>
  <si>
    <t>2004 ½ Claire Avenue, Gretna, LA 70053</t>
  </si>
  <si>
    <t>504-368-0071</t>
  </si>
  <si>
    <t>Jefferson</t>
  </si>
  <si>
    <t>Payne Farm Processing</t>
  </si>
  <si>
    <t>Billie Payne</t>
  </si>
  <si>
    <t>125 Payne Farm Trail, Sarepta, LA 71071</t>
  </si>
  <si>
    <t>318-994-2049</t>
  </si>
  <si>
    <t>Webster</t>
  </si>
  <si>
    <t>Pearl River High School</t>
  </si>
  <si>
    <t>Douglas Fischer</t>
  </si>
  <si>
    <t>39110 Rebel Lane, Pearl River, LA 70452</t>
  </si>
  <si>
    <t>985-863-2591</t>
  </si>
  <si>
    <t>Petoskey Processors</t>
  </si>
  <si>
    <t>Michael Petoskey</t>
  </si>
  <si>
    <t>1083 Highway 577, Lake Providence, LA 71254</t>
  </si>
  <si>
    <t>318-552-6300</t>
  </si>
  <si>
    <t>East Carroll</t>
  </si>
  <si>
    <t>Poland Food Preservation</t>
  </si>
  <si>
    <t>Mark Brouillette</t>
  </si>
  <si>
    <t>3348 Highway 457, Alexandria, LA 71302</t>
  </si>
  <si>
    <t>318-445-0076</t>
  </si>
  <si>
    <t>Prejean Wholesale Meats</t>
  </si>
  <si>
    <t>Wayne Prejean</t>
  </si>
  <si>
    <t>112 Michaud Street, Carencro, LA 70520</t>
  </si>
  <si>
    <t>P. O. Box 160, Carencro, LA 70520</t>
  </si>
  <si>
    <t>337-896-6574</t>
  </si>
  <si>
    <t>Rabideaux's Sausage Kitchen</t>
  </si>
  <si>
    <t>Glen Daigle</t>
  </si>
  <si>
    <t>105 Highway 165, Iowa, LA 70647</t>
  </si>
  <si>
    <t>337-582-3184</t>
  </si>
  <si>
    <t>River Parish Foods</t>
  </si>
  <si>
    <t>Garrett Sheets, Kade Sheets</t>
  </si>
  <si>
    <t>16322 Highway 929, Prairieville, LA 70769</t>
  </si>
  <si>
    <t>225-622-3262</t>
  </si>
  <si>
    <t>Ascension</t>
  </si>
  <si>
    <t>Roucher's Meat Supply</t>
  </si>
  <si>
    <t>Mark Thibodeaux</t>
  </si>
  <si>
    <t>59435 Belleview Drive, Plaquemine, LA 70764</t>
  </si>
  <si>
    <t>225-687-4258</t>
  </si>
  <si>
    <t>Iberville</t>
  </si>
  <si>
    <t>Service Meats</t>
  </si>
  <si>
    <t>Bruce Pelligien</t>
  </si>
  <si>
    <t>79083 Highway 40, Covington, LA 70435</t>
  </si>
  <si>
    <t>985-893-7202</t>
  </si>
  <si>
    <t>Silmon Slaughterhouse</t>
  </si>
  <si>
    <t>Mark Silmon</t>
  </si>
  <si>
    <t>438 Spearsville Rd., Spearsville, LA 71277</t>
  </si>
  <si>
    <t>318-778-3852</t>
  </si>
  <si>
    <t>Smith's Slaughterhouse, LLC</t>
  </si>
  <si>
    <t>Dakota Smith</t>
  </si>
  <si>
    <t>311 W. Port Arthur Ave, Converse, LA 71419</t>
  </si>
  <si>
    <t>226 Smith Road, Converse, LA 71419</t>
  </si>
  <si>
    <t>318-461-1443</t>
  </si>
  <si>
    <t>Sabine</t>
  </si>
  <si>
    <t>Southern University Meat Proc.</t>
  </si>
  <si>
    <t>Curtis Chisely</t>
  </si>
  <si>
    <t>B. A. Little Drive, Baton Rouge, LA 70813</t>
  </si>
  <si>
    <t>P. O. Box 9614, Baton Rouge, LA 70813</t>
  </si>
  <si>
    <t>225-771-2074</t>
  </si>
  <si>
    <t>Steward Processing</t>
  </si>
  <si>
    <t>Jared Steward</t>
  </si>
  <si>
    <t>7014 A Highway 588, Pioneer, LA 71266</t>
  </si>
  <si>
    <t>318-501-9475, 318-729-5999</t>
  </si>
  <si>
    <t>West Carroll</t>
  </si>
  <si>
    <t>Tangi Meats, LLC</t>
  </si>
  <si>
    <t>Kim Duplessis</t>
  </si>
  <si>
    <t>15337 W. Hoffman Road, Ponchatoula, LA 70454</t>
  </si>
  <si>
    <t>985-386-3104</t>
  </si>
  <si>
    <t xml:space="preserve">T-Boy's Slaughterhouse </t>
  </si>
  <si>
    <t>Paul N. Berzas, Jr.</t>
  </si>
  <si>
    <t>2228 Pine Point Road, Ville Platte, LA 70586</t>
  </si>
  <si>
    <t>337-468-3333</t>
  </si>
  <si>
    <t>Tee Bay Sausage Kitchen</t>
  </si>
  <si>
    <t>Jane Stephens</t>
  </si>
  <si>
    <t>1533 Duplechin Avenue, Basile, LA 70515</t>
  </si>
  <si>
    <t>337-432-6386</t>
  </si>
  <si>
    <t>T-Moise Farms</t>
  </si>
  <si>
    <t>Tim Melancon</t>
  </si>
  <si>
    <t>683 Bearb Road, Sunset, LA 70584</t>
  </si>
  <si>
    <t>337-591-5979</t>
  </si>
  <si>
    <t>Tuyet Huong Oriental Ham</t>
  </si>
  <si>
    <t>Michael Tran</t>
  </si>
  <si>
    <t>14389 Chef Menteur Highway, Suite B, New Orleans, LA 70129</t>
  </si>
  <si>
    <t>504-254-3178</t>
  </si>
  <si>
    <t>Unruh Processing</t>
  </si>
  <si>
    <t>Doyle Unruh</t>
  </si>
  <si>
    <t>973 Adron Woodard Road, DeRidder, LA 70634</t>
  </si>
  <si>
    <t>337-463-2310</t>
  </si>
  <si>
    <t>Beauregard</t>
  </si>
  <si>
    <t>Upshaw's Processing</t>
  </si>
  <si>
    <t>Douglas Upshaw</t>
  </si>
  <si>
    <t>792 Bethel Church Road, Lillie, LA 71256</t>
  </si>
  <si>
    <t>318-986-5241</t>
  </si>
  <si>
    <t>Voiron's Abattoir LLC</t>
  </si>
  <si>
    <t>Gary Voiron</t>
  </si>
  <si>
    <t>1403 Highway 37, Greensburg, LA 70441</t>
  </si>
  <si>
    <t>504-430-0268</t>
  </si>
  <si>
    <t>St. Helena</t>
  </si>
  <si>
    <t>Wildhogs Corporation</t>
  </si>
  <si>
    <t>Darryl Nicholson, Sr.</t>
  </si>
  <si>
    <t>643 Hwy 79, Suite B , Minden, LA 71055</t>
  </si>
  <si>
    <t>318-458-2016</t>
  </si>
  <si>
    <t>4C Livestock</t>
  </si>
  <si>
    <t>&lt;1000k</t>
  </si>
  <si>
    <t>Heather Chaisson</t>
  </si>
  <si>
    <t>292 East 15st, LaRose, LA</t>
  </si>
  <si>
    <t>N/A</t>
  </si>
  <si>
    <t xml:space="preserve">Lafourche </t>
  </si>
  <si>
    <t>A and A Acres</t>
  </si>
  <si>
    <t>Prod/Grow 20k</t>
  </si>
  <si>
    <t>Ashley Baradell</t>
  </si>
  <si>
    <t>19285 LA-442 Loranger, LA 70446</t>
  </si>
  <si>
    <t>228-342-4663</t>
  </si>
  <si>
    <t>Backwater Duck Farm</t>
  </si>
  <si>
    <t>Ross McKnight</t>
  </si>
  <si>
    <t>21398 Wallace King Road, Bush, LA</t>
  </si>
  <si>
    <t>985-264-2071</t>
  </si>
  <si>
    <t>Washington</t>
  </si>
  <si>
    <t>Baker Bayou Farm and Market</t>
  </si>
  <si>
    <t>Rusty Baker</t>
  </si>
  <si>
    <t>600 Eagle Drive, Pineville, LA 71360</t>
  </si>
  <si>
    <t>318-308-3459</t>
  </si>
  <si>
    <t>Briarhill Farm LLC</t>
  </si>
  <si>
    <t>George Dobie</t>
  </si>
  <si>
    <t>31073 Ott Cemetery Road, Mt. Herman, LA 70540</t>
  </si>
  <si>
    <t>985-877-5946</t>
  </si>
  <si>
    <t>Coq Au Coin Pastured Poultry LLC</t>
  </si>
  <si>
    <t>Adam Aucoin</t>
  </si>
  <si>
    <t>P.O. Box 2474, St. Francisville, 70775</t>
  </si>
  <si>
    <t>434-996-9112</t>
  </si>
  <si>
    <t>West Feliciana</t>
  </si>
  <si>
    <t>Credo Farms</t>
  </si>
  <si>
    <t>Nick Giovelli</t>
  </si>
  <si>
    <t>20065 Carriage Dr., Amite, LA 70422</t>
  </si>
  <si>
    <t>985-327-5122</t>
  </si>
  <si>
    <t>Dinger Family Farm LLC</t>
  </si>
  <si>
    <t>Shannon Dinger</t>
  </si>
  <si>
    <t>55223 Ford Ln., Independance, LA 70443</t>
  </si>
  <si>
    <t>985-351-1159</t>
  </si>
  <si>
    <t>Dowling's Processing, LLC</t>
  </si>
  <si>
    <t>David Dowling</t>
  </si>
  <si>
    <t>10573 Hwy 80, Simsboro, LA 71275</t>
  </si>
  <si>
    <t>318-243-9129, 318-247-6451</t>
  </si>
  <si>
    <t>Fig Tree Farm</t>
  </si>
  <si>
    <t>Benjamin Guilbeau</t>
  </si>
  <si>
    <t>313 Hwy. 3072, Dubach, LA 71235</t>
  </si>
  <si>
    <t>985-869-1037</t>
  </si>
  <si>
    <t>Guidry’s Cajun Farmstead, LLC</t>
  </si>
  <si>
    <t>Jady Guidry</t>
  </si>
  <si>
    <t>985-258-0184</t>
  </si>
  <si>
    <t>Mahaffey Farms</t>
  </si>
  <si>
    <t>318-949-6249</t>
  </si>
  <si>
    <t>Megotu Family Farms LLC</t>
  </si>
  <si>
    <t>Corey Hampton</t>
  </si>
  <si>
    <t>8840 Dent Cockrell Rd., Bastrop LA, 71220_x000D_</t>
  </si>
  <si>
    <t>916-805-3827</t>
  </si>
  <si>
    <t>Morehouse</t>
  </si>
  <si>
    <t>T. Moise Farms</t>
  </si>
  <si>
    <t>683 Bearb Roard, Sunset, LA 70584</t>
  </si>
  <si>
    <t>The Mowata Store Inc</t>
  </si>
  <si>
    <t>Larry Frey</t>
  </si>
  <si>
    <t>30283 Crowley Eunice Hwy., Eunice, LA 70535</t>
  </si>
  <si>
    <t>337-457-1140</t>
  </si>
  <si>
    <t>YardBirds Farm, LLC</t>
  </si>
  <si>
    <t>Kelly Cahill</t>
  </si>
  <si>
    <t>10801 River Rd., New Orleans, LA 70131</t>
  </si>
  <si>
    <t>434-466-5502</t>
  </si>
  <si>
    <t>Savoie's Sausage &amp; Food Products, Inc.</t>
  </si>
  <si>
    <t>Derek Richard</t>
  </si>
  <si>
    <t>1742 LA-742, Opelousas, LA 70570</t>
  </si>
  <si>
    <t>337-942-7241</t>
  </si>
  <si>
    <t>McNeese CAMPP</t>
  </si>
  <si>
    <t>M46300</t>
  </si>
  <si>
    <t>McNeese University, Dusty Zaunbrecher</t>
  </si>
  <si>
    <t>19087 South Frontage Road, Iowa, Louisiana 70647</t>
  </si>
  <si>
    <t>337-588-5008</t>
  </si>
  <si>
    <t>Jefferson Davis</t>
  </si>
  <si>
    <t>Coastal Plains Meat Company</t>
  </si>
  <si>
    <t>M1749</t>
  </si>
  <si>
    <t>David Billings/Chip Perrin</t>
  </si>
  <si>
    <t>1044 Highway 91, Eunice, LA 70535</t>
  </si>
  <si>
    <t>337-466-7341</t>
  </si>
  <si>
    <t>Riceland/Beaucoup Crawfish of Eunice, LLC</t>
  </si>
  <si>
    <t>P-3103A</t>
  </si>
  <si>
    <t>Doug Guillory</t>
  </si>
  <si>
    <t>101 S East St., Eunice, LA 70535</t>
  </si>
  <si>
    <t>337-457-1811</t>
  </si>
  <si>
    <t>Sub-Zero Storage, LLC</t>
  </si>
  <si>
    <t>P-3103B</t>
  </si>
  <si>
    <t>5348 Hwy 190, Eunice, LA 70535</t>
  </si>
  <si>
    <t>377-466-4227</t>
  </si>
  <si>
    <t>Southern Complete Processing, LLC</t>
  </si>
  <si>
    <t>P-3103</t>
  </si>
  <si>
    <t>Diamond G Meats</t>
  </si>
  <si>
    <t>Ronald Guidry</t>
  </si>
  <si>
    <t>6112 Partridge Road, Erath, LA 70533</t>
  </si>
  <si>
    <t>512-818-3123</t>
  </si>
  <si>
    <t>Ferguson Farm's</t>
  </si>
  <si>
    <t>George Pat Ferguson</t>
  </si>
  <si>
    <t>15390 Harrison Rd, Ida, LA 71044</t>
  </si>
  <si>
    <t>318-464-8025</t>
  </si>
  <si>
    <t>Caddo</t>
  </si>
  <si>
    <t>Royer's Processing</t>
  </si>
  <si>
    <t>Corey Royer</t>
  </si>
  <si>
    <t>183 Royer Ln, Dequincy, LA 70633</t>
  </si>
  <si>
    <t>337- 317-1001</t>
  </si>
  <si>
    <t>Calcasieu </t>
  </si>
  <si>
    <t>Thomas Meat Processing</t>
  </si>
  <si>
    <t>Hunter Thomas</t>
  </si>
  <si>
    <t>51527 Carnegia Rd., Franklinton, LA 70438</t>
  </si>
  <si>
    <t>985-515-7270</t>
  </si>
  <si>
    <t>Inspected</t>
  </si>
  <si>
    <t xml:space="preserve">Private </t>
  </si>
  <si>
    <t>Custom</t>
  </si>
  <si>
    <t>Poultry</t>
  </si>
  <si>
    <t>TA Plant</t>
  </si>
  <si>
    <t>Primary</t>
  </si>
  <si>
    <t xml:space="preserve">Mailing </t>
  </si>
  <si>
    <t>Slaughter</t>
  </si>
  <si>
    <t>Processing</t>
  </si>
  <si>
    <t>Labeler</t>
  </si>
  <si>
    <t>Exemption</t>
  </si>
  <si>
    <t>Address</t>
  </si>
  <si>
    <t>Total Insp S&amp;P Plants</t>
  </si>
  <si>
    <t>Priv Label Slau</t>
  </si>
  <si>
    <t>Cust S&amp;P</t>
  </si>
  <si>
    <t>P/G</t>
  </si>
  <si>
    <t>Insp Meat</t>
  </si>
  <si>
    <t>Poultry Exempt and Custom Exempt Total</t>
  </si>
  <si>
    <t>Custom Meat</t>
  </si>
  <si>
    <t>Total Insp Plants</t>
  </si>
  <si>
    <t>Priv Label Proc</t>
  </si>
  <si>
    <t>Total Cust</t>
  </si>
  <si>
    <t>&lt;1k</t>
  </si>
  <si>
    <t>Insp Poultry</t>
  </si>
  <si>
    <t>Custom Poultry</t>
  </si>
  <si>
    <t>Insp Slau Only</t>
  </si>
  <si>
    <t>Small Ent</t>
  </si>
  <si>
    <t>Insp Meat and Poultry</t>
  </si>
  <si>
    <t>Custom Meat and Poultry</t>
  </si>
  <si>
    <t>Insp Proc Only</t>
  </si>
  <si>
    <t xml:space="preserve">PGOP </t>
  </si>
  <si>
    <t>Both</t>
  </si>
  <si>
    <t>Total</t>
  </si>
  <si>
    <t>LA 1 Food Co</t>
  </si>
  <si>
    <t>Nicholas St. Romain</t>
  </si>
  <si>
    <t>225-241-5769, 318-240-9494</t>
  </si>
  <si>
    <t>15942 Hwy 1, Simmesport, LA 71369</t>
  </si>
  <si>
    <t>Cassell Family Farms</t>
  </si>
  <si>
    <t>John Cassell</t>
  </si>
  <si>
    <t>272 Bill Droddy Road, Singer, LA 70660</t>
  </si>
  <si>
    <t>337-396-0579</t>
  </si>
  <si>
    <t>DeLa Terre Permaculture Farm</t>
  </si>
  <si>
    <t>Donna Isaacs</t>
  </si>
  <si>
    <t>9338 Hwy 34, Eros, LA 71238</t>
  </si>
  <si>
    <t>318-521-4998</t>
  </si>
  <si>
    <t xml:space="preserve">Jackson </t>
  </si>
  <si>
    <t>Narrow Gate Farm</t>
  </si>
  <si>
    <t>Michael Brehm Sr.</t>
  </si>
  <si>
    <t>66413 Hwy 1058, Roseland, LA 70456</t>
  </si>
  <si>
    <t>985-404-7228</t>
  </si>
  <si>
    <t>Double J Farmstead LLC</t>
  </si>
  <si>
    <t>Colleen Johnson</t>
  </si>
  <si>
    <t>11626 Cline Drive, Baker, LA 70714</t>
  </si>
  <si>
    <t>760-500-4973</t>
  </si>
  <si>
    <t>Email</t>
  </si>
  <si>
    <t>mbrehm.rbw@gmail.com</t>
  </si>
  <si>
    <t>guybrushlives@gmail.com</t>
  </si>
  <si>
    <t>Grant Estrade</t>
  </si>
  <si>
    <t>57355 Sam Mizell Road, Bogalusa, LA 70427</t>
  </si>
  <si>
    <t>504-234-3564</t>
  </si>
  <si>
    <t>Local Cooling Farms</t>
  </si>
  <si>
    <t>Gators Processing</t>
  </si>
  <si>
    <t>Gregory Strange</t>
  </si>
  <si>
    <t>33 Rubin Deville Rd., Deville, LA 71328</t>
  </si>
  <si>
    <t>318-664-1355</t>
  </si>
  <si>
    <t xml:space="preserve">	
16274 Highway 42, Prairieville, LA 70769</t>
  </si>
  <si>
    <t>225-571-0874</t>
  </si>
  <si>
    <t>Gary Bailey</t>
  </si>
  <si>
    <t>GAB Farms</t>
  </si>
  <si>
    <t>Eagle Provisions LLC</t>
  </si>
  <si>
    <t>Stephen Marque</t>
  </si>
  <si>
    <t>219 S Eola Rd, Broussard, Louisiana 70518</t>
  </si>
  <si>
    <t>113 Lafayette Louisiana 70503</t>
  </si>
  <si>
    <t>337-962-1609</t>
  </si>
  <si>
    <t>Little Pearl Farm, LLC</t>
  </si>
  <si>
    <t>34496 Gus Singletary Rd., Pearl River, La 70452</t>
  </si>
  <si>
    <t>985-250-1517, 985-774-4924</t>
  </si>
  <si>
    <t>Benjamin Dillon</t>
  </si>
  <si>
    <t>Shawn Sagrera/Gary Voiron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</si>
</sst>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Century Gothic"/>
      <family val="2"/>
    </font>
    <font>
      <b/>
      <sz val="20"/>
      <name val="Century Gothic"/>
      <family val="2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Century Gothic"/>
      <family val="2"/>
    </font>
    <font>
      <sz val="12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3" borderId="0" xfId="0" applyFont="1" applyFill="1"/>
    <xf numFmtId="0" fontId="7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7" xfId="0" applyFill="1" applyBorder="1" applyAlignment="1">
      <alignment horizontal="right" vertical="center"/>
    </xf>
    <xf numFmtId="0" fontId="0" fillId="3" borderId="8" xfId="0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9" fillId="0" borderId="0" xfId="1" applyAlignment="1">
      <alignment vertical="center"/>
    </xf>
    <xf numFmtId="0" fontId="6" fillId="0" borderId="2" xfId="0" applyFont="1" applyBorder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266701</xdr:colOff>
      <xdr:row>0</xdr:row>
      <xdr:rowOff>0</xdr:rowOff>
    </xdr:from>
    <xdr:to>
      <xdr:col>0</xdr:col>
      <xdr:colOff>1876425</xdr:colOff>
      <xdr:row>2</xdr:row>
      <xdr:rowOff>112945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D0C278-D10C-8901-0B94-2579ABE3F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1" y="0"/>
          <a:ext cx="1609724" cy="67492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266701</xdr:colOff>
      <xdr:row>0</xdr:row>
      <xdr:rowOff>0</xdr:rowOff>
    </xdr:from>
    <xdr:to>
      <xdr:col>0</xdr:col>
      <xdr:colOff>1876425</xdr:colOff>
      <xdr:row>2</xdr:row>
      <xdr:rowOff>112945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EB15AA-4CCE-4709-8251-DF024B701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1" y="0"/>
          <a:ext cx="1609724" cy="67492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uybrushlives@gmail.com" TargetMode="External"/><Relationship Id="rId1" Type="http://schemas.openxmlformats.org/officeDocument/2006/relationships/hyperlink" Target="mailto:mbrehm.rbw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9E275-09A8-4FD7-9493-FC83D4B756D9}">
  <sheetPr>
    <pageSetUpPr fitToPage="1"/>
  </sheetPr>
  <dimension ref="A1:P145"/>
  <sheetViews>
    <sheetView showGridLines="0" tabSelected="1" zoomScaleNormal="100" workbookViewId="0">
      <pane ySplit="5" topLeftCell="A66" activePane="bottomLeft" state="frozen"/>
      <selection pane="bottomLeft" activeCell="Q71" sqref="Q71"/>
    </sheetView>
  </sheetViews>
  <sheetFormatPr defaultRowHeight="15" x14ac:dyDescent="0.25"/>
  <cols>
    <col min="1" max="1" width="31.7109375" customWidth="1"/>
    <col min="2" max="2" width="11.140625" style="1" customWidth="1"/>
    <col min="3" max="3" width="15.7109375" style="1" customWidth="1"/>
    <col min="4" max="4" width="9" style="1" customWidth="1"/>
    <col min="5" max="5" width="10.85546875" style="1" customWidth="1"/>
    <col min="6" max="6" width="11.5703125" style="1" customWidth="1"/>
    <col min="7" max="7" width="14" customWidth="1"/>
    <col min="8" max="8" width="14.140625" style="1" customWidth="1"/>
    <col min="9" max="9" width="12" style="1" customWidth="1"/>
    <col min="10" max="10" width="22.5703125" customWidth="1"/>
    <col min="11" max="11" width="36.85546875" customWidth="1"/>
    <col min="12" max="12" width="11.42578125" customWidth="1"/>
    <col min="13" max="13" width="15.140625" customWidth="1"/>
    <col min="14" max="14" width="16.28515625" style="1" customWidth="1"/>
    <col min="15" max="15" width="10.140625" style="1" customWidth="1"/>
    <col min="16" max="16" width="24.140625" hidden="1" customWidth="1"/>
    <col min="17" max="25" width="15.7109375" customWidth="1"/>
  </cols>
  <sheetData>
    <row r="1" spans="1:16" s="7" customFormat="1" ht="18.75" x14ac:dyDescent="0.3">
      <c r="A1" s="44"/>
      <c r="B1" s="2"/>
      <c r="C1" s="2" t="s">
        <v>0</v>
      </c>
      <c r="D1" s="36"/>
      <c r="E1" s="36"/>
      <c r="F1" s="36"/>
      <c r="G1" s="6"/>
      <c r="H1" s="36"/>
      <c r="I1" s="36"/>
      <c r="J1" s="2"/>
      <c r="K1" s="6"/>
      <c r="L1" s="6"/>
      <c r="M1" s="6"/>
      <c r="N1" s="36"/>
      <c r="O1" s="36"/>
      <c r="P1" s="36"/>
    </row>
    <row r="2" spans="1:16" s="7" customFormat="1" ht="25.5" x14ac:dyDescent="0.35">
      <c r="A2" s="44"/>
      <c r="B2" s="3"/>
      <c r="C2" s="3" t="s">
        <v>1</v>
      </c>
      <c r="D2" s="36"/>
      <c r="E2" s="36"/>
      <c r="F2" s="36"/>
      <c r="G2" s="6"/>
      <c r="H2" s="36"/>
      <c r="I2" s="36"/>
      <c r="J2" s="3"/>
      <c r="K2" s="6"/>
      <c r="L2" s="6"/>
      <c r="M2" s="6" t="s">
        <v>2</v>
      </c>
      <c r="N2" s="36"/>
      <c r="O2" s="36"/>
      <c r="P2" s="36"/>
    </row>
    <row r="3" spans="1:16" s="7" customFormat="1" ht="16.5" x14ac:dyDescent="0.3">
      <c r="A3" s="44"/>
      <c r="B3" s="36"/>
      <c r="C3" s="36"/>
      <c r="D3" s="36"/>
      <c r="E3" s="36"/>
      <c r="F3" s="36"/>
      <c r="G3" s="6"/>
      <c r="H3" s="36"/>
      <c r="I3" s="36"/>
      <c r="J3" s="6"/>
      <c r="K3" s="6"/>
      <c r="L3" s="6"/>
      <c r="M3" s="6"/>
      <c r="N3" s="36"/>
      <c r="O3" s="36"/>
      <c r="P3" s="36"/>
    </row>
    <row r="4" spans="1:16" s="21" customFormat="1" ht="17.25" customHeight="1" x14ac:dyDescent="0.25">
      <c r="A4" s="43" t="s">
        <v>3</v>
      </c>
      <c r="B4" s="40" t="s">
        <v>4</v>
      </c>
      <c r="C4" s="40" t="s">
        <v>5</v>
      </c>
      <c r="D4" s="40" t="s">
        <v>6</v>
      </c>
      <c r="E4" s="40" t="s">
        <v>7</v>
      </c>
      <c r="F4" s="40" t="s">
        <v>8</v>
      </c>
      <c r="G4" s="40" t="s">
        <v>9</v>
      </c>
      <c r="H4" s="40" t="s">
        <v>10</v>
      </c>
      <c r="I4" s="40" t="s">
        <v>11</v>
      </c>
      <c r="J4" s="40" t="s">
        <v>12</v>
      </c>
      <c r="K4" s="40" t="s">
        <v>13</v>
      </c>
      <c r="L4" s="40" t="s">
        <v>14</v>
      </c>
      <c r="M4" s="40" t="s">
        <v>15</v>
      </c>
      <c r="N4" s="40" t="s">
        <v>16</v>
      </c>
      <c r="O4" s="40" t="s">
        <v>17</v>
      </c>
      <c r="P4" s="40" t="s">
        <v>508</v>
      </c>
    </row>
    <row r="5" spans="1:16" s="21" customFormat="1" ht="20.100000000000001" customHeight="1" x14ac:dyDescent="0.25">
      <c r="A5" s="43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12" customFormat="1" ht="22.5" customHeight="1" x14ac:dyDescent="0.25">
      <c r="A6" s="8" t="s">
        <v>18</v>
      </c>
      <c r="B6" s="9"/>
      <c r="C6" s="9"/>
      <c r="D6" s="10" t="b">
        <v>0</v>
      </c>
      <c r="E6" s="9"/>
      <c r="F6" s="9">
        <v>1093</v>
      </c>
      <c r="G6" s="11"/>
      <c r="H6" s="9" t="s">
        <v>19</v>
      </c>
      <c r="I6" s="9"/>
      <c r="J6" s="11" t="s">
        <v>20</v>
      </c>
      <c r="K6" s="11" t="s">
        <v>21</v>
      </c>
      <c r="L6" s="11"/>
      <c r="M6" s="11" t="s">
        <v>22</v>
      </c>
      <c r="N6" s="9" t="s">
        <v>23</v>
      </c>
      <c r="O6" s="23" t="s">
        <v>24</v>
      </c>
    </row>
    <row r="7" spans="1:16" s="12" customFormat="1" ht="22.5" customHeight="1" x14ac:dyDescent="0.25">
      <c r="A7" s="13" t="s">
        <v>25</v>
      </c>
      <c r="B7" s="14"/>
      <c r="C7" s="14"/>
      <c r="D7" s="15" t="b">
        <v>0</v>
      </c>
      <c r="E7" s="14">
        <v>1100</v>
      </c>
      <c r="F7" s="14">
        <v>1100</v>
      </c>
      <c r="G7" s="16"/>
      <c r="H7" s="14" t="s">
        <v>19</v>
      </c>
      <c r="I7" s="14"/>
      <c r="J7" s="16" t="s">
        <v>26</v>
      </c>
      <c r="K7" s="16" t="s">
        <v>27</v>
      </c>
      <c r="L7" s="16"/>
      <c r="M7" s="16" t="s">
        <v>28</v>
      </c>
      <c r="N7" s="14" t="s">
        <v>29</v>
      </c>
      <c r="O7" s="24" t="s">
        <v>24</v>
      </c>
    </row>
    <row r="8" spans="1:16" s="12" customFormat="1" ht="22.5" customHeight="1" x14ac:dyDescent="0.25">
      <c r="A8" s="13" t="s">
        <v>30</v>
      </c>
      <c r="B8" s="14"/>
      <c r="C8" s="14">
        <v>27</v>
      </c>
      <c r="D8" s="15" t="b">
        <v>0</v>
      </c>
      <c r="E8" s="14"/>
      <c r="F8" s="14"/>
      <c r="G8" s="16"/>
      <c r="H8" s="14" t="s">
        <v>31</v>
      </c>
      <c r="I8" s="14"/>
      <c r="J8" s="16" t="s">
        <v>32</v>
      </c>
      <c r="K8" s="16" t="s">
        <v>33</v>
      </c>
      <c r="L8" s="16" t="s">
        <v>34</v>
      </c>
      <c r="M8" s="16" t="s">
        <v>35</v>
      </c>
      <c r="N8" s="14" t="s">
        <v>36</v>
      </c>
      <c r="O8" s="24" t="s">
        <v>37</v>
      </c>
    </row>
    <row r="9" spans="1:16" s="12" customFormat="1" ht="22.5" customHeight="1" x14ac:dyDescent="0.25">
      <c r="A9" s="13" t="s">
        <v>38</v>
      </c>
      <c r="B9" s="14"/>
      <c r="C9" s="14" t="s">
        <v>39</v>
      </c>
      <c r="D9" s="15" t="b">
        <v>0</v>
      </c>
      <c r="E9" s="14"/>
      <c r="F9" s="14"/>
      <c r="G9" s="16"/>
      <c r="H9" s="14" t="s">
        <v>40</v>
      </c>
      <c r="I9" s="14"/>
      <c r="J9" s="16" t="s">
        <v>41</v>
      </c>
      <c r="K9" s="16" t="s">
        <v>42</v>
      </c>
      <c r="L9" s="16"/>
      <c r="M9" s="16" t="s">
        <v>43</v>
      </c>
      <c r="N9" s="14" t="s">
        <v>44</v>
      </c>
      <c r="O9" s="24" t="s">
        <v>45</v>
      </c>
    </row>
    <row r="10" spans="1:16" s="12" customFormat="1" ht="22.5" customHeight="1" x14ac:dyDescent="0.25">
      <c r="A10" s="13" t="s">
        <v>46</v>
      </c>
      <c r="B10" s="14"/>
      <c r="C10" s="14"/>
      <c r="D10" s="15" t="b">
        <v>0</v>
      </c>
      <c r="E10" s="14">
        <v>1104</v>
      </c>
      <c r="F10" s="14">
        <v>1104</v>
      </c>
      <c r="G10" s="16"/>
      <c r="H10" s="14" t="s">
        <v>19</v>
      </c>
      <c r="I10" s="14"/>
      <c r="J10" s="16" t="s">
        <v>47</v>
      </c>
      <c r="K10" s="16" t="s">
        <v>48</v>
      </c>
      <c r="L10" s="16" t="s">
        <v>49</v>
      </c>
      <c r="M10" s="16" t="s">
        <v>50</v>
      </c>
      <c r="N10" s="14" t="s">
        <v>51</v>
      </c>
      <c r="O10" s="24" t="s">
        <v>45</v>
      </c>
    </row>
    <row r="11" spans="1:16" s="12" customFormat="1" ht="22.5" customHeight="1" x14ac:dyDescent="0.25">
      <c r="A11" s="13" t="s">
        <v>52</v>
      </c>
      <c r="B11" s="14">
        <v>106</v>
      </c>
      <c r="C11" s="14">
        <v>106</v>
      </c>
      <c r="D11" s="15" t="b">
        <v>1</v>
      </c>
      <c r="E11" s="14">
        <v>1106</v>
      </c>
      <c r="F11" s="14">
        <v>1106</v>
      </c>
      <c r="G11" s="16"/>
      <c r="H11" s="14" t="s">
        <v>19</v>
      </c>
      <c r="I11" s="14"/>
      <c r="J11" s="16" t="s">
        <v>53</v>
      </c>
      <c r="K11" s="16" t="s">
        <v>54</v>
      </c>
      <c r="L11" s="16" t="s">
        <v>55</v>
      </c>
      <c r="M11" s="16" t="s">
        <v>56</v>
      </c>
      <c r="N11" s="14" t="s">
        <v>57</v>
      </c>
      <c r="O11" s="24" t="s">
        <v>58</v>
      </c>
    </row>
    <row r="12" spans="1:16" s="12" customFormat="1" ht="22.5" customHeight="1" x14ac:dyDescent="0.25">
      <c r="A12" s="13" t="s">
        <v>59</v>
      </c>
      <c r="B12" s="14"/>
      <c r="C12" s="14"/>
      <c r="D12" s="15" t="b">
        <v>0</v>
      </c>
      <c r="E12" s="14">
        <v>1114</v>
      </c>
      <c r="F12" s="14">
        <v>1114</v>
      </c>
      <c r="G12" s="16"/>
      <c r="H12" s="14" t="s">
        <v>19</v>
      </c>
      <c r="I12" s="14"/>
      <c r="J12" s="16" t="s">
        <v>60</v>
      </c>
      <c r="K12" s="16" t="s">
        <v>61</v>
      </c>
      <c r="L12" s="16" t="s">
        <v>62</v>
      </c>
      <c r="M12" s="16" t="s">
        <v>63</v>
      </c>
      <c r="N12" s="14" t="s">
        <v>64</v>
      </c>
      <c r="O12" s="24" t="s">
        <v>58</v>
      </c>
    </row>
    <row r="13" spans="1:16" s="12" customFormat="1" ht="22.5" customHeight="1" x14ac:dyDescent="0.25">
      <c r="A13" s="13" t="s">
        <v>65</v>
      </c>
      <c r="B13" s="14"/>
      <c r="C13" s="14"/>
      <c r="D13" s="15" t="b">
        <v>0</v>
      </c>
      <c r="E13" s="14">
        <v>1088</v>
      </c>
      <c r="F13" s="14">
        <v>1088</v>
      </c>
      <c r="G13" s="16"/>
      <c r="H13" s="14" t="s">
        <v>19</v>
      </c>
      <c r="I13" s="14"/>
      <c r="J13" s="16" t="s">
        <v>66</v>
      </c>
      <c r="K13" s="16" t="s">
        <v>67</v>
      </c>
      <c r="L13" s="16"/>
      <c r="M13" s="16" t="s">
        <v>68</v>
      </c>
      <c r="N13" s="14" t="s">
        <v>69</v>
      </c>
      <c r="O13" s="24" t="s">
        <v>45</v>
      </c>
    </row>
    <row r="14" spans="1:16" s="12" customFormat="1" ht="22.5" customHeight="1" x14ac:dyDescent="0.25">
      <c r="A14" s="13" t="s">
        <v>70</v>
      </c>
      <c r="B14" s="14">
        <v>922</v>
      </c>
      <c r="C14" s="14"/>
      <c r="D14" s="15" t="b">
        <v>0</v>
      </c>
      <c r="E14" s="14">
        <v>922</v>
      </c>
      <c r="F14" s="14">
        <v>922</v>
      </c>
      <c r="G14" s="16"/>
      <c r="H14" s="14" t="s">
        <v>19</v>
      </c>
      <c r="I14" s="14"/>
      <c r="J14" s="16" t="s">
        <v>71</v>
      </c>
      <c r="K14" s="16" t="s">
        <v>72</v>
      </c>
      <c r="L14" s="16"/>
      <c r="M14" s="16" t="s">
        <v>73</v>
      </c>
      <c r="N14" s="14" t="s">
        <v>74</v>
      </c>
      <c r="O14" s="24" t="s">
        <v>37</v>
      </c>
    </row>
    <row r="15" spans="1:16" s="12" customFormat="1" ht="22.5" customHeight="1" x14ac:dyDescent="0.25">
      <c r="A15" s="13" t="s">
        <v>75</v>
      </c>
      <c r="B15" s="14"/>
      <c r="C15" s="14">
        <v>21</v>
      </c>
      <c r="D15" s="15" t="b">
        <v>0</v>
      </c>
      <c r="E15" s="14"/>
      <c r="F15" s="14"/>
      <c r="G15" s="16"/>
      <c r="H15" s="14" t="s">
        <v>19</v>
      </c>
      <c r="I15" s="14"/>
      <c r="J15" s="16" t="s">
        <v>76</v>
      </c>
      <c r="K15" s="16" t="s">
        <v>77</v>
      </c>
      <c r="L15" s="16" t="s">
        <v>78</v>
      </c>
      <c r="M15" s="16" t="s">
        <v>79</v>
      </c>
      <c r="N15" s="14" t="s">
        <v>80</v>
      </c>
      <c r="O15" s="24" t="s">
        <v>37</v>
      </c>
    </row>
    <row r="16" spans="1:16" s="12" customFormat="1" ht="22.5" customHeight="1" x14ac:dyDescent="0.25">
      <c r="A16" s="13" t="s">
        <v>81</v>
      </c>
      <c r="B16" s="14"/>
      <c r="C16" s="14"/>
      <c r="D16" s="15" t="b">
        <v>0</v>
      </c>
      <c r="E16" s="14">
        <v>1059</v>
      </c>
      <c r="F16" s="14">
        <v>1059</v>
      </c>
      <c r="G16" s="16"/>
      <c r="H16" s="14" t="s">
        <v>19</v>
      </c>
      <c r="I16" s="14"/>
      <c r="J16" s="16" t="s">
        <v>82</v>
      </c>
      <c r="K16" s="16" t="s">
        <v>83</v>
      </c>
      <c r="L16" s="16" t="s">
        <v>84</v>
      </c>
      <c r="M16" s="16" t="s">
        <v>85</v>
      </c>
      <c r="N16" s="14" t="s">
        <v>29</v>
      </c>
      <c r="O16" s="24" t="s">
        <v>24</v>
      </c>
    </row>
    <row r="17" spans="1:15" s="12" customFormat="1" ht="22.5" customHeight="1" x14ac:dyDescent="0.25">
      <c r="A17" s="13" t="s">
        <v>86</v>
      </c>
      <c r="B17" s="14"/>
      <c r="C17" s="14">
        <v>180</v>
      </c>
      <c r="D17" s="15" t="b">
        <v>1</v>
      </c>
      <c r="E17" s="14"/>
      <c r="F17" s="14"/>
      <c r="G17" s="16"/>
      <c r="H17" s="14" t="s">
        <v>31</v>
      </c>
      <c r="I17" s="14"/>
      <c r="J17" s="16" t="s">
        <v>87</v>
      </c>
      <c r="K17" s="16" t="s">
        <v>88</v>
      </c>
      <c r="L17" s="16"/>
      <c r="M17" s="16" t="s">
        <v>89</v>
      </c>
      <c r="N17" s="14" t="s">
        <v>90</v>
      </c>
      <c r="O17" s="24" t="s">
        <v>91</v>
      </c>
    </row>
    <row r="18" spans="1:15" s="12" customFormat="1" ht="22.5" customHeight="1" x14ac:dyDescent="0.25">
      <c r="A18" s="13" t="s">
        <v>92</v>
      </c>
      <c r="B18" s="14"/>
      <c r="C18" s="14"/>
      <c r="D18" s="15" t="b">
        <v>0</v>
      </c>
      <c r="E18" s="14">
        <v>1003</v>
      </c>
      <c r="F18" s="14">
        <v>1003</v>
      </c>
      <c r="G18" s="16"/>
      <c r="H18" s="14" t="s">
        <v>19</v>
      </c>
      <c r="I18" s="14"/>
      <c r="J18" s="16" t="s">
        <v>93</v>
      </c>
      <c r="K18" s="16" t="s">
        <v>94</v>
      </c>
      <c r="L18" s="16" t="s">
        <v>95</v>
      </c>
      <c r="M18" s="16" t="s">
        <v>96</v>
      </c>
      <c r="N18" s="14" t="s">
        <v>29</v>
      </c>
      <c r="O18" s="24" t="s">
        <v>24</v>
      </c>
    </row>
    <row r="19" spans="1:15" s="12" customFormat="1" ht="22.5" customHeight="1" x14ac:dyDescent="0.25">
      <c r="A19" s="13" t="s">
        <v>97</v>
      </c>
      <c r="B19" s="14"/>
      <c r="C19" s="14"/>
      <c r="D19" s="15" t="b">
        <v>0</v>
      </c>
      <c r="E19" s="14">
        <v>1038</v>
      </c>
      <c r="F19" s="14">
        <v>1038</v>
      </c>
      <c r="G19" s="16"/>
      <c r="H19" s="14" t="s">
        <v>19</v>
      </c>
      <c r="I19" s="14"/>
      <c r="J19" s="16" t="s">
        <v>98</v>
      </c>
      <c r="K19" s="16" t="s">
        <v>99</v>
      </c>
      <c r="L19" s="16"/>
      <c r="M19" s="16" t="s">
        <v>100</v>
      </c>
      <c r="N19" s="14" t="s">
        <v>101</v>
      </c>
      <c r="O19" s="24" t="s">
        <v>58</v>
      </c>
    </row>
    <row r="20" spans="1:15" s="12" customFormat="1" ht="22.5" customHeight="1" x14ac:dyDescent="0.25">
      <c r="A20" s="13" t="s">
        <v>102</v>
      </c>
      <c r="B20" s="14"/>
      <c r="C20" s="14">
        <v>247</v>
      </c>
      <c r="D20" s="15" t="b">
        <v>0</v>
      </c>
      <c r="E20" s="14"/>
      <c r="F20" s="14"/>
      <c r="G20" s="16"/>
      <c r="H20" s="14" t="s">
        <v>19</v>
      </c>
      <c r="I20" s="14"/>
      <c r="J20" s="16" t="s">
        <v>103</v>
      </c>
      <c r="K20" s="16" t="s">
        <v>104</v>
      </c>
      <c r="L20" s="16"/>
      <c r="M20" s="16" t="s">
        <v>105</v>
      </c>
      <c r="N20" s="14" t="s">
        <v>106</v>
      </c>
      <c r="O20" s="24" t="s">
        <v>91</v>
      </c>
    </row>
    <row r="21" spans="1:15" s="12" customFormat="1" ht="22.5" customHeight="1" x14ac:dyDescent="0.25">
      <c r="A21" s="13" t="s">
        <v>107</v>
      </c>
      <c r="B21" s="14"/>
      <c r="C21" s="14">
        <v>24</v>
      </c>
      <c r="D21" s="15" t="b">
        <v>0</v>
      </c>
      <c r="E21" s="14"/>
      <c r="F21" s="14"/>
      <c r="G21" s="16"/>
      <c r="H21" s="14" t="s">
        <v>19</v>
      </c>
      <c r="I21" s="14"/>
      <c r="J21" s="16" t="s">
        <v>108</v>
      </c>
      <c r="K21" s="16" t="s">
        <v>525</v>
      </c>
      <c r="L21" s="16" t="s">
        <v>526</v>
      </c>
      <c r="M21" s="16" t="s">
        <v>527</v>
      </c>
      <c r="N21" s="14" t="s">
        <v>111</v>
      </c>
      <c r="O21" s="24" t="s">
        <v>37</v>
      </c>
    </row>
    <row r="22" spans="1:15" s="12" customFormat="1" ht="22.5" customHeight="1" x14ac:dyDescent="0.25">
      <c r="A22" s="13" t="s">
        <v>112</v>
      </c>
      <c r="B22" s="14"/>
      <c r="C22" s="14"/>
      <c r="D22" s="15" t="b">
        <v>0</v>
      </c>
      <c r="E22" s="14">
        <v>1017</v>
      </c>
      <c r="F22" s="14">
        <v>1017</v>
      </c>
      <c r="G22" s="16"/>
      <c r="H22" s="14" t="s">
        <v>19</v>
      </c>
      <c r="I22" s="14"/>
      <c r="J22" s="16" t="s">
        <v>113</v>
      </c>
      <c r="K22" s="16" t="s">
        <v>114</v>
      </c>
      <c r="L22" s="16" t="s">
        <v>115</v>
      </c>
      <c r="M22" s="16" t="s">
        <v>116</v>
      </c>
      <c r="N22" s="14" t="s">
        <v>117</v>
      </c>
      <c r="O22" s="24" t="s">
        <v>58</v>
      </c>
    </row>
    <row r="23" spans="1:15" s="12" customFormat="1" ht="22.5" customHeight="1" x14ac:dyDescent="0.25">
      <c r="A23" s="13" t="s">
        <v>118</v>
      </c>
      <c r="B23" s="14"/>
      <c r="C23" s="14"/>
      <c r="D23" s="15" t="b">
        <v>0</v>
      </c>
      <c r="E23" s="14">
        <v>1078</v>
      </c>
      <c r="F23" s="14">
        <v>1078</v>
      </c>
      <c r="G23" s="16"/>
      <c r="H23" s="14" t="s">
        <v>19</v>
      </c>
      <c r="I23" s="14"/>
      <c r="J23" s="16" t="s">
        <v>119</v>
      </c>
      <c r="K23" s="16" t="s">
        <v>120</v>
      </c>
      <c r="L23" s="16"/>
      <c r="M23" s="16" t="s">
        <v>121</v>
      </c>
      <c r="N23" s="14" t="s">
        <v>122</v>
      </c>
      <c r="O23" s="24" t="s">
        <v>45</v>
      </c>
    </row>
    <row r="24" spans="1:15" s="12" customFormat="1" ht="22.5" customHeight="1" x14ac:dyDescent="0.25">
      <c r="A24" s="13" t="s">
        <v>523</v>
      </c>
      <c r="B24" s="14"/>
      <c r="C24" s="14">
        <v>200</v>
      </c>
      <c r="D24" s="15" t="b">
        <v>0</v>
      </c>
      <c r="E24" s="14"/>
      <c r="F24" s="14">
        <v>200</v>
      </c>
      <c r="G24" s="16"/>
      <c r="H24" s="14" t="s">
        <v>19</v>
      </c>
      <c r="I24" s="14"/>
      <c r="J24" s="16" t="s">
        <v>524</v>
      </c>
      <c r="K24" s="16" t="s">
        <v>125</v>
      </c>
      <c r="L24" s="16"/>
      <c r="M24" s="16" t="s">
        <v>126</v>
      </c>
      <c r="N24" s="14" t="s">
        <v>127</v>
      </c>
      <c r="O24" s="24" t="s">
        <v>91</v>
      </c>
    </row>
    <row r="25" spans="1:15" s="12" customFormat="1" ht="22.5" customHeight="1" x14ac:dyDescent="0.25">
      <c r="A25" s="13" t="s">
        <v>128</v>
      </c>
      <c r="B25" s="14">
        <v>134</v>
      </c>
      <c r="C25" s="14"/>
      <c r="D25" s="15" t="b">
        <v>0</v>
      </c>
      <c r="E25" s="14">
        <v>134</v>
      </c>
      <c r="F25" s="14">
        <v>134</v>
      </c>
      <c r="G25" s="16"/>
      <c r="H25" s="14" t="s">
        <v>19</v>
      </c>
      <c r="I25" s="14"/>
      <c r="J25" s="16" t="s">
        <v>129</v>
      </c>
      <c r="K25" s="16" t="s">
        <v>130</v>
      </c>
      <c r="L25" s="16" t="s">
        <v>131</v>
      </c>
      <c r="M25" s="16" t="s">
        <v>132</v>
      </c>
      <c r="N25" s="14" t="s">
        <v>80</v>
      </c>
      <c r="O25" s="24" t="s">
        <v>37</v>
      </c>
    </row>
    <row r="26" spans="1:15" s="12" customFormat="1" ht="22.5" customHeight="1" x14ac:dyDescent="0.25">
      <c r="A26" s="13" t="s">
        <v>133</v>
      </c>
      <c r="B26" s="14"/>
      <c r="C26" s="14"/>
      <c r="D26" s="15" t="b">
        <v>0</v>
      </c>
      <c r="E26" s="14">
        <v>1019</v>
      </c>
      <c r="F26" s="14">
        <v>1019</v>
      </c>
      <c r="G26" s="16"/>
      <c r="H26" s="14" t="s">
        <v>19</v>
      </c>
      <c r="I26" s="14"/>
      <c r="J26" s="16" t="s">
        <v>134</v>
      </c>
      <c r="K26" s="16" t="s">
        <v>135</v>
      </c>
      <c r="L26" s="16"/>
      <c r="M26" s="16" t="s">
        <v>136</v>
      </c>
      <c r="N26" s="14" t="s">
        <v>137</v>
      </c>
      <c r="O26" s="24" t="s">
        <v>58</v>
      </c>
    </row>
    <row r="27" spans="1:15" s="12" customFormat="1" ht="22.5" customHeight="1" x14ac:dyDescent="0.25">
      <c r="A27" s="13" t="s">
        <v>138</v>
      </c>
      <c r="B27" s="14"/>
      <c r="C27" s="14"/>
      <c r="D27" s="15" t="b">
        <v>0</v>
      </c>
      <c r="E27" s="14">
        <v>1070</v>
      </c>
      <c r="F27" s="14">
        <v>1070</v>
      </c>
      <c r="G27" s="16"/>
      <c r="H27" s="14" t="s">
        <v>19</v>
      </c>
      <c r="I27" s="14"/>
      <c r="J27" s="16" t="s">
        <v>139</v>
      </c>
      <c r="K27" s="16" t="s">
        <v>140</v>
      </c>
      <c r="L27" s="16" t="s">
        <v>141</v>
      </c>
      <c r="M27" s="16" t="s">
        <v>142</v>
      </c>
      <c r="N27" s="14" t="s">
        <v>122</v>
      </c>
      <c r="O27" s="24" t="s">
        <v>45</v>
      </c>
    </row>
    <row r="28" spans="1:15" s="12" customFormat="1" ht="22.5" customHeight="1" x14ac:dyDescent="0.25">
      <c r="A28" s="13" t="s">
        <v>143</v>
      </c>
      <c r="B28" s="14"/>
      <c r="C28" s="14">
        <v>50</v>
      </c>
      <c r="D28" s="15" t="b">
        <v>0</v>
      </c>
      <c r="E28" s="14"/>
      <c r="F28" s="14"/>
      <c r="G28" s="16"/>
      <c r="H28" s="14" t="s">
        <v>19</v>
      </c>
      <c r="I28" s="14"/>
      <c r="J28" s="16" t="s">
        <v>144</v>
      </c>
      <c r="K28" s="16" t="s">
        <v>145</v>
      </c>
      <c r="L28" s="16"/>
      <c r="M28" s="16" t="s">
        <v>146</v>
      </c>
      <c r="N28" s="14" t="s">
        <v>147</v>
      </c>
      <c r="O28" s="24" t="s">
        <v>45</v>
      </c>
    </row>
    <row r="29" spans="1:15" s="12" customFormat="1" ht="22.5" customHeight="1" x14ac:dyDescent="0.25">
      <c r="A29" s="13" t="s">
        <v>148</v>
      </c>
      <c r="B29" s="14"/>
      <c r="C29" s="14"/>
      <c r="D29" s="15" t="b">
        <v>0</v>
      </c>
      <c r="E29" s="14">
        <v>1075</v>
      </c>
      <c r="F29" s="14">
        <v>1075</v>
      </c>
      <c r="G29" s="16"/>
      <c r="H29" s="14" t="s">
        <v>19</v>
      </c>
      <c r="I29" s="14"/>
      <c r="J29" s="16" t="s">
        <v>149</v>
      </c>
      <c r="K29" s="16" t="s">
        <v>150</v>
      </c>
      <c r="L29" s="16"/>
      <c r="M29" s="16" t="s">
        <v>151</v>
      </c>
      <c r="N29" s="14" t="s">
        <v>152</v>
      </c>
      <c r="O29" s="24" t="s">
        <v>37</v>
      </c>
    </row>
    <row r="30" spans="1:15" s="12" customFormat="1" ht="22.5" customHeight="1" x14ac:dyDescent="0.25">
      <c r="A30" s="13" t="s">
        <v>153</v>
      </c>
      <c r="B30" s="14"/>
      <c r="C30" s="14">
        <v>74</v>
      </c>
      <c r="D30" s="15" t="b">
        <v>1</v>
      </c>
      <c r="E30" s="14"/>
      <c r="F30" s="14"/>
      <c r="G30" s="16"/>
      <c r="H30" s="14" t="s">
        <v>19</v>
      </c>
      <c r="I30" s="14"/>
      <c r="J30" s="16" t="s">
        <v>154</v>
      </c>
      <c r="K30" s="16" t="s">
        <v>155</v>
      </c>
      <c r="L30" s="16" t="s">
        <v>156</v>
      </c>
      <c r="M30" s="16" t="s">
        <v>157</v>
      </c>
      <c r="N30" s="14" t="s">
        <v>158</v>
      </c>
      <c r="O30" s="24" t="s">
        <v>24</v>
      </c>
    </row>
    <row r="31" spans="1:15" s="12" customFormat="1" ht="22.5" customHeight="1" x14ac:dyDescent="0.25">
      <c r="A31" s="13" t="s">
        <v>515</v>
      </c>
      <c r="B31" s="14"/>
      <c r="C31" s="14"/>
      <c r="D31" s="15" t="b">
        <v>0</v>
      </c>
      <c r="E31" s="14">
        <v>1108</v>
      </c>
      <c r="F31" s="14">
        <v>1108</v>
      </c>
      <c r="G31" s="16"/>
      <c r="H31" s="14" t="s">
        <v>19</v>
      </c>
      <c r="I31" s="14"/>
      <c r="J31" s="16" t="s">
        <v>516</v>
      </c>
      <c r="K31" s="16" t="s">
        <v>517</v>
      </c>
      <c r="L31" s="16"/>
      <c r="M31" s="16" t="s">
        <v>518</v>
      </c>
      <c r="N31" s="14" t="s">
        <v>69</v>
      </c>
      <c r="O31" s="24" t="s">
        <v>45</v>
      </c>
    </row>
    <row r="32" spans="1:15" s="12" customFormat="1" ht="22.5" customHeight="1" x14ac:dyDescent="0.25">
      <c r="A32" s="13" t="s">
        <v>159</v>
      </c>
      <c r="B32" s="14">
        <v>987</v>
      </c>
      <c r="C32" s="14"/>
      <c r="D32" s="15" t="b">
        <v>0</v>
      </c>
      <c r="E32" s="14">
        <v>1330</v>
      </c>
      <c r="F32" s="14">
        <v>1330</v>
      </c>
      <c r="G32" s="16"/>
      <c r="H32" s="14" t="s">
        <v>19</v>
      </c>
      <c r="I32" s="14"/>
      <c r="J32" s="16" t="s">
        <v>160</v>
      </c>
      <c r="K32" s="16" t="s">
        <v>161</v>
      </c>
      <c r="L32" s="16" t="s">
        <v>162</v>
      </c>
      <c r="M32" s="16" t="s">
        <v>163</v>
      </c>
      <c r="N32" s="14" t="s">
        <v>74</v>
      </c>
      <c r="O32" s="24" t="s">
        <v>37</v>
      </c>
    </row>
    <row r="33" spans="1:15" s="12" customFormat="1" ht="22.5" customHeight="1" x14ac:dyDescent="0.25">
      <c r="A33" s="13" t="s">
        <v>164</v>
      </c>
      <c r="B33" s="14"/>
      <c r="C33" s="14"/>
      <c r="D33" s="15" t="b">
        <v>0</v>
      </c>
      <c r="E33" s="14">
        <v>1138</v>
      </c>
      <c r="F33" s="14">
        <v>1138</v>
      </c>
      <c r="G33" s="16"/>
      <c r="H33" s="14" t="s">
        <v>19</v>
      </c>
      <c r="I33" s="14"/>
      <c r="J33" s="16" t="s">
        <v>165</v>
      </c>
      <c r="K33" s="16" t="s">
        <v>166</v>
      </c>
      <c r="L33" s="16"/>
      <c r="M33" s="16" t="s">
        <v>167</v>
      </c>
      <c r="N33" s="14" t="s">
        <v>168</v>
      </c>
      <c r="O33" s="24" t="s">
        <v>37</v>
      </c>
    </row>
    <row r="34" spans="1:15" s="12" customFormat="1" ht="22.5" customHeight="1" x14ac:dyDescent="0.25">
      <c r="A34" s="13" t="s">
        <v>169</v>
      </c>
      <c r="B34" s="14"/>
      <c r="C34" s="14"/>
      <c r="D34" s="15" t="b">
        <v>0</v>
      </c>
      <c r="E34" s="14">
        <v>1032</v>
      </c>
      <c r="F34" s="14">
        <v>1032</v>
      </c>
      <c r="G34" s="16"/>
      <c r="H34" s="14" t="s">
        <v>19</v>
      </c>
      <c r="I34" s="14"/>
      <c r="J34" s="16" t="s">
        <v>170</v>
      </c>
      <c r="K34" s="16" t="s">
        <v>171</v>
      </c>
      <c r="L34" s="16" t="s">
        <v>172</v>
      </c>
      <c r="M34" s="16" t="s">
        <v>173</v>
      </c>
      <c r="N34" s="14" t="s">
        <v>51</v>
      </c>
      <c r="O34" s="24" t="s">
        <v>45</v>
      </c>
    </row>
    <row r="35" spans="1:15" s="12" customFormat="1" ht="22.5" customHeight="1" x14ac:dyDescent="0.25">
      <c r="A35" s="13" t="s">
        <v>174</v>
      </c>
      <c r="B35" s="14"/>
      <c r="C35" s="14">
        <v>84</v>
      </c>
      <c r="D35" s="15" t="b">
        <v>0</v>
      </c>
      <c r="E35" s="14">
        <v>84</v>
      </c>
      <c r="F35" s="14">
        <v>84</v>
      </c>
      <c r="G35" s="16"/>
      <c r="H35" s="14" t="s">
        <v>19</v>
      </c>
      <c r="I35" s="14"/>
      <c r="J35" s="16" t="s">
        <v>175</v>
      </c>
      <c r="K35" s="16" t="s">
        <v>176</v>
      </c>
      <c r="L35" s="16"/>
      <c r="M35" s="16" t="s">
        <v>177</v>
      </c>
      <c r="N35" s="14" t="s">
        <v>178</v>
      </c>
      <c r="O35" s="24" t="s">
        <v>58</v>
      </c>
    </row>
    <row r="36" spans="1:15" s="12" customFormat="1" ht="22.5" customHeight="1" x14ac:dyDescent="0.25">
      <c r="A36" s="13" t="s">
        <v>179</v>
      </c>
      <c r="B36" s="14"/>
      <c r="C36" s="14"/>
      <c r="D36" s="15" t="b">
        <v>0</v>
      </c>
      <c r="E36" s="14">
        <v>1011</v>
      </c>
      <c r="F36" s="14">
        <v>1011</v>
      </c>
      <c r="G36" s="16"/>
      <c r="H36" s="14" t="s">
        <v>19</v>
      </c>
      <c r="I36" s="14"/>
      <c r="J36" s="16" t="s">
        <v>180</v>
      </c>
      <c r="K36" s="16" t="s">
        <v>181</v>
      </c>
      <c r="L36" s="16"/>
      <c r="M36" s="16" t="s">
        <v>182</v>
      </c>
      <c r="N36" s="14" t="s">
        <v>178</v>
      </c>
      <c r="O36" s="24" t="s">
        <v>58</v>
      </c>
    </row>
    <row r="37" spans="1:15" s="12" customFormat="1" ht="22.5" customHeight="1" x14ac:dyDescent="0.25">
      <c r="A37" s="13" t="s">
        <v>183</v>
      </c>
      <c r="B37" s="14">
        <v>92</v>
      </c>
      <c r="C37" s="14"/>
      <c r="D37" s="15" t="b">
        <v>0</v>
      </c>
      <c r="E37" s="14">
        <v>818</v>
      </c>
      <c r="F37" s="14">
        <v>818</v>
      </c>
      <c r="G37" s="16"/>
      <c r="H37" s="14" t="s">
        <v>19</v>
      </c>
      <c r="I37" s="14"/>
      <c r="J37" s="16" t="s">
        <v>184</v>
      </c>
      <c r="K37" s="16" t="s">
        <v>185</v>
      </c>
      <c r="L37" s="16"/>
      <c r="M37" s="16" t="s">
        <v>186</v>
      </c>
      <c r="N37" s="14" t="s">
        <v>51</v>
      </c>
      <c r="O37" s="24" t="s">
        <v>45</v>
      </c>
    </row>
    <row r="38" spans="1:15" s="12" customFormat="1" ht="22.5" customHeight="1" x14ac:dyDescent="0.25">
      <c r="A38" s="13" t="s">
        <v>187</v>
      </c>
      <c r="B38" s="14"/>
      <c r="C38" s="14"/>
      <c r="D38" s="15" t="b">
        <v>0</v>
      </c>
      <c r="E38" s="14">
        <v>1099</v>
      </c>
      <c r="F38" s="14">
        <v>1099</v>
      </c>
      <c r="G38" s="16"/>
      <c r="H38" s="14" t="s">
        <v>19</v>
      </c>
      <c r="I38" s="14"/>
      <c r="J38" s="16" t="s">
        <v>188</v>
      </c>
      <c r="K38" s="16" t="s">
        <v>189</v>
      </c>
      <c r="L38" s="16"/>
      <c r="M38" s="16" t="s">
        <v>190</v>
      </c>
      <c r="N38" s="14" t="s">
        <v>191</v>
      </c>
      <c r="O38" s="24" t="s">
        <v>24</v>
      </c>
    </row>
    <row r="39" spans="1:15" s="12" customFormat="1" ht="22.5" customHeight="1" x14ac:dyDescent="0.25">
      <c r="A39" s="13" t="s">
        <v>192</v>
      </c>
      <c r="B39" s="14">
        <v>994</v>
      </c>
      <c r="C39" s="14">
        <v>994</v>
      </c>
      <c r="D39" s="15" t="b">
        <v>1</v>
      </c>
      <c r="E39" s="14">
        <v>1091</v>
      </c>
      <c r="F39" s="14">
        <v>1091</v>
      </c>
      <c r="G39" s="16"/>
      <c r="H39" s="14" t="s">
        <v>19</v>
      </c>
      <c r="I39" s="14"/>
      <c r="J39" s="16" t="s">
        <v>193</v>
      </c>
      <c r="K39" s="16" t="s">
        <v>194</v>
      </c>
      <c r="L39" s="16"/>
      <c r="M39" s="16" t="s">
        <v>195</v>
      </c>
      <c r="N39" s="14" t="s">
        <v>196</v>
      </c>
      <c r="O39" s="24" t="s">
        <v>24</v>
      </c>
    </row>
    <row r="40" spans="1:15" s="12" customFormat="1" ht="22.5" customHeight="1" x14ac:dyDescent="0.25">
      <c r="A40" s="13" t="s">
        <v>197</v>
      </c>
      <c r="B40" s="14">
        <v>164</v>
      </c>
      <c r="C40" s="14">
        <v>164</v>
      </c>
      <c r="D40" s="15" t="b">
        <v>0</v>
      </c>
      <c r="E40" s="14"/>
      <c r="F40" s="14"/>
      <c r="G40" s="16"/>
      <c r="H40" s="14" t="s">
        <v>19</v>
      </c>
      <c r="I40" s="14"/>
      <c r="J40" s="16" t="s">
        <v>198</v>
      </c>
      <c r="K40" s="16" t="s">
        <v>199</v>
      </c>
      <c r="L40" s="16"/>
      <c r="M40" s="16" t="s">
        <v>200</v>
      </c>
      <c r="N40" s="14" t="s">
        <v>111</v>
      </c>
      <c r="O40" s="24" t="s">
        <v>37</v>
      </c>
    </row>
    <row r="41" spans="1:15" s="12" customFormat="1" ht="22.5" customHeight="1" x14ac:dyDescent="0.25">
      <c r="A41" s="13" t="s">
        <v>487</v>
      </c>
      <c r="B41" s="14"/>
      <c r="C41" s="14">
        <v>888</v>
      </c>
      <c r="D41" s="15" t="b">
        <v>0</v>
      </c>
      <c r="E41" s="14"/>
      <c r="F41" s="14"/>
      <c r="G41" s="16"/>
      <c r="H41" s="14" t="s">
        <v>19</v>
      </c>
      <c r="I41" s="14"/>
      <c r="J41" s="16" t="s">
        <v>488</v>
      </c>
      <c r="K41" s="16" t="s">
        <v>490</v>
      </c>
      <c r="L41" s="16"/>
      <c r="M41" s="16" t="s">
        <v>489</v>
      </c>
      <c r="N41" s="14" t="s">
        <v>51</v>
      </c>
      <c r="O41" s="24" t="s">
        <v>45</v>
      </c>
    </row>
    <row r="42" spans="1:15" s="12" customFormat="1" ht="22.5" customHeight="1" x14ac:dyDescent="0.25">
      <c r="A42" s="13" t="s">
        <v>201</v>
      </c>
      <c r="B42" s="14"/>
      <c r="C42" s="14">
        <v>2026</v>
      </c>
      <c r="D42" s="15" t="b">
        <v>0</v>
      </c>
      <c r="E42" s="14"/>
      <c r="F42" s="14"/>
      <c r="G42" s="16"/>
      <c r="H42" s="14" t="s">
        <v>40</v>
      </c>
      <c r="I42" s="14"/>
      <c r="J42" s="16" t="s">
        <v>202</v>
      </c>
      <c r="K42" s="16" t="s">
        <v>203</v>
      </c>
      <c r="L42" s="16"/>
      <c r="M42" s="16" t="s">
        <v>204</v>
      </c>
      <c r="N42" s="14" t="s">
        <v>191</v>
      </c>
      <c r="O42" s="24" t="s">
        <v>37</v>
      </c>
    </row>
    <row r="43" spans="1:15" s="12" customFormat="1" ht="22.5" customHeight="1" x14ac:dyDescent="0.25">
      <c r="A43" s="13" t="s">
        <v>205</v>
      </c>
      <c r="B43" s="14"/>
      <c r="C43" s="14">
        <v>40</v>
      </c>
      <c r="D43" s="15" t="b">
        <v>0</v>
      </c>
      <c r="E43" s="14"/>
      <c r="F43" s="14">
        <v>40</v>
      </c>
      <c r="G43" s="16"/>
      <c r="H43" s="14" t="s">
        <v>31</v>
      </c>
      <c r="I43" s="14"/>
      <c r="J43" s="16" t="s">
        <v>206</v>
      </c>
      <c r="K43" s="16" t="s">
        <v>207</v>
      </c>
      <c r="L43" s="16"/>
      <c r="M43" s="16" t="s">
        <v>208</v>
      </c>
      <c r="N43" s="14" t="s">
        <v>209</v>
      </c>
      <c r="O43" s="24" t="s">
        <v>24</v>
      </c>
    </row>
    <row r="44" spans="1:15" s="12" customFormat="1" ht="22.5" customHeight="1" x14ac:dyDescent="0.25">
      <c r="A44" s="13" t="s">
        <v>210</v>
      </c>
      <c r="B44" s="14">
        <v>969</v>
      </c>
      <c r="C44" s="14">
        <v>969</v>
      </c>
      <c r="D44" s="15" t="b">
        <v>1</v>
      </c>
      <c r="E44" s="14">
        <v>969</v>
      </c>
      <c r="F44" s="14">
        <v>969</v>
      </c>
      <c r="G44" s="16" t="s">
        <v>211</v>
      </c>
      <c r="H44" s="14" t="s">
        <v>31</v>
      </c>
      <c r="I44" s="14"/>
      <c r="J44" s="16" t="s">
        <v>212</v>
      </c>
      <c r="K44" s="16" t="s">
        <v>213</v>
      </c>
      <c r="L44" s="16" t="s">
        <v>214</v>
      </c>
      <c r="M44" s="16" t="s">
        <v>215</v>
      </c>
      <c r="N44" s="14" t="s">
        <v>117</v>
      </c>
      <c r="O44" s="24" t="s">
        <v>58</v>
      </c>
    </row>
    <row r="45" spans="1:15" s="12" customFormat="1" ht="22.5" customHeight="1" x14ac:dyDescent="0.25">
      <c r="A45" s="13" t="s">
        <v>216</v>
      </c>
      <c r="B45" s="14">
        <v>271</v>
      </c>
      <c r="C45" s="14"/>
      <c r="D45" s="15" t="b">
        <v>0</v>
      </c>
      <c r="E45" s="14"/>
      <c r="F45" s="14"/>
      <c r="G45" s="16"/>
      <c r="H45" s="14" t="s">
        <v>19</v>
      </c>
      <c r="I45" s="14"/>
      <c r="J45" s="16" t="s">
        <v>217</v>
      </c>
      <c r="K45" s="16" t="s">
        <v>218</v>
      </c>
      <c r="L45" s="16"/>
      <c r="M45" s="16" t="s">
        <v>219</v>
      </c>
      <c r="N45" s="14" t="s">
        <v>220</v>
      </c>
      <c r="O45" s="24" t="s">
        <v>24</v>
      </c>
    </row>
    <row r="46" spans="1:15" s="12" customFormat="1" ht="22.5" customHeight="1" x14ac:dyDescent="0.25">
      <c r="A46" s="13" t="s">
        <v>221</v>
      </c>
      <c r="B46" s="14"/>
      <c r="C46" s="14" t="s">
        <v>222</v>
      </c>
      <c r="D46" s="15" t="b">
        <v>0</v>
      </c>
      <c r="E46" s="14"/>
      <c r="F46" s="14"/>
      <c r="G46" s="16"/>
      <c r="H46" s="14" t="s">
        <v>19</v>
      </c>
      <c r="I46" s="14"/>
      <c r="J46" s="16" t="s">
        <v>223</v>
      </c>
      <c r="K46" s="16" t="s">
        <v>224</v>
      </c>
      <c r="L46" s="16"/>
      <c r="M46" s="16" t="s">
        <v>225</v>
      </c>
      <c r="N46" s="14" t="s">
        <v>111</v>
      </c>
      <c r="O46" s="24" t="s">
        <v>37</v>
      </c>
    </row>
    <row r="47" spans="1:15" s="12" customFormat="1" ht="22.5" customHeight="1" x14ac:dyDescent="0.25">
      <c r="A47" s="13" t="s">
        <v>226</v>
      </c>
      <c r="B47" s="14"/>
      <c r="C47" s="14">
        <v>145</v>
      </c>
      <c r="D47" s="15" t="b">
        <v>0</v>
      </c>
      <c r="E47" s="14"/>
      <c r="F47" s="14"/>
      <c r="G47" s="16"/>
      <c r="H47" s="14" t="s">
        <v>31</v>
      </c>
      <c r="I47" s="14"/>
      <c r="J47" s="16" t="s">
        <v>227</v>
      </c>
      <c r="K47" s="16" t="s">
        <v>228</v>
      </c>
      <c r="L47" s="16"/>
      <c r="M47" s="16" t="s">
        <v>229</v>
      </c>
      <c r="N47" s="14" t="s">
        <v>230</v>
      </c>
      <c r="O47" s="24" t="s">
        <v>58</v>
      </c>
    </row>
    <row r="48" spans="1:15" s="12" customFormat="1" ht="22.5" customHeight="1" x14ac:dyDescent="0.25">
      <c r="A48" s="13" t="s">
        <v>231</v>
      </c>
      <c r="B48" s="14">
        <v>819</v>
      </c>
      <c r="C48" s="14">
        <v>819</v>
      </c>
      <c r="D48" s="15" t="b">
        <v>1</v>
      </c>
      <c r="E48" s="14">
        <v>819</v>
      </c>
      <c r="F48" s="14">
        <v>819</v>
      </c>
      <c r="G48" s="16"/>
      <c r="H48" s="14" t="s">
        <v>19</v>
      </c>
      <c r="I48" s="14"/>
      <c r="J48" s="16" t="s">
        <v>232</v>
      </c>
      <c r="K48" s="16" t="s">
        <v>233</v>
      </c>
      <c r="L48" s="16" t="s">
        <v>234</v>
      </c>
      <c r="M48" s="16" t="s">
        <v>235</v>
      </c>
      <c r="N48" s="14" t="s">
        <v>236</v>
      </c>
      <c r="O48" s="24" t="s">
        <v>58</v>
      </c>
    </row>
    <row r="49" spans="1:15" s="12" customFormat="1" ht="22.5" customHeight="1" x14ac:dyDescent="0.25">
      <c r="A49" s="13" t="s">
        <v>237</v>
      </c>
      <c r="B49" s="14">
        <v>104</v>
      </c>
      <c r="C49" s="14"/>
      <c r="D49" s="15" t="b">
        <v>0</v>
      </c>
      <c r="E49" s="14">
        <v>104</v>
      </c>
      <c r="F49" s="14">
        <v>104</v>
      </c>
      <c r="G49" s="16"/>
      <c r="H49" s="14" t="s">
        <v>19</v>
      </c>
      <c r="I49" s="14"/>
      <c r="J49" s="16" t="s">
        <v>238</v>
      </c>
      <c r="K49" s="16" t="s">
        <v>239</v>
      </c>
      <c r="L49" s="16"/>
      <c r="M49" s="16" t="s">
        <v>240</v>
      </c>
      <c r="N49" s="14" t="s">
        <v>51</v>
      </c>
      <c r="O49" s="24" t="s">
        <v>45</v>
      </c>
    </row>
    <row r="50" spans="1:15" s="12" customFormat="1" ht="22.5" customHeight="1" x14ac:dyDescent="0.25">
      <c r="A50" s="13" t="s">
        <v>241</v>
      </c>
      <c r="B50" s="14"/>
      <c r="C50" s="14">
        <v>87</v>
      </c>
      <c r="D50" s="15" t="b">
        <v>0</v>
      </c>
      <c r="E50" s="14"/>
      <c r="F50" s="14"/>
      <c r="G50" s="16"/>
      <c r="H50" s="14" t="s">
        <v>19</v>
      </c>
      <c r="I50" s="14"/>
      <c r="J50" s="16" t="s">
        <v>242</v>
      </c>
      <c r="K50" s="16" t="s">
        <v>243</v>
      </c>
      <c r="L50" s="16"/>
      <c r="M50" s="16" t="s">
        <v>244</v>
      </c>
      <c r="N50" s="14" t="s">
        <v>245</v>
      </c>
      <c r="O50" s="24" t="s">
        <v>91</v>
      </c>
    </row>
    <row r="51" spans="1:15" s="12" customFormat="1" ht="22.5" customHeight="1" x14ac:dyDescent="0.25">
      <c r="A51" s="13" t="s">
        <v>246</v>
      </c>
      <c r="B51" s="14"/>
      <c r="C51" s="14"/>
      <c r="D51" s="15" t="b">
        <v>0</v>
      </c>
      <c r="E51" s="14">
        <v>1025</v>
      </c>
      <c r="F51" s="14">
        <v>1025</v>
      </c>
      <c r="G51" s="16"/>
      <c r="H51" s="14" t="s">
        <v>19</v>
      </c>
      <c r="I51" s="14"/>
      <c r="J51" s="16" t="s">
        <v>247</v>
      </c>
      <c r="K51" s="16" t="s">
        <v>248</v>
      </c>
      <c r="L51" s="16"/>
      <c r="M51" s="16" t="s">
        <v>249</v>
      </c>
      <c r="N51" s="14" t="s">
        <v>250</v>
      </c>
      <c r="O51" s="24" t="s">
        <v>58</v>
      </c>
    </row>
    <row r="52" spans="1:15" s="12" customFormat="1" ht="22.5" customHeight="1" x14ac:dyDescent="0.25">
      <c r="A52" s="13" t="s">
        <v>251</v>
      </c>
      <c r="B52" s="14"/>
      <c r="C52" s="14"/>
      <c r="D52" s="15" t="b">
        <v>0</v>
      </c>
      <c r="E52" s="14"/>
      <c r="F52" s="14">
        <v>1097</v>
      </c>
      <c r="G52" s="16"/>
      <c r="H52" s="14" t="s">
        <v>19</v>
      </c>
      <c r="I52" s="14"/>
      <c r="J52" s="16" t="s">
        <v>252</v>
      </c>
      <c r="K52" s="16" t="s">
        <v>253</v>
      </c>
      <c r="L52" s="16"/>
      <c r="M52" s="16" t="s">
        <v>254</v>
      </c>
      <c r="N52" s="14" t="s">
        <v>209</v>
      </c>
      <c r="O52" s="24" t="s">
        <v>24</v>
      </c>
    </row>
    <row r="53" spans="1:15" s="12" customFormat="1" ht="22.5" customHeight="1" x14ac:dyDescent="0.25">
      <c r="A53" s="13" t="s">
        <v>255</v>
      </c>
      <c r="B53" s="14"/>
      <c r="C53" s="14"/>
      <c r="D53" s="15" t="b">
        <v>0</v>
      </c>
      <c r="E53" s="14">
        <v>1098</v>
      </c>
      <c r="F53" s="14">
        <v>1098</v>
      </c>
      <c r="G53" s="16"/>
      <c r="H53" s="14" t="s">
        <v>19</v>
      </c>
      <c r="I53" s="14"/>
      <c r="J53" s="16" t="s">
        <v>256</v>
      </c>
      <c r="K53" s="16" t="s">
        <v>257</v>
      </c>
      <c r="L53" s="16"/>
      <c r="M53" s="16" t="s">
        <v>258</v>
      </c>
      <c r="N53" s="14" t="s">
        <v>259</v>
      </c>
      <c r="O53" s="24" t="s">
        <v>58</v>
      </c>
    </row>
    <row r="54" spans="1:15" s="12" customFormat="1" ht="22.5" customHeight="1" x14ac:dyDescent="0.25">
      <c r="A54" s="13" t="s">
        <v>260</v>
      </c>
      <c r="B54" s="14"/>
      <c r="C54" s="14"/>
      <c r="D54" s="15" t="b">
        <v>0</v>
      </c>
      <c r="E54" s="14"/>
      <c r="F54" s="14">
        <v>1082</v>
      </c>
      <c r="G54" s="16"/>
      <c r="H54" s="14" t="s">
        <v>19</v>
      </c>
      <c r="I54" s="14"/>
      <c r="J54" s="16" t="s">
        <v>261</v>
      </c>
      <c r="K54" s="16" t="s">
        <v>262</v>
      </c>
      <c r="L54" s="16"/>
      <c r="M54" s="16" t="s">
        <v>263</v>
      </c>
      <c r="N54" s="14" t="s">
        <v>69</v>
      </c>
      <c r="O54" s="24" t="s">
        <v>45</v>
      </c>
    </row>
    <row r="55" spans="1:15" s="12" customFormat="1" ht="22.5" customHeight="1" x14ac:dyDescent="0.25">
      <c r="A55" s="13" t="s">
        <v>264</v>
      </c>
      <c r="B55" s="14"/>
      <c r="C55" s="14">
        <v>149</v>
      </c>
      <c r="D55" s="15" t="b">
        <v>0</v>
      </c>
      <c r="E55" s="14"/>
      <c r="F55" s="14"/>
      <c r="G55" s="16"/>
      <c r="H55" s="14" t="s">
        <v>19</v>
      </c>
      <c r="I55" s="14"/>
      <c r="J55" s="16" t="s">
        <v>265</v>
      </c>
      <c r="K55" s="16" t="s">
        <v>266</v>
      </c>
      <c r="L55" s="16" t="s">
        <v>267</v>
      </c>
      <c r="M55" s="16" t="s">
        <v>268</v>
      </c>
      <c r="N55" s="14" t="s">
        <v>111</v>
      </c>
      <c r="O55" s="24" t="s">
        <v>37</v>
      </c>
    </row>
    <row r="56" spans="1:15" s="12" customFormat="1" ht="22.5" customHeight="1" x14ac:dyDescent="0.25">
      <c r="A56" s="13" t="s">
        <v>269</v>
      </c>
      <c r="B56" s="14"/>
      <c r="C56" s="14">
        <v>30</v>
      </c>
      <c r="D56" s="15" t="b">
        <v>0</v>
      </c>
      <c r="E56" s="14"/>
      <c r="F56" s="14"/>
      <c r="G56" s="16"/>
      <c r="H56" s="14" t="s">
        <v>19</v>
      </c>
      <c r="I56" s="14"/>
      <c r="J56" s="16" t="s">
        <v>270</v>
      </c>
      <c r="K56" s="16" t="s">
        <v>271</v>
      </c>
      <c r="L56" s="16"/>
      <c r="M56" s="16" t="s">
        <v>272</v>
      </c>
      <c r="N56" s="14" t="s">
        <v>191</v>
      </c>
      <c r="O56" s="24" t="s">
        <v>37</v>
      </c>
    </row>
    <row r="57" spans="1:15" s="12" customFormat="1" ht="22.5" customHeight="1" x14ac:dyDescent="0.25">
      <c r="A57" s="13" t="s">
        <v>273</v>
      </c>
      <c r="B57" s="14"/>
      <c r="C57" s="14">
        <v>22</v>
      </c>
      <c r="D57" s="15" t="b">
        <v>1</v>
      </c>
      <c r="E57" s="14"/>
      <c r="F57" s="14"/>
      <c r="G57" s="16"/>
      <c r="H57" s="14" t="s">
        <v>31</v>
      </c>
      <c r="I57" s="14"/>
      <c r="J57" s="16" t="s">
        <v>274</v>
      </c>
      <c r="K57" s="16" t="s">
        <v>275</v>
      </c>
      <c r="L57" s="16"/>
      <c r="M57" s="16" t="s">
        <v>276</v>
      </c>
      <c r="N57" s="14" t="s">
        <v>277</v>
      </c>
      <c r="O57" s="24" t="s">
        <v>24</v>
      </c>
    </row>
    <row r="58" spans="1:15" s="12" customFormat="1" ht="22.5" customHeight="1" x14ac:dyDescent="0.25">
      <c r="A58" s="13" t="s">
        <v>278</v>
      </c>
      <c r="B58" s="14">
        <v>193</v>
      </c>
      <c r="C58" s="14">
        <v>193</v>
      </c>
      <c r="D58" s="15" t="b">
        <v>1</v>
      </c>
      <c r="E58" s="14">
        <v>193</v>
      </c>
      <c r="F58" s="14">
        <v>193</v>
      </c>
      <c r="G58" s="16"/>
      <c r="H58" s="14" t="s">
        <v>19</v>
      </c>
      <c r="I58" s="14"/>
      <c r="J58" s="16" t="s">
        <v>279</v>
      </c>
      <c r="K58" s="16" t="s">
        <v>280</v>
      </c>
      <c r="L58" s="16"/>
      <c r="M58" s="16" t="s">
        <v>281</v>
      </c>
      <c r="N58" s="14" t="s">
        <v>282</v>
      </c>
      <c r="O58" s="24" t="s">
        <v>24</v>
      </c>
    </row>
    <row r="59" spans="1:15" s="12" customFormat="1" ht="22.5" customHeight="1" x14ac:dyDescent="0.25">
      <c r="A59" s="13" t="s">
        <v>283</v>
      </c>
      <c r="B59" s="14"/>
      <c r="C59" s="14"/>
      <c r="D59" s="15" t="b">
        <v>0</v>
      </c>
      <c r="E59" s="14"/>
      <c r="F59" s="14">
        <v>1061</v>
      </c>
      <c r="G59" s="16"/>
      <c r="H59" s="14" t="s">
        <v>31</v>
      </c>
      <c r="I59" s="14"/>
      <c r="J59" s="16" t="s">
        <v>284</v>
      </c>
      <c r="K59" s="16" t="s">
        <v>285</v>
      </c>
      <c r="L59" s="16"/>
      <c r="M59" s="16" t="s">
        <v>286</v>
      </c>
      <c r="N59" s="14" t="s">
        <v>209</v>
      </c>
      <c r="O59" s="24" t="s">
        <v>24</v>
      </c>
    </row>
    <row r="60" spans="1:15" s="12" customFormat="1" ht="22.5" customHeight="1" x14ac:dyDescent="0.25">
      <c r="A60" s="13" t="s">
        <v>287</v>
      </c>
      <c r="B60" s="14"/>
      <c r="C60" s="14"/>
      <c r="D60" s="15" t="b">
        <v>0</v>
      </c>
      <c r="E60" s="14">
        <v>1006</v>
      </c>
      <c r="F60" s="14">
        <v>1006</v>
      </c>
      <c r="G60" s="16"/>
      <c r="H60" s="14" t="s">
        <v>19</v>
      </c>
      <c r="I60" s="14"/>
      <c r="J60" s="16" t="s">
        <v>288</v>
      </c>
      <c r="K60" s="16" t="s">
        <v>289</v>
      </c>
      <c r="L60" s="16"/>
      <c r="M60" s="16" t="s">
        <v>290</v>
      </c>
      <c r="N60" s="14" t="s">
        <v>101</v>
      </c>
      <c r="O60" s="24" t="s">
        <v>58</v>
      </c>
    </row>
    <row r="61" spans="1:15" s="12" customFormat="1" ht="22.5" customHeight="1" x14ac:dyDescent="0.25">
      <c r="A61" s="13" t="s">
        <v>291</v>
      </c>
      <c r="B61" s="14"/>
      <c r="C61" s="14"/>
      <c r="D61" s="15" t="b">
        <v>0</v>
      </c>
      <c r="E61" s="14">
        <v>1004</v>
      </c>
      <c r="F61" s="14">
        <v>1004</v>
      </c>
      <c r="G61" s="16" t="s">
        <v>211</v>
      </c>
      <c r="H61" s="14" t="s">
        <v>19</v>
      </c>
      <c r="I61" s="14"/>
      <c r="J61" s="16" t="s">
        <v>292</v>
      </c>
      <c r="K61" s="16" t="s">
        <v>293</v>
      </c>
      <c r="L61" s="16" t="s">
        <v>294</v>
      </c>
      <c r="M61" s="16" t="s">
        <v>295</v>
      </c>
      <c r="N61" s="14" t="s">
        <v>296</v>
      </c>
      <c r="O61" s="24" t="s">
        <v>58</v>
      </c>
    </row>
    <row r="62" spans="1:15" s="12" customFormat="1" ht="22.5" customHeight="1" x14ac:dyDescent="0.25">
      <c r="A62" s="13" t="s">
        <v>297</v>
      </c>
      <c r="B62" s="14">
        <v>305</v>
      </c>
      <c r="C62" s="14"/>
      <c r="D62" s="15" t="b">
        <v>0</v>
      </c>
      <c r="E62" s="14"/>
      <c r="F62" s="14"/>
      <c r="G62" s="16"/>
      <c r="H62" s="14" t="s">
        <v>19</v>
      </c>
      <c r="I62" s="14"/>
      <c r="J62" s="16" t="s">
        <v>298</v>
      </c>
      <c r="K62" s="16" t="s">
        <v>299</v>
      </c>
      <c r="L62" s="16" t="s">
        <v>300</v>
      </c>
      <c r="M62" s="16" t="s">
        <v>301</v>
      </c>
      <c r="N62" s="14" t="s">
        <v>220</v>
      </c>
      <c r="O62" s="24" t="s">
        <v>24</v>
      </c>
    </row>
    <row r="63" spans="1:15" s="12" customFormat="1" ht="22.5" customHeight="1" x14ac:dyDescent="0.25">
      <c r="A63" s="13" t="s">
        <v>302</v>
      </c>
      <c r="B63" s="14">
        <v>964</v>
      </c>
      <c r="C63" s="14">
        <v>964</v>
      </c>
      <c r="D63" s="15" t="b">
        <v>0</v>
      </c>
      <c r="E63" s="14">
        <v>1096</v>
      </c>
      <c r="F63" s="14">
        <v>1096</v>
      </c>
      <c r="G63" s="16"/>
      <c r="H63" s="14" t="s">
        <v>19</v>
      </c>
      <c r="I63" s="14"/>
      <c r="J63" s="16" t="s">
        <v>303</v>
      </c>
      <c r="K63" s="16" t="s">
        <v>304</v>
      </c>
      <c r="L63" s="16"/>
      <c r="M63" s="16" t="s">
        <v>305</v>
      </c>
      <c r="N63" s="14" t="s">
        <v>306</v>
      </c>
      <c r="O63" s="24" t="s">
        <v>58</v>
      </c>
    </row>
    <row r="64" spans="1:15" s="12" customFormat="1" ht="22.5" customHeight="1" x14ac:dyDescent="0.25">
      <c r="A64" s="13" t="s">
        <v>307</v>
      </c>
      <c r="B64" s="14"/>
      <c r="C64" s="14">
        <v>595</v>
      </c>
      <c r="D64" s="15" t="b">
        <v>1</v>
      </c>
      <c r="E64" s="14"/>
      <c r="F64" s="14"/>
      <c r="G64" s="16"/>
      <c r="H64" s="14" t="s">
        <v>31</v>
      </c>
      <c r="I64" s="14"/>
      <c r="J64" s="16" t="s">
        <v>308</v>
      </c>
      <c r="K64" s="16" t="s">
        <v>309</v>
      </c>
      <c r="L64" s="16"/>
      <c r="M64" s="16" t="s">
        <v>310</v>
      </c>
      <c r="N64" s="14" t="s">
        <v>29</v>
      </c>
      <c r="O64" s="24" t="s">
        <v>24</v>
      </c>
    </row>
    <row r="65" spans="1:15" s="12" customFormat="1" ht="22.5" customHeight="1" x14ac:dyDescent="0.25">
      <c r="A65" s="13" t="s">
        <v>311</v>
      </c>
      <c r="B65" s="14">
        <v>16</v>
      </c>
      <c r="C65" s="14"/>
      <c r="D65" s="15" t="b">
        <v>0</v>
      </c>
      <c r="E65" s="14">
        <v>16</v>
      </c>
      <c r="F65" s="14">
        <v>16</v>
      </c>
      <c r="G65" s="16"/>
      <c r="H65" s="14" t="s">
        <v>19</v>
      </c>
      <c r="I65" s="14"/>
      <c r="J65" s="16" t="s">
        <v>312</v>
      </c>
      <c r="K65" s="16" t="s">
        <v>313</v>
      </c>
      <c r="L65" s="16"/>
      <c r="M65" s="16" t="s">
        <v>314</v>
      </c>
      <c r="N65" s="14" t="s">
        <v>147</v>
      </c>
      <c r="O65" s="24" t="s">
        <v>45</v>
      </c>
    </row>
    <row r="66" spans="1:15" s="12" customFormat="1" ht="22.5" customHeight="1" x14ac:dyDescent="0.25">
      <c r="A66" s="13" t="s">
        <v>315</v>
      </c>
      <c r="B66" s="14"/>
      <c r="C66" s="14">
        <v>372</v>
      </c>
      <c r="D66" s="15" t="b">
        <v>0</v>
      </c>
      <c r="E66" s="14"/>
      <c r="F66" s="14"/>
      <c r="G66" s="16"/>
      <c r="H66" s="14" t="s">
        <v>19</v>
      </c>
      <c r="I66" s="14"/>
      <c r="J66" s="16" t="s">
        <v>316</v>
      </c>
      <c r="K66" s="16" t="s">
        <v>317</v>
      </c>
      <c r="L66" s="16"/>
      <c r="M66" s="16" t="s">
        <v>318</v>
      </c>
      <c r="N66" s="14" t="s">
        <v>147</v>
      </c>
      <c r="O66" s="24" t="s">
        <v>45</v>
      </c>
    </row>
    <row r="67" spans="1:15" s="12" customFormat="1" ht="22.5" customHeight="1" x14ac:dyDescent="0.25">
      <c r="A67" s="13" t="s">
        <v>319</v>
      </c>
      <c r="B67" s="14">
        <v>99</v>
      </c>
      <c r="C67" s="14">
        <v>99</v>
      </c>
      <c r="D67" s="15" t="b">
        <v>1</v>
      </c>
      <c r="E67" s="14">
        <v>99</v>
      </c>
      <c r="F67" s="14">
        <v>99</v>
      </c>
      <c r="G67" s="16"/>
      <c r="H67" s="14" t="s">
        <v>31</v>
      </c>
      <c r="I67" s="14"/>
      <c r="J67" s="16" t="s">
        <v>320</v>
      </c>
      <c r="K67" s="16" t="s">
        <v>321</v>
      </c>
      <c r="L67" s="16"/>
      <c r="M67" s="16" t="s">
        <v>322</v>
      </c>
      <c r="N67" s="14" t="s">
        <v>44</v>
      </c>
      <c r="O67" s="24" t="s">
        <v>45</v>
      </c>
    </row>
    <row r="68" spans="1:15" s="12" customFormat="1" ht="22.5" customHeight="1" x14ac:dyDescent="0.25">
      <c r="A68" s="13" t="s">
        <v>323</v>
      </c>
      <c r="B68" s="14"/>
      <c r="C68" s="14">
        <v>63</v>
      </c>
      <c r="D68" s="15" t="b">
        <v>0</v>
      </c>
      <c r="E68" s="14"/>
      <c r="F68" s="14"/>
      <c r="G68" s="16"/>
      <c r="H68" s="14" t="s">
        <v>31</v>
      </c>
      <c r="I68" s="14"/>
      <c r="J68" s="16" t="s">
        <v>324</v>
      </c>
      <c r="K68" s="16" t="s">
        <v>325</v>
      </c>
      <c r="L68" s="16"/>
      <c r="M68" s="16" t="s">
        <v>326</v>
      </c>
      <c r="N68" s="14" t="s">
        <v>90</v>
      </c>
      <c r="O68" s="24" t="s">
        <v>91</v>
      </c>
    </row>
    <row r="69" spans="1:15" s="12" customFormat="1" ht="22.5" customHeight="1" x14ac:dyDescent="0.25">
      <c r="A69" s="13" t="s">
        <v>327</v>
      </c>
      <c r="B69" s="14"/>
      <c r="C69" s="14"/>
      <c r="D69" s="15" t="b">
        <v>0</v>
      </c>
      <c r="E69" s="14">
        <v>1000</v>
      </c>
      <c r="F69" s="14">
        <v>1000</v>
      </c>
      <c r="G69" s="16"/>
      <c r="H69" s="14" t="s">
        <v>31</v>
      </c>
      <c r="I69" s="14"/>
      <c r="J69" s="16" t="s">
        <v>328</v>
      </c>
      <c r="K69" s="16" t="s">
        <v>329</v>
      </c>
      <c r="L69" s="16"/>
      <c r="M69" s="16" t="s">
        <v>330</v>
      </c>
      <c r="N69" s="14" t="s">
        <v>331</v>
      </c>
      <c r="O69" s="24" t="s">
        <v>37</v>
      </c>
    </row>
    <row r="70" spans="1:15" s="12" customFormat="1" ht="22.5" customHeight="1" x14ac:dyDescent="0.25">
      <c r="A70" s="13" t="s">
        <v>332</v>
      </c>
      <c r="B70" s="14"/>
      <c r="C70" s="14"/>
      <c r="D70" s="15" t="b">
        <v>0</v>
      </c>
      <c r="E70" s="14">
        <v>1013</v>
      </c>
      <c r="F70" s="14">
        <v>1013</v>
      </c>
      <c r="G70" s="16"/>
      <c r="H70" s="14" t="s">
        <v>19</v>
      </c>
      <c r="I70" s="14"/>
      <c r="J70" s="16" t="s">
        <v>333</v>
      </c>
      <c r="K70" s="16" t="s">
        <v>334</v>
      </c>
      <c r="L70" s="16"/>
      <c r="M70" s="16" t="s">
        <v>335</v>
      </c>
      <c r="N70" s="14" t="s">
        <v>101</v>
      </c>
      <c r="O70" s="24" t="s">
        <v>58</v>
      </c>
    </row>
    <row r="71" spans="1:15" s="12" customFormat="1" ht="22.5" customHeight="1" x14ac:dyDescent="0.25">
      <c r="A71" s="13" t="s">
        <v>336</v>
      </c>
      <c r="B71" s="14">
        <v>46</v>
      </c>
      <c r="C71" s="14">
        <v>46</v>
      </c>
      <c r="D71" s="15" t="b">
        <v>1</v>
      </c>
      <c r="E71" s="14">
        <v>1037</v>
      </c>
      <c r="F71" s="14">
        <v>1037</v>
      </c>
      <c r="G71" s="16"/>
      <c r="H71" s="14" t="s">
        <v>19</v>
      </c>
      <c r="I71" s="14"/>
      <c r="J71" s="16" t="s">
        <v>532</v>
      </c>
      <c r="K71" s="16" t="s">
        <v>338</v>
      </c>
      <c r="L71" s="16"/>
      <c r="M71" s="16" t="s">
        <v>339</v>
      </c>
      <c r="N71" s="14" t="s">
        <v>340</v>
      </c>
      <c r="O71" s="24" t="s">
        <v>24</v>
      </c>
    </row>
    <row r="72" spans="1:15" s="12" customFormat="1" ht="22.5" customHeight="1" x14ac:dyDescent="0.25">
      <c r="A72" s="13" t="s">
        <v>341</v>
      </c>
      <c r="B72" s="14"/>
      <c r="C72" s="14">
        <v>643</v>
      </c>
      <c r="D72" s="15" t="b">
        <v>0</v>
      </c>
      <c r="E72" s="14"/>
      <c r="F72" s="14"/>
      <c r="G72" s="16"/>
      <c r="H72" s="14" t="s">
        <v>31</v>
      </c>
      <c r="I72" s="14"/>
      <c r="J72" s="16" t="s">
        <v>342</v>
      </c>
      <c r="K72" s="16" t="s">
        <v>343</v>
      </c>
      <c r="L72" s="16"/>
      <c r="M72" s="16" t="s">
        <v>344</v>
      </c>
      <c r="N72" s="14" t="s">
        <v>250</v>
      </c>
      <c r="O72" s="24" t="s">
        <v>58</v>
      </c>
    </row>
    <row r="73" spans="1:15" s="12" customFormat="1" ht="22.5" customHeight="1" x14ac:dyDescent="0.25">
      <c r="A73" s="13" t="s">
        <v>345</v>
      </c>
      <c r="B73" s="14"/>
      <c r="C73" s="14"/>
      <c r="D73" s="15" t="b">
        <v>0</v>
      </c>
      <c r="E73" s="14"/>
      <c r="F73" s="14"/>
      <c r="G73" s="14" t="s">
        <v>346</v>
      </c>
      <c r="H73" s="14" t="s">
        <v>40</v>
      </c>
      <c r="I73" s="14"/>
      <c r="J73" s="16" t="s">
        <v>347</v>
      </c>
      <c r="K73" s="16" t="s">
        <v>348</v>
      </c>
      <c r="L73" s="16"/>
      <c r="M73" s="16" t="s">
        <v>349</v>
      </c>
      <c r="N73" s="14" t="s">
        <v>350</v>
      </c>
      <c r="O73" s="24" t="s">
        <v>91</v>
      </c>
    </row>
    <row r="74" spans="1:15" s="12" customFormat="1" ht="22.5" customHeight="1" x14ac:dyDescent="0.25">
      <c r="A74" s="13" t="s">
        <v>351</v>
      </c>
      <c r="B74" s="14"/>
      <c r="C74" s="14"/>
      <c r="D74" s="15" t="b">
        <v>0</v>
      </c>
      <c r="E74" s="14"/>
      <c r="F74" s="14"/>
      <c r="G74" s="14" t="s">
        <v>352</v>
      </c>
      <c r="H74" s="14" t="s">
        <v>40</v>
      </c>
      <c r="I74" s="14"/>
      <c r="J74" s="16" t="s">
        <v>353</v>
      </c>
      <c r="K74" s="16" t="s">
        <v>354</v>
      </c>
      <c r="L74" s="16"/>
      <c r="M74" s="16" t="s">
        <v>355</v>
      </c>
      <c r="N74" s="14" t="s">
        <v>158</v>
      </c>
      <c r="O74" s="24" t="s">
        <v>24</v>
      </c>
    </row>
    <row r="75" spans="1:15" s="12" customFormat="1" ht="22.5" customHeight="1" x14ac:dyDescent="0.25">
      <c r="A75" s="13" t="s">
        <v>356</v>
      </c>
      <c r="B75" s="14"/>
      <c r="C75" s="14"/>
      <c r="D75" s="15" t="b">
        <v>0</v>
      </c>
      <c r="E75" s="14"/>
      <c r="F75" s="14"/>
      <c r="G75" s="14" t="s">
        <v>352</v>
      </c>
      <c r="H75" s="14" t="s">
        <v>40</v>
      </c>
      <c r="I75" s="14"/>
      <c r="J75" s="16" t="s">
        <v>357</v>
      </c>
      <c r="K75" s="16" t="s">
        <v>358</v>
      </c>
      <c r="L75" s="16"/>
      <c r="M75" s="16" t="s">
        <v>359</v>
      </c>
      <c r="N75" s="14" t="s">
        <v>360</v>
      </c>
      <c r="O75" s="24" t="s">
        <v>24</v>
      </c>
    </row>
    <row r="76" spans="1:15" s="12" customFormat="1" ht="22.5" customHeight="1" x14ac:dyDescent="0.25">
      <c r="A76" s="13" t="s">
        <v>361</v>
      </c>
      <c r="B76" s="14"/>
      <c r="C76" s="14"/>
      <c r="D76" s="15" t="b">
        <v>0</v>
      </c>
      <c r="E76" s="14"/>
      <c r="F76" s="14"/>
      <c r="G76" s="14" t="s">
        <v>352</v>
      </c>
      <c r="H76" s="14" t="s">
        <v>40</v>
      </c>
      <c r="I76" s="14"/>
      <c r="J76" s="16" t="s">
        <v>362</v>
      </c>
      <c r="K76" s="16" t="s">
        <v>363</v>
      </c>
      <c r="L76" s="16"/>
      <c r="M76" s="16" t="s">
        <v>364</v>
      </c>
      <c r="N76" s="14" t="s">
        <v>69</v>
      </c>
      <c r="O76" s="24" t="s">
        <v>45</v>
      </c>
    </row>
    <row r="77" spans="1:15" s="12" customFormat="1" ht="22.5" customHeight="1" x14ac:dyDescent="0.25">
      <c r="A77" s="13" t="s">
        <v>365</v>
      </c>
      <c r="B77" s="14"/>
      <c r="C77" s="14"/>
      <c r="D77" s="15" t="b">
        <v>0</v>
      </c>
      <c r="E77" s="14"/>
      <c r="F77" s="14"/>
      <c r="G77" s="14" t="s">
        <v>352</v>
      </c>
      <c r="H77" s="14" t="s">
        <v>40</v>
      </c>
      <c r="I77" s="14"/>
      <c r="J77" s="16" t="s">
        <v>366</v>
      </c>
      <c r="K77" s="16" t="s">
        <v>367</v>
      </c>
      <c r="L77" s="16"/>
      <c r="M77" s="16" t="s">
        <v>368</v>
      </c>
      <c r="N77" s="14" t="s">
        <v>360</v>
      </c>
      <c r="O77" s="24" t="s">
        <v>24</v>
      </c>
    </row>
    <row r="78" spans="1:15" s="12" customFormat="1" ht="22.5" customHeight="1" x14ac:dyDescent="0.25">
      <c r="A78" s="13" t="s">
        <v>491</v>
      </c>
      <c r="B78" s="14"/>
      <c r="C78" s="14"/>
      <c r="D78" s="15" t="b">
        <v>0</v>
      </c>
      <c r="E78" s="14"/>
      <c r="F78" s="14"/>
      <c r="G78" s="14" t="s">
        <v>352</v>
      </c>
      <c r="H78" s="14" t="s">
        <v>40</v>
      </c>
      <c r="I78" s="14"/>
      <c r="J78" s="16" t="s">
        <v>492</v>
      </c>
      <c r="K78" s="16" t="s">
        <v>493</v>
      </c>
      <c r="L78" s="16"/>
      <c r="M78" s="16" t="s">
        <v>494</v>
      </c>
      <c r="N78" s="14" t="s">
        <v>331</v>
      </c>
      <c r="O78" s="24" t="s">
        <v>37</v>
      </c>
    </row>
    <row r="79" spans="1:15" s="12" customFormat="1" ht="22.5" customHeight="1" x14ac:dyDescent="0.25">
      <c r="A79" s="13" t="s">
        <v>369</v>
      </c>
      <c r="B79" s="14"/>
      <c r="C79" s="14"/>
      <c r="D79" s="15" t="b">
        <v>0</v>
      </c>
      <c r="E79" s="14"/>
      <c r="F79" s="14"/>
      <c r="G79" s="14" t="s">
        <v>352</v>
      </c>
      <c r="H79" s="14" t="s">
        <v>40</v>
      </c>
      <c r="I79" s="14"/>
      <c r="J79" s="16" t="s">
        <v>370</v>
      </c>
      <c r="K79" s="16" t="s">
        <v>371</v>
      </c>
      <c r="L79" s="16"/>
      <c r="M79" s="16" t="s">
        <v>372</v>
      </c>
      <c r="N79" s="14" t="s">
        <v>373</v>
      </c>
      <c r="O79" s="24" t="s">
        <v>24</v>
      </c>
    </row>
    <row r="80" spans="1:15" s="12" customFormat="1" ht="22.5" customHeight="1" x14ac:dyDescent="0.25">
      <c r="A80" s="13" t="s">
        <v>374</v>
      </c>
      <c r="B80" s="14"/>
      <c r="C80" s="14"/>
      <c r="D80" s="15" t="b">
        <v>0</v>
      </c>
      <c r="E80" s="14"/>
      <c r="F80" s="14"/>
      <c r="G80" s="14" t="s">
        <v>352</v>
      </c>
      <c r="H80" s="14" t="s">
        <v>40</v>
      </c>
      <c r="I80" s="14"/>
      <c r="J80" s="16" t="s">
        <v>375</v>
      </c>
      <c r="K80" s="16" t="s">
        <v>376</v>
      </c>
      <c r="L80" s="16"/>
      <c r="M80" s="16" t="s">
        <v>377</v>
      </c>
      <c r="N80" s="14" t="s">
        <v>29</v>
      </c>
      <c r="O80" s="24" t="s">
        <v>24</v>
      </c>
    </row>
    <row r="81" spans="1:16" s="12" customFormat="1" ht="22.5" customHeight="1" x14ac:dyDescent="0.25">
      <c r="A81" s="13" t="s">
        <v>495</v>
      </c>
      <c r="B81" s="14"/>
      <c r="C81" s="14"/>
      <c r="D81" s="15" t="b">
        <v>0</v>
      </c>
      <c r="E81" s="14"/>
      <c r="F81" s="14"/>
      <c r="G81" s="14" t="s">
        <v>346</v>
      </c>
      <c r="H81" s="14" t="s">
        <v>40</v>
      </c>
      <c r="I81" s="14"/>
      <c r="J81" s="16" t="s">
        <v>496</v>
      </c>
      <c r="K81" s="16" t="s">
        <v>497</v>
      </c>
      <c r="L81" s="16"/>
      <c r="M81" s="16" t="s">
        <v>498</v>
      </c>
      <c r="N81" s="14" t="s">
        <v>499</v>
      </c>
      <c r="O81" s="24" t="s">
        <v>58</v>
      </c>
    </row>
    <row r="82" spans="1:16" s="12" customFormat="1" ht="22.5" customHeight="1" x14ac:dyDescent="0.25">
      <c r="A82" s="13" t="s">
        <v>378</v>
      </c>
      <c r="B82" s="14"/>
      <c r="C82" s="14"/>
      <c r="D82" s="15" t="b">
        <v>0</v>
      </c>
      <c r="E82" s="14"/>
      <c r="F82" s="14"/>
      <c r="G82" s="14" t="s">
        <v>346</v>
      </c>
      <c r="H82" s="14" t="s">
        <v>40</v>
      </c>
      <c r="I82" s="14"/>
      <c r="J82" s="16" t="s">
        <v>379</v>
      </c>
      <c r="K82" s="16" t="s">
        <v>380</v>
      </c>
      <c r="L82" s="16"/>
      <c r="M82" s="16" t="s">
        <v>381</v>
      </c>
      <c r="N82" s="14" t="s">
        <v>29</v>
      </c>
      <c r="O82" s="24" t="s">
        <v>24</v>
      </c>
    </row>
    <row r="83" spans="1:16" s="12" customFormat="1" ht="22.5" customHeight="1" x14ac:dyDescent="0.25">
      <c r="A83" s="13" t="s">
        <v>504</v>
      </c>
      <c r="B83" s="14"/>
      <c r="C83" s="14"/>
      <c r="D83" s="15" t="b">
        <v>0</v>
      </c>
      <c r="E83" s="14"/>
      <c r="F83" s="14"/>
      <c r="G83" s="14" t="s">
        <v>346</v>
      </c>
      <c r="H83" s="14" t="s">
        <v>40</v>
      </c>
      <c r="I83" s="14"/>
      <c r="J83" s="16" t="s">
        <v>505</v>
      </c>
      <c r="K83" s="16" t="s">
        <v>506</v>
      </c>
      <c r="L83" s="16"/>
      <c r="M83" s="16" t="s">
        <v>507</v>
      </c>
      <c r="N83" s="14" t="s">
        <v>220</v>
      </c>
      <c r="O83" s="24" t="s">
        <v>24</v>
      </c>
      <c r="P83" s="38" t="s">
        <v>510</v>
      </c>
    </row>
    <row r="84" spans="1:16" s="12" customFormat="1" ht="22.5" customHeight="1" x14ac:dyDescent="0.25">
      <c r="A84" s="13" t="s">
        <v>382</v>
      </c>
      <c r="B84" s="14"/>
      <c r="C84" s="14"/>
      <c r="D84" s="15" t="b">
        <v>0</v>
      </c>
      <c r="E84" s="14">
        <v>1068</v>
      </c>
      <c r="F84" s="14">
        <v>1068</v>
      </c>
      <c r="G84" s="14" t="s">
        <v>352</v>
      </c>
      <c r="H84" s="14" t="s">
        <v>40</v>
      </c>
      <c r="I84" s="14"/>
      <c r="J84" s="16" t="s">
        <v>383</v>
      </c>
      <c r="K84" s="16" t="s">
        <v>384</v>
      </c>
      <c r="L84" s="16"/>
      <c r="M84" s="16" t="s">
        <v>385</v>
      </c>
      <c r="N84" s="14" t="s">
        <v>117</v>
      </c>
      <c r="O84" s="24" t="s">
        <v>58</v>
      </c>
    </row>
    <row r="85" spans="1:16" s="12" customFormat="1" ht="22.5" customHeight="1" x14ac:dyDescent="0.25">
      <c r="A85" s="13" t="s">
        <v>386</v>
      </c>
      <c r="B85" s="14"/>
      <c r="C85" s="14"/>
      <c r="D85" s="15" t="b">
        <v>0</v>
      </c>
      <c r="E85" s="14"/>
      <c r="F85" s="14"/>
      <c r="G85" s="14" t="s">
        <v>346</v>
      </c>
      <c r="H85" s="14" t="s">
        <v>40</v>
      </c>
      <c r="I85" s="14"/>
      <c r="J85" s="16" t="s">
        <v>387</v>
      </c>
      <c r="K85" s="16" t="s">
        <v>388</v>
      </c>
      <c r="L85" s="16"/>
      <c r="M85" s="16" t="s">
        <v>389</v>
      </c>
      <c r="N85" s="14" t="s">
        <v>117</v>
      </c>
      <c r="O85" s="24" t="s">
        <v>58</v>
      </c>
    </row>
    <row r="86" spans="1:16" s="12" customFormat="1" ht="22.5" customHeight="1" x14ac:dyDescent="0.25">
      <c r="A86" s="13" t="s">
        <v>522</v>
      </c>
      <c r="B86" s="14"/>
      <c r="C86" s="14"/>
      <c r="D86" s="15" t="b">
        <v>0</v>
      </c>
      <c r="E86" s="14"/>
      <c r="F86" s="14"/>
      <c r="G86" s="14" t="s">
        <v>346</v>
      </c>
      <c r="H86" s="14" t="s">
        <v>40</v>
      </c>
      <c r="I86" s="14"/>
      <c r="J86" s="16" t="s">
        <v>521</v>
      </c>
      <c r="K86" s="39" t="s">
        <v>519</v>
      </c>
      <c r="L86" s="16"/>
      <c r="M86" s="16" t="s">
        <v>520</v>
      </c>
      <c r="N86" s="14" t="s">
        <v>277</v>
      </c>
      <c r="O86" s="24" t="s">
        <v>24</v>
      </c>
    </row>
    <row r="87" spans="1:16" s="12" customFormat="1" ht="22.5" customHeight="1" x14ac:dyDescent="0.25">
      <c r="A87" s="13" t="s">
        <v>390</v>
      </c>
      <c r="B87" s="14"/>
      <c r="C87" s="14"/>
      <c r="D87" s="15" t="b">
        <v>0</v>
      </c>
      <c r="E87" s="14"/>
      <c r="F87" s="14"/>
      <c r="G87" s="14" t="s">
        <v>352</v>
      </c>
      <c r="H87" s="14" t="s">
        <v>40</v>
      </c>
      <c r="I87" s="14"/>
      <c r="J87" s="16" t="s">
        <v>391</v>
      </c>
      <c r="K87" s="16" t="s">
        <v>354</v>
      </c>
      <c r="L87" s="16"/>
      <c r="M87" s="16" t="s">
        <v>392</v>
      </c>
      <c r="N87" s="14" t="s">
        <v>350</v>
      </c>
      <c r="O87" s="24" t="s">
        <v>91</v>
      </c>
    </row>
    <row r="88" spans="1:16" s="12" customFormat="1" ht="22.5" customHeight="1" x14ac:dyDescent="0.25">
      <c r="A88" s="13" t="s">
        <v>528</v>
      </c>
      <c r="B88" s="14"/>
      <c r="C88" s="14"/>
      <c r="D88" s="15" t="b">
        <v>0</v>
      </c>
      <c r="E88" s="14"/>
      <c r="F88" s="14"/>
      <c r="G88" s="14"/>
      <c r="H88" s="14"/>
      <c r="I88" s="14"/>
      <c r="J88" s="16" t="s">
        <v>531</v>
      </c>
      <c r="K88" s="16" t="s">
        <v>529</v>
      </c>
      <c r="L88" s="16"/>
      <c r="M88" s="16" t="s">
        <v>530</v>
      </c>
      <c r="N88" s="14" t="s">
        <v>209</v>
      </c>
      <c r="O88" s="24" t="s">
        <v>24</v>
      </c>
    </row>
    <row r="89" spans="1:16" s="12" customFormat="1" ht="22.5" customHeight="1" x14ac:dyDescent="0.25">
      <c r="A89" s="13" t="s">
        <v>514</v>
      </c>
      <c r="B89" s="14"/>
      <c r="C89" s="14"/>
      <c r="D89" s="15" t="b">
        <v>0</v>
      </c>
      <c r="E89" s="14"/>
      <c r="F89" s="14"/>
      <c r="G89" s="14" t="s">
        <v>346</v>
      </c>
      <c r="H89" s="14" t="s">
        <v>40</v>
      </c>
      <c r="I89" s="14"/>
      <c r="J89" s="16" t="s">
        <v>511</v>
      </c>
      <c r="K89" s="16" t="s">
        <v>512</v>
      </c>
      <c r="L89" s="16"/>
      <c r="M89" s="16" t="s">
        <v>513</v>
      </c>
      <c r="N89" s="14" t="s">
        <v>360</v>
      </c>
      <c r="O89" s="24" t="s">
        <v>24</v>
      </c>
    </row>
    <row r="90" spans="1:16" s="12" customFormat="1" ht="22.5" customHeight="1" x14ac:dyDescent="0.25">
      <c r="A90" s="13" t="s">
        <v>393</v>
      </c>
      <c r="B90" s="14"/>
      <c r="C90" s="14"/>
      <c r="D90" s="15" t="b">
        <v>0</v>
      </c>
      <c r="E90" s="14"/>
      <c r="F90" s="14"/>
      <c r="G90" s="14" t="s">
        <v>352</v>
      </c>
      <c r="H90" s="14" t="s">
        <v>40</v>
      </c>
      <c r="I90" s="14"/>
      <c r="J90" s="16" t="s">
        <v>232</v>
      </c>
      <c r="K90" s="16" t="s">
        <v>234</v>
      </c>
      <c r="L90" s="16"/>
      <c r="M90" s="16" t="s">
        <v>394</v>
      </c>
      <c r="N90" s="14" t="s">
        <v>57</v>
      </c>
      <c r="O90" s="24" t="s">
        <v>58</v>
      </c>
    </row>
    <row r="91" spans="1:16" s="12" customFormat="1" ht="22.5" customHeight="1" x14ac:dyDescent="0.25">
      <c r="A91" s="13" t="s">
        <v>395</v>
      </c>
      <c r="B91" s="14"/>
      <c r="C91" s="14"/>
      <c r="D91" s="15" t="b">
        <v>0</v>
      </c>
      <c r="E91" s="14"/>
      <c r="F91" s="14"/>
      <c r="G91" s="14" t="s">
        <v>211</v>
      </c>
      <c r="H91" s="14" t="s">
        <v>40</v>
      </c>
      <c r="I91" s="14"/>
      <c r="J91" s="16" t="s">
        <v>396</v>
      </c>
      <c r="K91" s="16" t="s">
        <v>397</v>
      </c>
      <c r="L91" s="16"/>
      <c r="M91" s="16" t="s">
        <v>398</v>
      </c>
      <c r="N91" s="14" t="s">
        <v>399</v>
      </c>
      <c r="O91" s="24" t="s">
        <v>58</v>
      </c>
    </row>
    <row r="92" spans="1:16" s="12" customFormat="1" ht="22.5" customHeight="1" x14ac:dyDescent="0.25">
      <c r="A92" s="13" t="s">
        <v>500</v>
      </c>
      <c r="B92" s="14"/>
      <c r="C92" s="14"/>
      <c r="D92" s="15" t="b">
        <v>0</v>
      </c>
      <c r="E92" s="14"/>
      <c r="F92" s="14"/>
      <c r="G92" s="14" t="s">
        <v>346</v>
      </c>
      <c r="H92" s="14" t="s">
        <v>40</v>
      </c>
      <c r="I92" s="14"/>
      <c r="J92" s="16" t="s">
        <v>501</v>
      </c>
      <c r="K92" s="16" t="s">
        <v>502</v>
      </c>
      <c r="L92" s="16"/>
      <c r="M92" s="16" t="s">
        <v>503</v>
      </c>
      <c r="N92" s="14" t="s">
        <v>29</v>
      </c>
      <c r="O92" s="24" t="s">
        <v>24</v>
      </c>
      <c r="P92" s="38" t="s">
        <v>509</v>
      </c>
    </row>
    <row r="93" spans="1:16" s="12" customFormat="1" ht="22.5" customHeight="1" x14ac:dyDescent="0.25">
      <c r="A93" s="13" t="s">
        <v>400</v>
      </c>
      <c r="B93" s="14"/>
      <c r="C93" s="14"/>
      <c r="D93" s="15" t="b">
        <v>0</v>
      </c>
      <c r="E93" s="14"/>
      <c r="F93" s="14"/>
      <c r="G93" s="14" t="s">
        <v>352</v>
      </c>
      <c r="H93" s="14" t="s">
        <v>40</v>
      </c>
      <c r="I93" s="14"/>
      <c r="J93" s="16" t="s">
        <v>320</v>
      </c>
      <c r="K93" s="16" t="s">
        <v>401</v>
      </c>
      <c r="L93" s="16"/>
      <c r="M93" s="16" t="s">
        <v>322</v>
      </c>
      <c r="N93" s="14" t="s">
        <v>44</v>
      </c>
      <c r="O93" s="24" t="s">
        <v>45</v>
      </c>
    </row>
    <row r="94" spans="1:16" s="12" customFormat="1" ht="22.5" customHeight="1" x14ac:dyDescent="0.25">
      <c r="A94" s="13" t="s">
        <v>402</v>
      </c>
      <c r="B94" s="14"/>
      <c r="C94" s="14"/>
      <c r="D94" s="15" t="b">
        <v>0</v>
      </c>
      <c r="E94" s="14"/>
      <c r="F94" s="14"/>
      <c r="G94" s="14" t="s">
        <v>211</v>
      </c>
      <c r="H94" s="14" t="s">
        <v>40</v>
      </c>
      <c r="I94" s="14"/>
      <c r="J94" s="16" t="s">
        <v>403</v>
      </c>
      <c r="K94" s="16" t="s">
        <v>404</v>
      </c>
      <c r="L94" s="16"/>
      <c r="M94" s="16" t="s">
        <v>405</v>
      </c>
      <c r="N94" s="14" t="s">
        <v>44</v>
      </c>
      <c r="O94" s="24" t="s">
        <v>45</v>
      </c>
    </row>
    <row r="95" spans="1:16" s="12" customFormat="1" ht="22.5" customHeight="1" x14ac:dyDescent="0.25">
      <c r="A95" s="13" t="s">
        <v>406</v>
      </c>
      <c r="B95" s="14"/>
      <c r="C95" s="14"/>
      <c r="D95" s="15" t="b">
        <v>0</v>
      </c>
      <c r="E95" s="14"/>
      <c r="F95" s="14"/>
      <c r="G95" s="14" t="s">
        <v>346</v>
      </c>
      <c r="H95" s="14" t="s">
        <v>40</v>
      </c>
      <c r="I95" s="14"/>
      <c r="J95" s="16" t="s">
        <v>407</v>
      </c>
      <c r="K95" s="16" t="s">
        <v>408</v>
      </c>
      <c r="L95" s="16"/>
      <c r="M95" s="16" t="s">
        <v>409</v>
      </c>
      <c r="N95" s="14" t="s">
        <v>90</v>
      </c>
      <c r="O95" s="24" t="s">
        <v>91</v>
      </c>
    </row>
    <row r="96" spans="1:16" s="12" customFormat="1" ht="22.5" customHeight="1" x14ac:dyDescent="0.25">
      <c r="A96" s="13" t="s">
        <v>410</v>
      </c>
      <c r="B96" s="14"/>
      <c r="C96" s="14"/>
      <c r="D96" s="15" t="b">
        <v>0</v>
      </c>
      <c r="E96" s="14"/>
      <c r="F96" s="14"/>
      <c r="G96" s="16"/>
      <c r="H96" s="14" t="s">
        <v>31</v>
      </c>
      <c r="I96" s="14">
        <v>13346</v>
      </c>
      <c r="J96" s="16" t="s">
        <v>411</v>
      </c>
      <c r="K96" s="16" t="s">
        <v>412</v>
      </c>
      <c r="L96" s="16"/>
      <c r="M96" s="16" t="s">
        <v>413</v>
      </c>
      <c r="N96" s="14" t="s">
        <v>44</v>
      </c>
      <c r="O96" s="24" t="s">
        <v>45</v>
      </c>
    </row>
    <row r="97" spans="1:15" s="12" customFormat="1" ht="22.5" customHeight="1" x14ac:dyDescent="0.25">
      <c r="A97" s="13" t="s">
        <v>414</v>
      </c>
      <c r="B97" s="14"/>
      <c r="C97" s="14"/>
      <c r="D97" s="15" t="b">
        <v>0</v>
      </c>
      <c r="E97" s="14"/>
      <c r="F97" s="14"/>
      <c r="G97" s="16"/>
      <c r="H97" s="14" t="s">
        <v>19</v>
      </c>
      <c r="I97" s="14" t="s">
        <v>415</v>
      </c>
      <c r="J97" s="16" t="s">
        <v>416</v>
      </c>
      <c r="K97" s="16" t="s">
        <v>417</v>
      </c>
      <c r="L97" s="16"/>
      <c r="M97" s="16" t="s">
        <v>418</v>
      </c>
      <c r="N97" s="14" t="s">
        <v>419</v>
      </c>
      <c r="O97" s="24" t="s">
        <v>37</v>
      </c>
    </row>
    <row r="98" spans="1:15" s="12" customFormat="1" ht="22.5" customHeight="1" x14ac:dyDescent="0.25">
      <c r="A98" s="13" t="s">
        <v>420</v>
      </c>
      <c r="B98" s="14"/>
      <c r="C98" s="14"/>
      <c r="D98" s="15" t="b">
        <v>0</v>
      </c>
      <c r="E98" s="14"/>
      <c r="F98" s="14"/>
      <c r="G98" s="16"/>
      <c r="H98" s="14" t="s">
        <v>19</v>
      </c>
      <c r="I98" s="14" t="s">
        <v>421</v>
      </c>
      <c r="J98" s="16" t="s">
        <v>422</v>
      </c>
      <c r="K98" s="16" t="s">
        <v>423</v>
      </c>
      <c r="L98" s="16"/>
      <c r="M98" s="16" t="s">
        <v>424</v>
      </c>
      <c r="N98" s="14" t="s">
        <v>44</v>
      </c>
      <c r="O98" s="24" t="s">
        <v>45</v>
      </c>
    </row>
    <row r="99" spans="1:15" s="12" customFormat="1" ht="22.5" customHeight="1" x14ac:dyDescent="0.25">
      <c r="A99" s="13" t="s">
        <v>425</v>
      </c>
      <c r="B99" s="14"/>
      <c r="C99" s="14"/>
      <c r="D99" s="15" t="b">
        <v>0</v>
      </c>
      <c r="E99" s="14"/>
      <c r="F99" s="14"/>
      <c r="G99" s="16"/>
      <c r="H99" s="14" t="s">
        <v>40</v>
      </c>
      <c r="I99" s="14" t="s">
        <v>426</v>
      </c>
      <c r="J99" s="16" t="s">
        <v>427</v>
      </c>
      <c r="K99" s="16" t="s">
        <v>428</v>
      </c>
      <c r="L99" s="16" t="s">
        <v>428</v>
      </c>
      <c r="M99" s="16" t="s">
        <v>429</v>
      </c>
      <c r="N99" s="14" t="s">
        <v>44</v>
      </c>
      <c r="O99" s="24" t="s">
        <v>45</v>
      </c>
    </row>
    <row r="100" spans="1:15" s="12" customFormat="1" ht="22.5" customHeight="1" x14ac:dyDescent="0.25">
      <c r="A100" s="13" t="s">
        <v>430</v>
      </c>
      <c r="B100" s="14"/>
      <c r="C100" s="14"/>
      <c r="D100" s="15" t="b">
        <v>0</v>
      </c>
      <c r="E100" s="14"/>
      <c r="F100" s="14"/>
      <c r="G100" s="16"/>
      <c r="H100" s="14" t="s">
        <v>40</v>
      </c>
      <c r="I100" s="14" t="s">
        <v>431</v>
      </c>
      <c r="J100" s="16" t="s">
        <v>427</v>
      </c>
      <c r="K100" s="16" t="s">
        <v>432</v>
      </c>
      <c r="L100" s="16" t="s">
        <v>432</v>
      </c>
      <c r="M100" s="16" t="s">
        <v>433</v>
      </c>
      <c r="N100" s="14" t="s">
        <v>44</v>
      </c>
      <c r="O100" s="24" t="s">
        <v>45</v>
      </c>
    </row>
    <row r="101" spans="1:15" s="12" customFormat="1" ht="22.5" customHeight="1" x14ac:dyDescent="0.25">
      <c r="A101" s="13" t="s">
        <v>434</v>
      </c>
      <c r="B101" s="14"/>
      <c r="C101" s="14"/>
      <c r="D101" s="15" t="b">
        <v>0</v>
      </c>
      <c r="E101" s="14"/>
      <c r="F101" s="14"/>
      <c r="G101" s="16"/>
      <c r="H101" s="14" t="s">
        <v>40</v>
      </c>
      <c r="I101" s="14" t="s">
        <v>435</v>
      </c>
      <c r="J101" s="16" t="s">
        <v>427</v>
      </c>
      <c r="K101" s="16" t="s">
        <v>432</v>
      </c>
      <c r="L101" s="16" t="s">
        <v>428</v>
      </c>
      <c r="M101" s="16" t="s">
        <v>429</v>
      </c>
      <c r="N101" s="14" t="s">
        <v>44</v>
      </c>
      <c r="O101" s="24" t="s">
        <v>45</v>
      </c>
    </row>
    <row r="102" spans="1:15" s="12" customFormat="1" ht="22.5" customHeight="1" x14ac:dyDescent="0.25">
      <c r="A102" s="13" t="s">
        <v>436</v>
      </c>
      <c r="B102" s="14"/>
      <c r="C102" s="14"/>
      <c r="D102" s="15" t="b">
        <v>0</v>
      </c>
      <c r="E102" s="14">
        <v>1051</v>
      </c>
      <c r="F102" s="14">
        <v>1051</v>
      </c>
      <c r="G102" s="16"/>
      <c r="H102" s="14" t="s">
        <v>19</v>
      </c>
      <c r="I102" s="14"/>
      <c r="J102" s="16" t="s">
        <v>437</v>
      </c>
      <c r="K102" s="16" t="s">
        <v>438</v>
      </c>
      <c r="L102" s="16"/>
      <c r="M102" s="16" t="s">
        <v>439</v>
      </c>
      <c r="N102" s="14" t="s">
        <v>74</v>
      </c>
      <c r="O102" s="24" t="s">
        <v>37</v>
      </c>
    </row>
    <row r="103" spans="1:15" s="12" customFormat="1" ht="22.5" customHeight="1" x14ac:dyDescent="0.25">
      <c r="A103" s="13" t="s">
        <v>440</v>
      </c>
      <c r="B103" s="14"/>
      <c r="C103" s="14"/>
      <c r="D103" s="15" t="b">
        <v>0</v>
      </c>
      <c r="E103" s="14">
        <v>1107</v>
      </c>
      <c r="F103" s="14">
        <v>1107</v>
      </c>
      <c r="G103" s="16"/>
      <c r="H103" s="14" t="s">
        <v>19</v>
      </c>
      <c r="I103" s="14"/>
      <c r="J103" s="16" t="s">
        <v>441</v>
      </c>
      <c r="K103" s="16" t="s">
        <v>442</v>
      </c>
      <c r="L103" s="16"/>
      <c r="M103" s="16" t="s">
        <v>443</v>
      </c>
      <c r="N103" s="14" t="s">
        <v>444</v>
      </c>
      <c r="O103" s="24" t="s">
        <v>58</v>
      </c>
    </row>
    <row r="104" spans="1:15" s="12" customFormat="1" ht="22.5" customHeight="1" x14ac:dyDescent="0.25">
      <c r="A104" s="16" t="s">
        <v>445</v>
      </c>
      <c r="B104" s="14"/>
      <c r="C104" s="14"/>
      <c r="D104" s="15" t="b">
        <v>0</v>
      </c>
      <c r="E104" s="14">
        <v>1105</v>
      </c>
      <c r="F104" s="14">
        <v>1105</v>
      </c>
      <c r="G104" s="16"/>
      <c r="H104" s="14" t="s">
        <v>19</v>
      </c>
      <c r="I104" s="14"/>
      <c r="J104" s="16" t="s">
        <v>446</v>
      </c>
      <c r="K104" s="16" t="s">
        <v>447</v>
      </c>
      <c r="L104" s="16"/>
      <c r="M104" s="16" t="s">
        <v>448</v>
      </c>
      <c r="N104" s="14" t="s">
        <v>449</v>
      </c>
      <c r="O104" s="24" t="s">
        <v>37</v>
      </c>
    </row>
    <row r="105" spans="1:15" s="12" customFormat="1" ht="22.5" customHeight="1" x14ac:dyDescent="0.25">
      <c r="A105" s="16" t="s">
        <v>450</v>
      </c>
      <c r="B105" s="14"/>
      <c r="C105" s="14"/>
      <c r="D105" s="15" t="b">
        <v>0</v>
      </c>
      <c r="E105" s="14">
        <v>1101</v>
      </c>
      <c r="F105" s="14">
        <v>1101</v>
      </c>
      <c r="G105" s="16"/>
      <c r="H105" s="14" t="s">
        <v>19</v>
      </c>
      <c r="I105" s="14"/>
      <c r="J105" s="16" t="s">
        <v>451</v>
      </c>
      <c r="K105" s="16" t="s">
        <v>452</v>
      </c>
      <c r="L105" s="16"/>
      <c r="M105" s="16" t="s">
        <v>453</v>
      </c>
      <c r="N105" s="14" t="s">
        <v>360</v>
      </c>
      <c r="O105" s="24" t="s">
        <v>24</v>
      </c>
    </row>
    <row r="106" spans="1:15" s="20" customFormat="1" ht="20.100000000000001" customHeight="1" x14ac:dyDescent="0.25">
      <c r="A106" s="17"/>
      <c r="B106" s="18"/>
      <c r="C106" s="18"/>
      <c r="D106" s="14"/>
      <c r="E106" s="18"/>
      <c r="F106" s="18"/>
      <c r="G106" s="19"/>
      <c r="H106" s="18"/>
      <c r="I106" s="18"/>
      <c r="J106" s="19"/>
      <c r="K106" s="19"/>
      <c r="L106" s="19"/>
      <c r="M106" s="19"/>
      <c r="N106" s="18"/>
      <c r="O106" s="18"/>
    </row>
    <row r="107" spans="1:15" s="5" customFormat="1" ht="30.75" customHeight="1" x14ac:dyDescent="0.25">
      <c r="A107" s="4">
        <f>COUNTA(A6:A106)</f>
        <v>100</v>
      </c>
      <c r="B107" s="4">
        <f>COUNTA(B6:B106)</f>
        <v>17</v>
      </c>
      <c r="C107" s="4">
        <f>COUNTA(C6:C106)</f>
        <v>32</v>
      </c>
      <c r="D107" s="4">
        <f>COUNTIF(D6:D106,TRUE)</f>
        <v>11</v>
      </c>
      <c r="E107" s="4">
        <f>COUNTA(E6:E106)</f>
        <v>43</v>
      </c>
      <c r="F107" s="4">
        <f>COUNTA(F6:F106)</f>
        <v>49</v>
      </c>
      <c r="G107" s="4">
        <f>COUNTA(G6:G106)</f>
        <v>24</v>
      </c>
      <c r="H107" s="4">
        <f>COUNTIF(H6:H106,"M")</f>
        <v>59</v>
      </c>
      <c r="I107" s="4">
        <f>COUNTA(I6:I106)</f>
        <v>6</v>
      </c>
      <c r="J107" s="4"/>
      <c r="K107" s="4"/>
      <c r="L107" s="4"/>
      <c r="M107" s="4"/>
      <c r="N107" s="4"/>
      <c r="O107" s="4"/>
    </row>
    <row r="108" spans="1:15" s="21" customFormat="1" ht="15.75" x14ac:dyDescent="0.25">
      <c r="A108" s="43" t="s">
        <v>3</v>
      </c>
      <c r="B108" s="35" t="s">
        <v>454</v>
      </c>
      <c r="C108" s="35" t="s">
        <v>454</v>
      </c>
      <c r="D108" s="35" t="s">
        <v>455</v>
      </c>
      <c r="E108" s="35" t="s">
        <v>456</v>
      </c>
      <c r="F108" s="35" t="s">
        <v>456</v>
      </c>
      <c r="G108" s="26" t="s">
        <v>457</v>
      </c>
      <c r="H108" s="35">
        <f>COUNTIF(H6:H106,"P")</f>
        <v>27</v>
      </c>
      <c r="I108" s="43" t="s">
        <v>458</v>
      </c>
      <c r="J108" s="43" t="s">
        <v>12</v>
      </c>
      <c r="K108" s="35" t="s">
        <v>459</v>
      </c>
      <c r="L108" s="35" t="s">
        <v>460</v>
      </c>
      <c r="M108" s="43" t="s">
        <v>15</v>
      </c>
      <c r="N108" s="43" t="s">
        <v>16</v>
      </c>
      <c r="O108" s="43" t="s">
        <v>17</v>
      </c>
    </row>
    <row r="109" spans="1:15" s="21" customFormat="1" ht="20.100000000000001" customHeight="1" x14ac:dyDescent="0.25">
      <c r="A109" s="43"/>
      <c r="B109" s="35" t="s">
        <v>461</v>
      </c>
      <c r="C109" s="35" t="s">
        <v>462</v>
      </c>
      <c r="D109" s="35" t="s">
        <v>463</v>
      </c>
      <c r="E109" s="35" t="s">
        <v>461</v>
      </c>
      <c r="F109" s="35" t="s">
        <v>462</v>
      </c>
      <c r="G109" s="26" t="s">
        <v>464</v>
      </c>
      <c r="H109" s="35">
        <f>COUNTIF(H6:H106,"B")</f>
        <v>13</v>
      </c>
      <c r="I109" s="43"/>
      <c r="J109" s="43"/>
      <c r="K109" s="35" t="s">
        <v>465</v>
      </c>
      <c r="L109" s="35" t="s">
        <v>465</v>
      </c>
      <c r="M109" s="43"/>
      <c r="N109" s="43"/>
      <c r="O109" s="43"/>
    </row>
    <row r="110" spans="1:15" s="20" customFormat="1" ht="20.100000000000001" customHeight="1" x14ac:dyDescent="0.25">
      <c r="A110" s="25" t="s">
        <v>466</v>
      </c>
      <c r="B110" s="34">
        <f>COUNTIFS(B6:B106, "&lt;&gt;", C6:C106, "&lt;&gt;")</f>
        <v>9</v>
      </c>
      <c r="C110" s="32" t="s">
        <v>467</v>
      </c>
      <c r="D110" s="34" cm="1">
        <f t="array" ref="D110">SUMPRODUCT(--(D6:D106=TRUE), --(B6:B106&lt;&gt;""))</f>
        <v>7</v>
      </c>
      <c r="E110" s="30" t="s">
        <v>468</v>
      </c>
      <c r="F110" s="34">
        <f>COUNTIFS(E6:E106, "&lt;&gt;", F6:F106, "&lt;&gt;")</f>
        <v>43</v>
      </c>
      <c r="G110" s="32" t="s">
        <v>469</v>
      </c>
      <c r="H110" s="27">
        <f>COUNTIF(G6:G106,"Prod/Grow 20k")</f>
        <v>11</v>
      </c>
      <c r="I110" s="33" cm="1">
        <f t="array" ref="I110">SUMPRODUCT(--(H6:H106="M"), --((B6:B106&lt;&gt;"") + (C6:C106&lt;&gt;"")&gt;0))</f>
        <v>28</v>
      </c>
      <c r="J110" s="28" t="s">
        <v>470</v>
      </c>
      <c r="K110" s="34" t="s">
        <v>471</v>
      </c>
      <c r="L110" s="34">
        <f>SUM(G107+F107)</f>
        <v>73</v>
      </c>
      <c r="M110" s="33" cm="1">
        <f t="array" ref="M110">SUMPRODUCT(--(H6:H106="M"), --((F6:F106&lt;&gt;"") + (E6:E106&lt;&gt;"")&gt;0))</f>
        <v>43</v>
      </c>
      <c r="N110" s="22" t="s">
        <v>472</v>
      </c>
      <c r="O110" s="34"/>
    </row>
    <row r="111" spans="1:15" s="20" customFormat="1" ht="20.100000000000001" customHeight="1" x14ac:dyDescent="0.25">
      <c r="A111" s="25" t="s">
        <v>473</v>
      </c>
      <c r="B111" s="34" cm="1">
        <f t="array" ref="B111">SUMPRODUCT(--(LEN(B6:B106)+LEN(C6:C106)&gt;0))</f>
        <v>40</v>
      </c>
      <c r="C111" s="32" t="s">
        <v>474</v>
      </c>
      <c r="D111" s="34" cm="1">
        <f t="array" ref="D111">SUMPRODUCT(--(D6:D106=TRUE), --(C6:C106&lt;&gt;""))</f>
        <v>11</v>
      </c>
      <c r="E111" s="30" t="s">
        <v>475</v>
      </c>
      <c r="F111" s="34" cm="1">
        <f t="array" ref="F111">SUMPRODUCT(--( (E6:E106&lt;&gt;"") + (F6:F106&lt;&gt;"") &gt;0 ) )</f>
        <v>49</v>
      </c>
      <c r="G111" s="32" t="s">
        <v>476</v>
      </c>
      <c r="H111" s="34">
        <f>COUNTIF(G6:G106,"&lt;1000k")</f>
        <v>9</v>
      </c>
      <c r="I111" s="33" cm="1">
        <f t="array" ref="I111">SUMPRODUCT(--(H6:H106="P"), --((B6:B106&lt;&gt;"") + (C6:C106&lt;&gt;"")&gt;0))</f>
        <v>2</v>
      </c>
      <c r="J111" s="28" t="s">
        <v>477</v>
      </c>
      <c r="K111" s="22"/>
      <c r="L111" s="22"/>
      <c r="M111" s="33" cm="1">
        <f t="array" ref="M111">SUMPRODUCT(--(H6:H106="P"), --((F6:F106&lt;&gt;"") + (E6:E106&lt;&gt;"")&gt;0))</f>
        <v>1</v>
      </c>
      <c r="N111" s="22" t="s">
        <v>478</v>
      </c>
      <c r="O111" s="34"/>
    </row>
    <row r="112" spans="1:15" s="20" customFormat="1" ht="20.100000000000001" customHeight="1" x14ac:dyDescent="0.25">
      <c r="A112" s="25" t="s">
        <v>479</v>
      </c>
      <c r="B112" s="34" cm="1">
        <f t="array" ref="B112">SUMPRODUCT(--(B6:B106&lt;&gt;""), --(TRIM(C6:C106)=""))</f>
        <v>8</v>
      </c>
      <c r="C112" s="31"/>
      <c r="D112" s="34"/>
      <c r="E112" s="41"/>
      <c r="F112" s="42"/>
      <c r="G112" s="32" t="s">
        <v>480</v>
      </c>
      <c r="H112" s="34">
        <f>COUNTIF(G6:G106,"Small Ent 20k")</f>
        <v>4</v>
      </c>
      <c r="I112" s="33" cm="1">
        <f t="array" ref="I112">SUMPRODUCT(--(H6:H106="B"), --((B6:B106&lt;&gt;"") + (C6:C106&lt;&gt;"")&gt;0))</f>
        <v>10</v>
      </c>
      <c r="J112" s="28" t="s">
        <v>481</v>
      </c>
      <c r="K112" s="22"/>
      <c r="L112" s="22"/>
      <c r="M112" s="33" cm="1">
        <f t="array" ref="M112">SUMPRODUCT(--(H6:H106="B"), --((F6:F106&lt;&gt;"") + (E6:E106&lt;&gt;"")&gt;0))</f>
        <v>5</v>
      </c>
      <c r="N112" s="22" t="s">
        <v>482</v>
      </c>
      <c r="O112" s="34"/>
    </row>
    <row r="113" spans="1:15" s="20" customFormat="1" ht="20.100000000000001" customHeight="1" x14ac:dyDescent="0.25">
      <c r="A113" s="25" t="s">
        <v>483</v>
      </c>
      <c r="B113" s="34" cm="1">
        <f t="array" ref="B113">SUMPRODUCT(--(C6:C106&lt;&gt;""), --(TRIM(B6:B106)=""))</f>
        <v>23</v>
      </c>
      <c r="C113" s="31"/>
      <c r="D113" s="34"/>
      <c r="E113" s="33"/>
      <c r="F113" s="34"/>
      <c r="G113" s="32" t="s">
        <v>484</v>
      </c>
      <c r="H113" s="34">
        <f>COUNTIF(G6:G106,"PGOP 20k")</f>
        <v>0</v>
      </c>
      <c r="I113" s="33"/>
      <c r="J113" s="28"/>
      <c r="K113" s="22"/>
      <c r="L113" s="22"/>
      <c r="M113" s="29"/>
      <c r="N113" s="34"/>
      <c r="O113" s="34"/>
    </row>
    <row r="114" spans="1:15" ht="20.100000000000001" customHeight="1" x14ac:dyDescent="0.25"/>
    <row r="115" spans="1:15" ht="20.100000000000001" customHeight="1" x14ac:dyDescent="0.25"/>
    <row r="116" spans="1:15" ht="20.100000000000001" customHeight="1" x14ac:dyDescent="0.25"/>
    <row r="117" spans="1:15" ht="20.100000000000001" customHeight="1" x14ac:dyDescent="0.25"/>
    <row r="118" spans="1:15" ht="20.100000000000001" customHeight="1" x14ac:dyDescent="0.25"/>
    <row r="119" spans="1:15" ht="20.100000000000001" customHeight="1" x14ac:dyDescent="0.25"/>
    <row r="120" spans="1:15" ht="20.100000000000001" customHeight="1" x14ac:dyDescent="0.25"/>
    <row r="121" spans="1:15" ht="20.100000000000001" customHeight="1" x14ac:dyDescent="0.25"/>
    <row r="122" spans="1:15" ht="20.100000000000001" customHeight="1" x14ac:dyDescent="0.25"/>
    <row r="123" spans="1:15" ht="20.100000000000001" customHeight="1" x14ac:dyDescent="0.25"/>
    <row r="124" spans="1:15" ht="20.100000000000001" customHeight="1" x14ac:dyDescent="0.25"/>
    <row r="125" spans="1:15" ht="20.100000000000001" customHeight="1" x14ac:dyDescent="0.25"/>
    <row r="126" spans="1:15" ht="20.100000000000001" customHeight="1" x14ac:dyDescent="0.25"/>
    <row r="127" spans="1:15" ht="20.100000000000001" customHeight="1" x14ac:dyDescent="0.25"/>
    <row r="128" spans="1:15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</sheetData>
  <mergeCells count="24">
    <mergeCell ref="A1:A3"/>
    <mergeCell ref="A4:A5"/>
    <mergeCell ref="J4:J5"/>
    <mergeCell ref="A108:A109"/>
    <mergeCell ref="J108:J109"/>
    <mergeCell ref="B4:B5"/>
    <mergeCell ref="C4:C5"/>
    <mergeCell ref="D4:D5"/>
    <mergeCell ref="E4:E5"/>
    <mergeCell ref="F4:F5"/>
    <mergeCell ref="G4:G5"/>
    <mergeCell ref="H4:H5"/>
    <mergeCell ref="I4:I5"/>
    <mergeCell ref="P4:P5"/>
    <mergeCell ref="K4:K5"/>
    <mergeCell ref="L4:L5"/>
    <mergeCell ref="E112:F112"/>
    <mergeCell ref="I108:I109"/>
    <mergeCell ref="M108:M109"/>
    <mergeCell ref="N108:N109"/>
    <mergeCell ref="O108:O109"/>
    <mergeCell ref="N4:N5"/>
    <mergeCell ref="O4:O5"/>
    <mergeCell ref="M4:M5"/>
  </mergeCells>
  <phoneticPr fontId="5" type="noConversion"/>
  <hyperlinks>
    <hyperlink ref="P92" r:id="rId1" xr:uid="{1D56CDB0-A509-4970-9A67-D6CBE54E9448}"/>
    <hyperlink ref="P83" r:id="rId2" xr:uid="{CD1201F5-B18C-4B0B-B0BB-9904483C81A4}"/>
  </hyperlinks>
  <pageMargins left="0" right="0" top="0" bottom="0" header="0" footer="0"/>
  <pageSetup scale="44" fitToHeight="0" orientation="portrait" r:id="rId3"/>
  <ignoredErrors>
    <ignoredError sqref="H107" 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63E3B-79EF-417F-9091-DBF3AC73AD56}">
  <sheetPr>
    <pageSetUpPr fitToPage="1"/>
  </sheetPr>
  <dimension ref="A1:O136"/>
  <sheetViews>
    <sheetView showGridLines="0" zoomScale="75" zoomScaleNormal="75" workbookViewId="0">
      <pane ySplit="5" topLeftCell="A46" activePane="bottomLeft" state="frozen"/>
      <selection pane="bottomLeft" activeCell="S11" sqref="S11"/>
    </sheetView>
  </sheetViews>
  <sheetFormatPr defaultRowHeight="15" x14ac:dyDescent="0.25"/>
  <cols>
    <col min="1" max="1" width="31.7109375" customWidth="1"/>
    <col min="2" max="2" width="11.140625" style="1" hidden="1" customWidth="1"/>
    <col min="3" max="3" width="15.7109375" style="1" hidden="1" customWidth="1"/>
    <col min="4" max="4" width="9" style="1" hidden="1" customWidth="1"/>
    <col min="5" max="5" width="10.85546875" style="1" customWidth="1"/>
    <col min="6" max="6" width="11.5703125" style="1" customWidth="1"/>
    <col min="7" max="7" width="14" hidden="1" customWidth="1"/>
    <col min="8" max="8" width="14.140625" style="1" hidden="1" customWidth="1"/>
    <col min="9" max="9" width="12" style="1" hidden="1" customWidth="1"/>
    <col min="10" max="10" width="22.5703125" customWidth="1"/>
    <col min="11" max="11" width="36.85546875" customWidth="1"/>
    <col min="12" max="12" width="11.42578125" hidden="1" customWidth="1"/>
    <col min="13" max="13" width="15.140625" customWidth="1"/>
    <col min="14" max="14" width="16.28515625" style="1" customWidth="1"/>
    <col min="15" max="15" width="10.140625" style="1" hidden="1" customWidth="1"/>
    <col min="16" max="25" width="15.7109375" customWidth="1"/>
  </cols>
  <sheetData>
    <row r="1" spans="1:15" s="7" customFormat="1" ht="18.75" x14ac:dyDescent="0.3">
      <c r="A1" s="44"/>
      <c r="B1" s="2"/>
      <c r="C1" s="2" t="s">
        <v>0</v>
      </c>
      <c r="D1" s="36"/>
      <c r="E1" s="36"/>
      <c r="F1" s="36"/>
      <c r="G1" s="6"/>
      <c r="H1" s="36"/>
      <c r="I1" s="36"/>
      <c r="J1" s="2"/>
      <c r="K1" s="6"/>
      <c r="L1" s="6"/>
      <c r="M1" s="6"/>
      <c r="N1" s="36"/>
      <c r="O1" s="36"/>
    </row>
    <row r="2" spans="1:15" s="7" customFormat="1" ht="25.5" x14ac:dyDescent="0.35">
      <c r="A2" s="44"/>
      <c r="B2" s="3"/>
      <c r="C2" s="3" t="s">
        <v>1</v>
      </c>
      <c r="D2" s="36"/>
      <c r="E2" s="36"/>
      <c r="F2" s="36"/>
      <c r="G2" s="6"/>
      <c r="H2" s="36"/>
      <c r="I2" s="36"/>
      <c r="J2" s="3"/>
      <c r="K2" s="6"/>
      <c r="L2" s="6"/>
      <c r="M2" s="6" t="s">
        <v>2</v>
      </c>
      <c r="N2" s="36"/>
      <c r="O2" s="36"/>
    </row>
    <row r="3" spans="1:15" s="7" customFormat="1" ht="16.5" x14ac:dyDescent="0.3">
      <c r="A3" s="44"/>
      <c r="B3" s="36"/>
      <c r="C3" s="36"/>
      <c r="D3" s="36"/>
      <c r="E3" s="36"/>
      <c r="F3" s="36"/>
      <c r="G3" s="6"/>
      <c r="H3" s="36"/>
      <c r="I3" s="36"/>
      <c r="J3" s="6"/>
      <c r="K3" s="6"/>
      <c r="L3" s="6"/>
      <c r="M3" s="6"/>
      <c r="N3" s="36"/>
      <c r="O3" s="36"/>
    </row>
    <row r="4" spans="1:15" s="21" customFormat="1" ht="17.25" customHeight="1" x14ac:dyDescent="0.25">
      <c r="A4" s="43" t="s">
        <v>3</v>
      </c>
      <c r="B4" s="40" t="s">
        <v>4</v>
      </c>
      <c r="C4" s="40" t="s">
        <v>5</v>
      </c>
      <c r="D4" s="40" t="s">
        <v>6</v>
      </c>
      <c r="E4" s="40" t="s">
        <v>7</v>
      </c>
      <c r="F4" s="40" t="s">
        <v>8</v>
      </c>
      <c r="G4" s="40" t="s">
        <v>9</v>
      </c>
      <c r="H4" s="40" t="s">
        <v>10</v>
      </c>
      <c r="I4" s="40" t="s">
        <v>11</v>
      </c>
      <c r="J4" s="40" t="s">
        <v>12</v>
      </c>
      <c r="K4" s="40" t="s">
        <v>13</v>
      </c>
      <c r="L4" s="40" t="s">
        <v>14</v>
      </c>
      <c r="M4" s="40" t="s">
        <v>15</v>
      </c>
      <c r="N4" s="40" t="s">
        <v>16</v>
      </c>
      <c r="O4" s="40" t="s">
        <v>17</v>
      </c>
    </row>
    <row r="5" spans="1:15" s="21" customFormat="1" ht="20.100000000000001" customHeight="1" x14ac:dyDescent="0.25">
      <c r="A5" s="43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s="12" customFormat="1" ht="22.5" customHeight="1" x14ac:dyDescent="0.25">
      <c r="A6" s="8" t="s">
        <v>18</v>
      </c>
      <c r="B6" s="9"/>
      <c r="C6" s="9"/>
      <c r="D6" s="10" t="b">
        <v>0</v>
      </c>
      <c r="E6" s="9"/>
      <c r="F6" s="9">
        <v>1093</v>
      </c>
      <c r="G6" s="11"/>
      <c r="H6" s="9" t="s">
        <v>19</v>
      </c>
      <c r="I6" s="9"/>
      <c r="J6" s="11" t="s">
        <v>20</v>
      </c>
      <c r="K6" s="11" t="s">
        <v>21</v>
      </c>
      <c r="L6" s="11"/>
      <c r="M6" s="11" t="s">
        <v>22</v>
      </c>
      <c r="N6" s="9" t="s">
        <v>23</v>
      </c>
      <c r="O6" s="23" t="s">
        <v>24</v>
      </c>
    </row>
    <row r="7" spans="1:15" s="12" customFormat="1" ht="22.5" customHeight="1" x14ac:dyDescent="0.25">
      <c r="A7" s="13" t="s">
        <v>25</v>
      </c>
      <c r="B7" s="14"/>
      <c r="C7" s="14"/>
      <c r="D7" s="15" t="b">
        <v>0</v>
      </c>
      <c r="E7" s="14">
        <v>1100</v>
      </c>
      <c r="F7" s="14">
        <v>1100</v>
      </c>
      <c r="G7" s="16"/>
      <c r="H7" s="14" t="s">
        <v>19</v>
      </c>
      <c r="I7" s="14"/>
      <c r="J7" s="16" t="s">
        <v>26</v>
      </c>
      <c r="K7" s="16" t="s">
        <v>27</v>
      </c>
      <c r="L7" s="16"/>
      <c r="M7" s="16" t="s">
        <v>28</v>
      </c>
      <c r="N7" s="14" t="s">
        <v>29</v>
      </c>
      <c r="O7" s="24" t="s">
        <v>24</v>
      </c>
    </row>
    <row r="8" spans="1:15" s="12" customFormat="1" ht="22.5" hidden="1" customHeight="1" x14ac:dyDescent="0.25">
      <c r="A8" s="13" t="s">
        <v>30</v>
      </c>
      <c r="B8" s="14"/>
      <c r="C8" s="14">
        <v>27</v>
      </c>
      <c r="D8" s="15" t="b">
        <v>0</v>
      </c>
      <c r="E8" s="14"/>
      <c r="F8" s="14"/>
      <c r="G8" s="16"/>
      <c r="H8" s="14" t="s">
        <v>31</v>
      </c>
      <c r="I8" s="14"/>
      <c r="J8" s="16" t="s">
        <v>32</v>
      </c>
      <c r="K8" s="16" t="s">
        <v>33</v>
      </c>
      <c r="L8" s="16" t="s">
        <v>34</v>
      </c>
      <c r="M8" s="16" t="s">
        <v>35</v>
      </c>
      <c r="N8" s="14" t="s">
        <v>36</v>
      </c>
      <c r="O8" s="24" t="s">
        <v>37</v>
      </c>
    </row>
    <row r="9" spans="1:15" s="12" customFormat="1" ht="22.5" hidden="1" customHeight="1" x14ac:dyDescent="0.25">
      <c r="A9" s="13" t="s">
        <v>38</v>
      </c>
      <c r="B9" s="14"/>
      <c r="C9" s="14" t="s">
        <v>39</v>
      </c>
      <c r="D9" s="15" t="b">
        <v>0</v>
      </c>
      <c r="E9" s="14"/>
      <c r="F9" s="14"/>
      <c r="G9" s="16"/>
      <c r="H9" s="14" t="s">
        <v>40</v>
      </c>
      <c r="I9" s="14"/>
      <c r="J9" s="16" t="s">
        <v>41</v>
      </c>
      <c r="K9" s="16" t="s">
        <v>42</v>
      </c>
      <c r="L9" s="16"/>
      <c r="M9" s="16" t="s">
        <v>43</v>
      </c>
      <c r="N9" s="14" t="s">
        <v>44</v>
      </c>
      <c r="O9" s="24" t="s">
        <v>45</v>
      </c>
    </row>
    <row r="10" spans="1:15" s="12" customFormat="1" ht="22.5" customHeight="1" x14ac:dyDescent="0.25">
      <c r="A10" s="13" t="s">
        <v>46</v>
      </c>
      <c r="B10" s="14"/>
      <c r="C10" s="14"/>
      <c r="D10" s="15" t="b">
        <v>0</v>
      </c>
      <c r="E10" s="14">
        <v>1104</v>
      </c>
      <c r="F10" s="14">
        <v>1104</v>
      </c>
      <c r="G10" s="16"/>
      <c r="H10" s="14" t="s">
        <v>19</v>
      </c>
      <c r="I10" s="14"/>
      <c r="J10" s="16" t="s">
        <v>47</v>
      </c>
      <c r="K10" s="16" t="s">
        <v>48</v>
      </c>
      <c r="L10" s="16" t="s">
        <v>49</v>
      </c>
      <c r="M10" s="16" t="s">
        <v>50</v>
      </c>
      <c r="N10" s="14" t="s">
        <v>51</v>
      </c>
      <c r="O10" s="24" t="s">
        <v>45</v>
      </c>
    </row>
    <row r="11" spans="1:15" s="12" customFormat="1" ht="22.5" customHeight="1" x14ac:dyDescent="0.25">
      <c r="A11" s="13" t="s">
        <v>52</v>
      </c>
      <c r="B11" s="14">
        <v>106</v>
      </c>
      <c r="C11" s="14">
        <v>106</v>
      </c>
      <c r="D11" s="15" t="b">
        <v>1</v>
      </c>
      <c r="E11" s="14">
        <v>1106</v>
      </c>
      <c r="F11" s="14">
        <v>1106</v>
      </c>
      <c r="G11" s="16"/>
      <c r="H11" s="14" t="s">
        <v>19</v>
      </c>
      <c r="I11" s="14"/>
      <c r="J11" s="16" t="s">
        <v>53</v>
      </c>
      <c r="K11" s="16" t="s">
        <v>54</v>
      </c>
      <c r="L11" s="16" t="s">
        <v>55</v>
      </c>
      <c r="M11" s="16" t="s">
        <v>56</v>
      </c>
      <c r="N11" s="14" t="s">
        <v>57</v>
      </c>
      <c r="O11" s="24" t="s">
        <v>58</v>
      </c>
    </row>
    <row r="12" spans="1:15" s="12" customFormat="1" ht="22.5" customHeight="1" x14ac:dyDescent="0.25">
      <c r="A12" s="13" t="s">
        <v>59</v>
      </c>
      <c r="B12" s="14"/>
      <c r="C12" s="14"/>
      <c r="D12" s="15" t="b">
        <v>0</v>
      </c>
      <c r="E12" s="14">
        <v>1114</v>
      </c>
      <c r="F12" s="14">
        <v>1114</v>
      </c>
      <c r="G12" s="16"/>
      <c r="H12" s="14" t="s">
        <v>19</v>
      </c>
      <c r="I12" s="14"/>
      <c r="J12" s="16" t="s">
        <v>60</v>
      </c>
      <c r="K12" s="16" t="s">
        <v>61</v>
      </c>
      <c r="L12" s="16" t="s">
        <v>62</v>
      </c>
      <c r="M12" s="16" t="s">
        <v>63</v>
      </c>
      <c r="N12" s="14" t="s">
        <v>64</v>
      </c>
      <c r="O12" s="24" t="s">
        <v>58</v>
      </c>
    </row>
    <row r="13" spans="1:15" s="12" customFormat="1" ht="22.5" customHeight="1" x14ac:dyDescent="0.25">
      <c r="A13" s="13" t="s">
        <v>65</v>
      </c>
      <c r="B13" s="14"/>
      <c r="C13" s="14"/>
      <c r="D13" s="15" t="b">
        <v>0</v>
      </c>
      <c r="E13" s="14">
        <v>1088</v>
      </c>
      <c r="F13" s="14">
        <v>1088</v>
      </c>
      <c r="G13" s="16"/>
      <c r="H13" s="14" t="s">
        <v>19</v>
      </c>
      <c r="I13" s="14"/>
      <c r="J13" s="16" t="s">
        <v>66</v>
      </c>
      <c r="K13" s="16" t="s">
        <v>67</v>
      </c>
      <c r="L13" s="16"/>
      <c r="M13" s="16" t="s">
        <v>68</v>
      </c>
      <c r="N13" s="14" t="s">
        <v>69</v>
      </c>
      <c r="O13" s="24" t="s">
        <v>45</v>
      </c>
    </row>
    <row r="14" spans="1:15" s="12" customFormat="1" ht="22.5" customHeight="1" x14ac:dyDescent="0.25">
      <c r="A14" s="13" t="s">
        <v>70</v>
      </c>
      <c r="B14" s="14">
        <v>922</v>
      </c>
      <c r="C14" s="14"/>
      <c r="D14" s="15" t="b">
        <v>0</v>
      </c>
      <c r="E14" s="14">
        <v>922</v>
      </c>
      <c r="F14" s="14">
        <v>922</v>
      </c>
      <c r="G14" s="16"/>
      <c r="H14" s="14" t="s">
        <v>19</v>
      </c>
      <c r="I14" s="14"/>
      <c r="J14" s="16" t="s">
        <v>71</v>
      </c>
      <c r="K14" s="16" t="s">
        <v>72</v>
      </c>
      <c r="L14" s="16"/>
      <c r="M14" s="16" t="s">
        <v>73</v>
      </c>
      <c r="N14" s="14" t="s">
        <v>74</v>
      </c>
      <c r="O14" s="24" t="s">
        <v>37</v>
      </c>
    </row>
    <row r="15" spans="1:15" s="12" customFormat="1" ht="22.5" hidden="1" customHeight="1" x14ac:dyDescent="0.25">
      <c r="A15" s="13" t="s">
        <v>75</v>
      </c>
      <c r="B15" s="14"/>
      <c r="C15" s="14">
        <v>21</v>
      </c>
      <c r="D15" s="15" t="b">
        <v>0</v>
      </c>
      <c r="E15" s="14"/>
      <c r="F15" s="14"/>
      <c r="G15" s="16"/>
      <c r="H15" s="14" t="s">
        <v>19</v>
      </c>
      <c r="I15" s="14"/>
      <c r="J15" s="16" t="s">
        <v>76</v>
      </c>
      <c r="K15" s="16" t="s">
        <v>77</v>
      </c>
      <c r="L15" s="16" t="s">
        <v>78</v>
      </c>
      <c r="M15" s="16" t="s">
        <v>79</v>
      </c>
      <c r="N15" s="14" t="s">
        <v>80</v>
      </c>
      <c r="O15" s="24" t="s">
        <v>37</v>
      </c>
    </row>
    <row r="16" spans="1:15" s="12" customFormat="1" ht="22.5" customHeight="1" x14ac:dyDescent="0.25">
      <c r="A16" s="13" t="s">
        <v>81</v>
      </c>
      <c r="B16" s="14"/>
      <c r="C16" s="14"/>
      <c r="D16" s="15" t="b">
        <v>0</v>
      </c>
      <c r="E16" s="14">
        <v>1059</v>
      </c>
      <c r="F16" s="14">
        <v>1059</v>
      </c>
      <c r="G16" s="16"/>
      <c r="H16" s="14" t="s">
        <v>19</v>
      </c>
      <c r="I16" s="14"/>
      <c r="J16" s="16" t="s">
        <v>82</v>
      </c>
      <c r="K16" s="16" t="s">
        <v>83</v>
      </c>
      <c r="L16" s="16" t="s">
        <v>84</v>
      </c>
      <c r="M16" s="16" t="s">
        <v>85</v>
      </c>
      <c r="N16" s="14" t="s">
        <v>29</v>
      </c>
      <c r="O16" s="24" t="s">
        <v>24</v>
      </c>
    </row>
    <row r="17" spans="1:15" s="12" customFormat="1" ht="22.5" hidden="1" customHeight="1" x14ac:dyDescent="0.25">
      <c r="A17" s="13" t="s">
        <v>86</v>
      </c>
      <c r="B17" s="14"/>
      <c r="C17" s="14">
        <v>180</v>
      </c>
      <c r="D17" s="15" t="b">
        <v>1</v>
      </c>
      <c r="E17" s="14"/>
      <c r="F17" s="14"/>
      <c r="G17" s="16"/>
      <c r="H17" s="14" t="s">
        <v>31</v>
      </c>
      <c r="I17" s="14"/>
      <c r="J17" s="16" t="s">
        <v>87</v>
      </c>
      <c r="K17" s="16" t="s">
        <v>88</v>
      </c>
      <c r="L17" s="16"/>
      <c r="M17" s="16" t="s">
        <v>89</v>
      </c>
      <c r="N17" s="14" t="s">
        <v>90</v>
      </c>
      <c r="O17" s="24" t="s">
        <v>91</v>
      </c>
    </row>
    <row r="18" spans="1:15" s="12" customFormat="1" ht="22.5" customHeight="1" x14ac:dyDescent="0.25">
      <c r="A18" s="13" t="s">
        <v>92</v>
      </c>
      <c r="B18" s="14"/>
      <c r="C18" s="14"/>
      <c r="D18" s="15" t="b">
        <v>0</v>
      </c>
      <c r="E18" s="14">
        <v>1003</v>
      </c>
      <c r="F18" s="14">
        <v>1003</v>
      </c>
      <c r="G18" s="16"/>
      <c r="H18" s="14" t="s">
        <v>19</v>
      </c>
      <c r="I18" s="14"/>
      <c r="J18" s="16" t="s">
        <v>93</v>
      </c>
      <c r="K18" s="16" t="s">
        <v>94</v>
      </c>
      <c r="L18" s="16" t="s">
        <v>95</v>
      </c>
      <c r="M18" s="16" t="s">
        <v>96</v>
      </c>
      <c r="N18" s="14" t="s">
        <v>29</v>
      </c>
      <c r="O18" s="24" t="s">
        <v>24</v>
      </c>
    </row>
    <row r="19" spans="1:15" s="12" customFormat="1" ht="22.5" customHeight="1" x14ac:dyDescent="0.25">
      <c r="A19" s="13" t="s">
        <v>97</v>
      </c>
      <c r="B19" s="14"/>
      <c r="C19" s="14"/>
      <c r="D19" s="15" t="b">
        <v>0</v>
      </c>
      <c r="E19" s="14">
        <v>1038</v>
      </c>
      <c r="F19" s="14">
        <v>1038</v>
      </c>
      <c r="G19" s="16"/>
      <c r="H19" s="14" t="s">
        <v>19</v>
      </c>
      <c r="I19" s="14"/>
      <c r="J19" s="16" t="s">
        <v>98</v>
      </c>
      <c r="K19" s="16" t="s">
        <v>99</v>
      </c>
      <c r="L19" s="16"/>
      <c r="M19" s="16" t="s">
        <v>100</v>
      </c>
      <c r="N19" s="14" t="s">
        <v>101</v>
      </c>
      <c r="O19" s="24" t="s">
        <v>58</v>
      </c>
    </row>
    <row r="20" spans="1:15" s="12" customFormat="1" ht="22.5" hidden="1" customHeight="1" x14ac:dyDescent="0.25">
      <c r="A20" s="13" t="s">
        <v>102</v>
      </c>
      <c r="B20" s="14"/>
      <c r="C20" s="14">
        <v>247</v>
      </c>
      <c r="D20" s="15" t="b">
        <v>0</v>
      </c>
      <c r="E20" s="14"/>
      <c r="F20" s="14"/>
      <c r="G20" s="16"/>
      <c r="H20" s="14" t="s">
        <v>19</v>
      </c>
      <c r="I20" s="14"/>
      <c r="J20" s="16" t="s">
        <v>103</v>
      </c>
      <c r="K20" s="16" t="s">
        <v>104</v>
      </c>
      <c r="L20" s="16"/>
      <c r="M20" s="16" t="s">
        <v>105</v>
      </c>
      <c r="N20" s="14" t="s">
        <v>106</v>
      </c>
      <c r="O20" s="24" t="s">
        <v>91</v>
      </c>
    </row>
    <row r="21" spans="1:15" s="12" customFormat="1" ht="22.5" hidden="1" customHeight="1" x14ac:dyDescent="0.25">
      <c r="A21" s="13" t="s">
        <v>107</v>
      </c>
      <c r="B21" s="14"/>
      <c r="C21" s="14">
        <v>24</v>
      </c>
      <c r="D21" s="15" t="b">
        <v>0</v>
      </c>
      <c r="E21" s="14"/>
      <c r="F21" s="14"/>
      <c r="G21" s="16"/>
      <c r="H21" s="14" t="s">
        <v>31</v>
      </c>
      <c r="I21" s="14"/>
      <c r="J21" s="16" t="s">
        <v>108</v>
      </c>
      <c r="K21" s="16" t="s">
        <v>109</v>
      </c>
      <c r="L21" s="16"/>
      <c r="M21" s="16" t="s">
        <v>110</v>
      </c>
      <c r="N21" s="14" t="s">
        <v>111</v>
      </c>
      <c r="O21" s="24" t="s">
        <v>37</v>
      </c>
    </row>
    <row r="22" spans="1:15" s="12" customFormat="1" ht="22.5" customHeight="1" x14ac:dyDescent="0.25">
      <c r="A22" s="13" t="s">
        <v>112</v>
      </c>
      <c r="B22" s="14"/>
      <c r="C22" s="14"/>
      <c r="D22" s="15" t="b">
        <v>0</v>
      </c>
      <c r="E22" s="14">
        <v>1017</v>
      </c>
      <c r="F22" s="14">
        <v>1017</v>
      </c>
      <c r="G22" s="16"/>
      <c r="H22" s="14" t="s">
        <v>19</v>
      </c>
      <c r="I22" s="14"/>
      <c r="J22" s="16" t="s">
        <v>113</v>
      </c>
      <c r="K22" s="16" t="s">
        <v>114</v>
      </c>
      <c r="L22" s="16" t="s">
        <v>115</v>
      </c>
      <c r="M22" s="16" t="s">
        <v>116</v>
      </c>
      <c r="N22" s="14" t="s">
        <v>117</v>
      </c>
      <c r="O22" s="24" t="s">
        <v>58</v>
      </c>
    </row>
    <row r="23" spans="1:15" s="12" customFormat="1" ht="22.5" customHeight="1" x14ac:dyDescent="0.25">
      <c r="A23" s="13" t="s">
        <v>118</v>
      </c>
      <c r="B23" s="14"/>
      <c r="C23" s="14"/>
      <c r="D23" s="15" t="b">
        <v>0</v>
      </c>
      <c r="E23" s="14">
        <v>1078</v>
      </c>
      <c r="F23" s="14">
        <v>1078</v>
      </c>
      <c r="G23" s="16"/>
      <c r="H23" s="14" t="s">
        <v>19</v>
      </c>
      <c r="I23" s="14"/>
      <c r="J23" s="16" t="s">
        <v>119</v>
      </c>
      <c r="K23" s="16" t="s">
        <v>120</v>
      </c>
      <c r="L23" s="16"/>
      <c r="M23" s="16" t="s">
        <v>121</v>
      </c>
      <c r="N23" s="14" t="s">
        <v>122</v>
      </c>
      <c r="O23" s="24" t="s">
        <v>45</v>
      </c>
    </row>
    <row r="24" spans="1:15" s="12" customFormat="1" ht="22.5" customHeight="1" x14ac:dyDescent="0.25">
      <c r="A24" s="13" t="s">
        <v>123</v>
      </c>
      <c r="B24" s="14"/>
      <c r="C24" s="14">
        <v>200</v>
      </c>
      <c r="D24" s="15" t="b">
        <v>0</v>
      </c>
      <c r="E24" s="14"/>
      <c r="F24" s="14">
        <v>200</v>
      </c>
      <c r="G24" s="16"/>
      <c r="H24" s="14" t="s">
        <v>19</v>
      </c>
      <c r="I24" s="14"/>
      <c r="J24" s="16" t="s">
        <v>124</v>
      </c>
      <c r="K24" s="16" t="s">
        <v>125</v>
      </c>
      <c r="L24" s="16"/>
      <c r="M24" s="16" t="s">
        <v>126</v>
      </c>
      <c r="N24" s="14" t="s">
        <v>127</v>
      </c>
      <c r="O24" s="24" t="s">
        <v>91</v>
      </c>
    </row>
    <row r="25" spans="1:15" s="12" customFormat="1" ht="22.5" customHeight="1" x14ac:dyDescent="0.25">
      <c r="A25" s="13" t="s">
        <v>128</v>
      </c>
      <c r="B25" s="14">
        <v>134</v>
      </c>
      <c r="C25" s="14"/>
      <c r="D25" s="15" t="b">
        <v>0</v>
      </c>
      <c r="E25" s="14">
        <v>134</v>
      </c>
      <c r="F25" s="14">
        <v>134</v>
      </c>
      <c r="G25" s="16"/>
      <c r="H25" s="14" t="s">
        <v>19</v>
      </c>
      <c r="I25" s="14"/>
      <c r="J25" s="16" t="s">
        <v>129</v>
      </c>
      <c r="K25" s="16" t="s">
        <v>130</v>
      </c>
      <c r="L25" s="16" t="s">
        <v>131</v>
      </c>
      <c r="M25" s="16" t="s">
        <v>132</v>
      </c>
      <c r="N25" s="14" t="s">
        <v>80</v>
      </c>
      <c r="O25" s="24" t="s">
        <v>37</v>
      </c>
    </row>
    <row r="26" spans="1:15" s="12" customFormat="1" ht="22.5" customHeight="1" x14ac:dyDescent="0.25">
      <c r="A26" s="13" t="s">
        <v>133</v>
      </c>
      <c r="B26" s="14"/>
      <c r="C26" s="14"/>
      <c r="D26" s="15" t="b">
        <v>0</v>
      </c>
      <c r="E26" s="14">
        <v>1019</v>
      </c>
      <c r="F26" s="14">
        <v>1019</v>
      </c>
      <c r="G26" s="16"/>
      <c r="H26" s="14" t="s">
        <v>19</v>
      </c>
      <c r="I26" s="14"/>
      <c r="J26" s="16" t="s">
        <v>134</v>
      </c>
      <c r="K26" s="16" t="s">
        <v>135</v>
      </c>
      <c r="L26" s="16"/>
      <c r="M26" s="16" t="s">
        <v>136</v>
      </c>
      <c r="N26" s="14" t="s">
        <v>137</v>
      </c>
      <c r="O26" s="24" t="s">
        <v>58</v>
      </c>
    </row>
    <row r="27" spans="1:15" s="12" customFormat="1" ht="22.5" customHeight="1" x14ac:dyDescent="0.25">
      <c r="A27" s="13" t="s">
        <v>138</v>
      </c>
      <c r="B27" s="14"/>
      <c r="C27" s="14"/>
      <c r="D27" s="15" t="b">
        <v>0</v>
      </c>
      <c r="E27" s="14">
        <v>1070</v>
      </c>
      <c r="F27" s="14">
        <v>1070</v>
      </c>
      <c r="G27" s="16"/>
      <c r="H27" s="14" t="s">
        <v>19</v>
      </c>
      <c r="I27" s="14"/>
      <c r="J27" s="16" t="s">
        <v>139</v>
      </c>
      <c r="K27" s="16" t="s">
        <v>140</v>
      </c>
      <c r="L27" s="16" t="s">
        <v>141</v>
      </c>
      <c r="M27" s="16" t="s">
        <v>142</v>
      </c>
      <c r="N27" s="14" t="s">
        <v>122</v>
      </c>
      <c r="O27" s="24" t="s">
        <v>45</v>
      </c>
    </row>
    <row r="28" spans="1:15" s="12" customFormat="1" ht="22.5" hidden="1" customHeight="1" x14ac:dyDescent="0.25">
      <c r="A28" s="13" t="s">
        <v>143</v>
      </c>
      <c r="B28" s="14"/>
      <c r="C28" s="14">
        <v>50</v>
      </c>
      <c r="D28" s="15" t="b">
        <v>0</v>
      </c>
      <c r="E28" s="14"/>
      <c r="F28" s="14"/>
      <c r="G28" s="16"/>
      <c r="H28" s="14" t="s">
        <v>19</v>
      </c>
      <c r="I28" s="14"/>
      <c r="J28" s="16" t="s">
        <v>144</v>
      </c>
      <c r="K28" s="16" t="s">
        <v>145</v>
      </c>
      <c r="L28" s="16"/>
      <c r="M28" s="16" t="s">
        <v>146</v>
      </c>
      <c r="N28" s="14" t="s">
        <v>147</v>
      </c>
      <c r="O28" s="24" t="s">
        <v>45</v>
      </c>
    </row>
    <row r="29" spans="1:15" s="12" customFormat="1" ht="22.5" customHeight="1" x14ac:dyDescent="0.25">
      <c r="A29" s="13" t="s">
        <v>148</v>
      </c>
      <c r="B29" s="14"/>
      <c r="C29" s="14"/>
      <c r="D29" s="15" t="b">
        <v>0</v>
      </c>
      <c r="E29" s="14">
        <v>1075</v>
      </c>
      <c r="F29" s="14">
        <v>1075</v>
      </c>
      <c r="G29" s="16"/>
      <c r="H29" s="14" t="s">
        <v>19</v>
      </c>
      <c r="I29" s="14"/>
      <c r="J29" s="16" t="s">
        <v>149</v>
      </c>
      <c r="K29" s="16" t="s">
        <v>150</v>
      </c>
      <c r="L29" s="16"/>
      <c r="M29" s="16" t="s">
        <v>151</v>
      </c>
      <c r="N29" s="14" t="s">
        <v>152</v>
      </c>
      <c r="O29" s="24" t="s">
        <v>37</v>
      </c>
    </row>
    <row r="30" spans="1:15" s="12" customFormat="1" ht="22.5" hidden="1" customHeight="1" x14ac:dyDescent="0.25">
      <c r="A30" s="13" t="s">
        <v>153</v>
      </c>
      <c r="B30" s="14"/>
      <c r="C30" s="14">
        <v>74</v>
      </c>
      <c r="D30" s="15" t="b">
        <v>1</v>
      </c>
      <c r="E30" s="14"/>
      <c r="F30" s="14"/>
      <c r="G30" s="16"/>
      <c r="H30" s="14" t="s">
        <v>19</v>
      </c>
      <c r="I30" s="14"/>
      <c r="J30" s="16" t="s">
        <v>154</v>
      </c>
      <c r="K30" s="16" t="s">
        <v>155</v>
      </c>
      <c r="L30" s="16" t="s">
        <v>156</v>
      </c>
      <c r="M30" s="16" t="s">
        <v>157</v>
      </c>
      <c r="N30" s="14" t="s">
        <v>158</v>
      </c>
      <c r="O30" s="24" t="s">
        <v>24</v>
      </c>
    </row>
    <row r="31" spans="1:15" s="12" customFormat="1" ht="22.5" customHeight="1" x14ac:dyDescent="0.25">
      <c r="A31" s="13" t="s">
        <v>159</v>
      </c>
      <c r="B31" s="14">
        <v>987</v>
      </c>
      <c r="C31" s="14"/>
      <c r="D31" s="15" t="b">
        <v>0</v>
      </c>
      <c r="E31" s="14">
        <v>1330</v>
      </c>
      <c r="F31" s="14">
        <v>1330</v>
      </c>
      <c r="G31" s="16"/>
      <c r="H31" s="14" t="s">
        <v>19</v>
      </c>
      <c r="I31" s="14"/>
      <c r="J31" s="16" t="s">
        <v>160</v>
      </c>
      <c r="K31" s="16" t="s">
        <v>161</v>
      </c>
      <c r="L31" s="16" t="s">
        <v>162</v>
      </c>
      <c r="M31" s="16" t="s">
        <v>163</v>
      </c>
      <c r="N31" s="14" t="s">
        <v>74</v>
      </c>
      <c r="O31" s="24" t="s">
        <v>37</v>
      </c>
    </row>
    <row r="32" spans="1:15" s="12" customFormat="1" ht="22.5" customHeight="1" x14ac:dyDescent="0.25">
      <c r="A32" s="13" t="s">
        <v>164</v>
      </c>
      <c r="B32" s="14"/>
      <c r="C32" s="14"/>
      <c r="D32" s="15" t="b">
        <v>0</v>
      </c>
      <c r="E32" s="14">
        <v>1138</v>
      </c>
      <c r="F32" s="14">
        <v>1138</v>
      </c>
      <c r="G32" s="16"/>
      <c r="H32" s="14" t="s">
        <v>19</v>
      </c>
      <c r="I32" s="14"/>
      <c r="J32" s="16" t="s">
        <v>165</v>
      </c>
      <c r="K32" s="16" t="s">
        <v>166</v>
      </c>
      <c r="L32" s="16"/>
      <c r="M32" s="16" t="s">
        <v>167</v>
      </c>
      <c r="N32" s="14" t="s">
        <v>168</v>
      </c>
      <c r="O32" s="24" t="s">
        <v>37</v>
      </c>
    </row>
    <row r="33" spans="1:15" s="12" customFormat="1" ht="22.5" customHeight="1" x14ac:dyDescent="0.25">
      <c r="A33" s="13" t="s">
        <v>169</v>
      </c>
      <c r="B33" s="14"/>
      <c r="C33" s="14"/>
      <c r="D33" s="15" t="b">
        <v>0</v>
      </c>
      <c r="E33" s="14">
        <v>1032</v>
      </c>
      <c r="F33" s="14">
        <v>1032</v>
      </c>
      <c r="G33" s="16"/>
      <c r="H33" s="14" t="s">
        <v>19</v>
      </c>
      <c r="I33" s="14"/>
      <c r="J33" s="16" t="s">
        <v>170</v>
      </c>
      <c r="K33" s="16" t="s">
        <v>171</v>
      </c>
      <c r="L33" s="16" t="s">
        <v>172</v>
      </c>
      <c r="M33" s="16" t="s">
        <v>173</v>
      </c>
      <c r="N33" s="14" t="s">
        <v>51</v>
      </c>
      <c r="O33" s="24" t="s">
        <v>45</v>
      </c>
    </row>
    <row r="34" spans="1:15" s="12" customFormat="1" ht="22.5" customHeight="1" x14ac:dyDescent="0.25">
      <c r="A34" s="13" t="s">
        <v>174</v>
      </c>
      <c r="B34" s="14"/>
      <c r="C34" s="14">
        <v>84</v>
      </c>
      <c r="D34" s="15" t="b">
        <v>0</v>
      </c>
      <c r="E34" s="14">
        <v>84</v>
      </c>
      <c r="F34" s="14">
        <v>84</v>
      </c>
      <c r="G34" s="16"/>
      <c r="H34" s="14" t="s">
        <v>19</v>
      </c>
      <c r="I34" s="14"/>
      <c r="J34" s="16" t="s">
        <v>175</v>
      </c>
      <c r="K34" s="16" t="s">
        <v>176</v>
      </c>
      <c r="L34" s="16"/>
      <c r="M34" s="16" t="s">
        <v>177</v>
      </c>
      <c r="N34" s="14" t="s">
        <v>178</v>
      </c>
      <c r="O34" s="24" t="s">
        <v>58</v>
      </c>
    </row>
    <row r="35" spans="1:15" s="12" customFormat="1" ht="22.5" customHeight="1" x14ac:dyDescent="0.25">
      <c r="A35" s="13" t="s">
        <v>179</v>
      </c>
      <c r="B35" s="14"/>
      <c r="C35" s="14"/>
      <c r="D35" s="15" t="b">
        <v>0</v>
      </c>
      <c r="E35" s="14">
        <v>1011</v>
      </c>
      <c r="F35" s="14">
        <v>1011</v>
      </c>
      <c r="G35" s="16"/>
      <c r="H35" s="14" t="s">
        <v>19</v>
      </c>
      <c r="I35" s="14"/>
      <c r="J35" s="16" t="s">
        <v>180</v>
      </c>
      <c r="K35" s="16" t="s">
        <v>181</v>
      </c>
      <c r="L35" s="16"/>
      <c r="M35" s="16" t="s">
        <v>182</v>
      </c>
      <c r="N35" s="14" t="s">
        <v>178</v>
      </c>
      <c r="O35" s="24" t="s">
        <v>58</v>
      </c>
    </row>
    <row r="36" spans="1:15" s="12" customFormat="1" ht="22.5" customHeight="1" x14ac:dyDescent="0.25">
      <c r="A36" s="13" t="s">
        <v>183</v>
      </c>
      <c r="B36" s="14">
        <v>92</v>
      </c>
      <c r="C36" s="14"/>
      <c r="D36" s="15" t="b">
        <v>0</v>
      </c>
      <c r="E36" s="14">
        <v>818</v>
      </c>
      <c r="F36" s="14">
        <v>818</v>
      </c>
      <c r="G36" s="16"/>
      <c r="H36" s="14" t="s">
        <v>19</v>
      </c>
      <c r="I36" s="14"/>
      <c r="J36" s="16" t="s">
        <v>184</v>
      </c>
      <c r="K36" s="16" t="s">
        <v>185</v>
      </c>
      <c r="L36" s="16"/>
      <c r="M36" s="16" t="s">
        <v>186</v>
      </c>
      <c r="N36" s="14" t="s">
        <v>51</v>
      </c>
      <c r="O36" s="24" t="s">
        <v>45</v>
      </c>
    </row>
    <row r="37" spans="1:15" s="12" customFormat="1" ht="22.5" customHeight="1" x14ac:dyDescent="0.25">
      <c r="A37" s="13" t="s">
        <v>187</v>
      </c>
      <c r="B37" s="14"/>
      <c r="C37" s="14"/>
      <c r="D37" s="15" t="b">
        <v>0</v>
      </c>
      <c r="E37" s="14">
        <v>1099</v>
      </c>
      <c r="F37" s="14">
        <v>1099</v>
      </c>
      <c r="G37" s="16"/>
      <c r="H37" s="14" t="s">
        <v>19</v>
      </c>
      <c r="I37" s="14"/>
      <c r="J37" s="16" t="s">
        <v>188</v>
      </c>
      <c r="K37" s="16" t="s">
        <v>189</v>
      </c>
      <c r="L37" s="16"/>
      <c r="M37" s="16" t="s">
        <v>190</v>
      </c>
      <c r="N37" s="14" t="s">
        <v>191</v>
      </c>
      <c r="O37" s="24" t="s">
        <v>24</v>
      </c>
    </row>
    <row r="38" spans="1:15" s="12" customFormat="1" ht="22.5" customHeight="1" x14ac:dyDescent="0.25">
      <c r="A38" s="13" t="s">
        <v>192</v>
      </c>
      <c r="B38" s="14">
        <v>994</v>
      </c>
      <c r="C38" s="14">
        <v>994</v>
      </c>
      <c r="D38" s="15" t="b">
        <v>1</v>
      </c>
      <c r="E38" s="14">
        <v>1091</v>
      </c>
      <c r="F38" s="14">
        <v>1091</v>
      </c>
      <c r="G38" s="16"/>
      <c r="H38" s="14" t="s">
        <v>19</v>
      </c>
      <c r="I38" s="14"/>
      <c r="J38" s="16" t="s">
        <v>193</v>
      </c>
      <c r="K38" s="16" t="s">
        <v>194</v>
      </c>
      <c r="L38" s="16"/>
      <c r="M38" s="16" t="s">
        <v>195</v>
      </c>
      <c r="N38" s="14" t="s">
        <v>196</v>
      </c>
      <c r="O38" s="24" t="s">
        <v>24</v>
      </c>
    </row>
    <row r="39" spans="1:15" s="12" customFormat="1" ht="22.5" hidden="1" customHeight="1" x14ac:dyDescent="0.25">
      <c r="A39" s="13" t="s">
        <v>197</v>
      </c>
      <c r="B39" s="14">
        <v>164</v>
      </c>
      <c r="C39" s="14">
        <v>164</v>
      </c>
      <c r="D39" s="15" t="b">
        <v>0</v>
      </c>
      <c r="E39" s="14"/>
      <c r="F39" s="14"/>
      <c r="G39" s="16"/>
      <c r="H39" s="14" t="s">
        <v>19</v>
      </c>
      <c r="I39" s="14"/>
      <c r="J39" s="16" t="s">
        <v>198</v>
      </c>
      <c r="K39" s="16" t="s">
        <v>199</v>
      </c>
      <c r="L39" s="16"/>
      <c r="M39" s="16" t="s">
        <v>200</v>
      </c>
      <c r="N39" s="14" t="s">
        <v>111</v>
      </c>
      <c r="O39" s="24" t="s">
        <v>37</v>
      </c>
    </row>
    <row r="40" spans="1:15" s="12" customFormat="1" ht="22.5" hidden="1" customHeight="1" x14ac:dyDescent="0.25">
      <c r="A40" s="13" t="s">
        <v>201</v>
      </c>
      <c r="B40" s="14"/>
      <c r="C40" s="14">
        <v>2026</v>
      </c>
      <c r="D40" s="15" t="b">
        <v>0</v>
      </c>
      <c r="E40" s="14"/>
      <c r="F40" s="14"/>
      <c r="G40" s="16"/>
      <c r="H40" s="14" t="s">
        <v>40</v>
      </c>
      <c r="I40" s="14"/>
      <c r="J40" s="16" t="s">
        <v>202</v>
      </c>
      <c r="K40" s="16" t="s">
        <v>203</v>
      </c>
      <c r="L40" s="16"/>
      <c r="M40" s="16" t="s">
        <v>204</v>
      </c>
      <c r="N40" s="14" t="s">
        <v>191</v>
      </c>
      <c r="O40" s="24" t="s">
        <v>37</v>
      </c>
    </row>
    <row r="41" spans="1:15" s="12" customFormat="1" ht="22.5" customHeight="1" x14ac:dyDescent="0.25">
      <c r="A41" s="13" t="s">
        <v>205</v>
      </c>
      <c r="B41" s="14"/>
      <c r="C41" s="14">
        <v>40</v>
      </c>
      <c r="D41" s="15" t="b">
        <v>0</v>
      </c>
      <c r="E41" s="14"/>
      <c r="F41" s="14">
        <v>40</v>
      </c>
      <c r="G41" s="16"/>
      <c r="H41" s="14" t="s">
        <v>31</v>
      </c>
      <c r="I41" s="14"/>
      <c r="J41" s="16" t="s">
        <v>206</v>
      </c>
      <c r="K41" s="16" t="s">
        <v>207</v>
      </c>
      <c r="L41" s="16"/>
      <c r="M41" s="16" t="s">
        <v>208</v>
      </c>
      <c r="N41" s="14" t="s">
        <v>209</v>
      </c>
      <c r="O41" s="24" t="s">
        <v>24</v>
      </c>
    </row>
    <row r="42" spans="1:15" s="12" customFormat="1" ht="22.5" customHeight="1" x14ac:dyDescent="0.25">
      <c r="A42" s="13" t="s">
        <v>210</v>
      </c>
      <c r="B42" s="14">
        <v>969</v>
      </c>
      <c r="C42" s="14">
        <v>969</v>
      </c>
      <c r="D42" s="15" t="b">
        <v>1</v>
      </c>
      <c r="E42" s="14">
        <v>969</v>
      </c>
      <c r="F42" s="14">
        <v>969</v>
      </c>
      <c r="G42" s="16" t="s">
        <v>211</v>
      </c>
      <c r="H42" s="14" t="s">
        <v>31</v>
      </c>
      <c r="I42" s="14"/>
      <c r="J42" s="16" t="s">
        <v>212</v>
      </c>
      <c r="K42" s="16" t="s">
        <v>213</v>
      </c>
      <c r="L42" s="16" t="s">
        <v>214</v>
      </c>
      <c r="M42" s="16" t="s">
        <v>215</v>
      </c>
      <c r="N42" s="14" t="s">
        <v>117</v>
      </c>
      <c r="O42" s="24" t="s">
        <v>58</v>
      </c>
    </row>
    <row r="43" spans="1:15" s="12" customFormat="1" ht="22.5" hidden="1" customHeight="1" x14ac:dyDescent="0.25">
      <c r="A43" s="13" t="s">
        <v>216</v>
      </c>
      <c r="B43" s="14">
        <v>271</v>
      </c>
      <c r="C43" s="14"/>
      <c r="D43" s="15" t="b">
        <v>0</v>
      </c>
      <c r="E43" s="14"/>
      <c r="F43" s="14"/>
      <c r="G43" s="16"/>
      <c r="H43" s="14" t="s">
        <v>19</v>
      </c>
      <c r="I43" s="14"/>
      <c r="J43" s="16" t="s">
        <v>217</v>
      </c>
      <c r="K43" s="16" t="s">
        <v>218</v>
      </c>
      <c r="L43" s="16"/>
      <c r="M43" s="16" t="s">
        <v>219</v>
      </c>
      <c r="N43" s="14" t="s">
        <v>220</v>
      </c>
      <c r="O43" s="24" t="s">
        <v>24</v>
      </c>
    </row>
    <row r="44" spans="1:15" s="12" customFormat="1" ht="22.5" hidden="1" customHeight="1" x14ac:dyDescent="0.25">
      <c r="A44" s="13" t="s">
        <v>221</v>
      </c>
      <c r="B44" s="14"/>
      <c r="C44" s="14" t="s">
        <v>222</v>
      </c>
      <c r="D44" s="15" t="b">
        <v>0</v>
      </c>
      <c r="E44" s="14"/>
      <c r="F44" s="14"/>
      <c r="G44" s="16"/>
      <c r="H44" s="14" t="s">
        <v>19</v>
      </c>
      <c r="I44" s="14"/>
      <c r="J44" s="16" t="s">
        <v>223</v>
      </c>
      <c r="K44" s="16" t="s">
        <v>224</v>
      </c>
      <c r="L44" s="16"/>
      <c r="M44" s="16" t="s">
        <v>225</v>
      </c>
      <c r="N44" s="14" t="s">
        <v>111</v>
      </c>
      <c r="O44" s="24" t="s">
        <v>37</v>
      </c>
    </row>
    <row r="45" spans="1:15" s="12" customFormat="1" ht="22.5" hidden="1" customHeight="1" x14ac:dyDescent="0.25">
      <c r="A45" s="13" t="s">
        <v>226</v>
      </c>
      <c r="B45" s="14"/>
      <c r="C45" s="14">
        <v>145</v>
      </c>
      <c r="D45" s="15" t="b">
        <v>0</v>
      </c>
      <c r="E45" s="14"/>
      <c r="F45" s="14"/>
      <c r="G45" s="16"/>
      <c r="H45" s="14" t="s">
        <v>31</v>
      </c>
      <c r="I45" s="14"/>
      <c r="J45" s="16" t="s">
        <v>227</v>
      </c>
      <c r="K45" s="16" t="s">
        <v>228</v>
      </c>
      <c r="L45" s="16"/>
      <c r="M45" s="16" t="s">
        <v>229</v>
      </c>
      <c r="N45" s="14" t="s">
        <v>230</v>
      </c>
      <c r="O45" s="24" t="s">
        <v>58</v>
      </c>
    </row>
    <row r="46" spans="1:15" s="12" customFormat="1" ht="22.5" customHeight="1" x14ac:dyDescent="0.25">
      <c r="A46" s="13" t="s">
        <v>231</v>
      </c>
      <c r="B46" s="14">
        <v>819</v>
      </c>
      <c r="C46" s="14">
        <v>819</v>
      </c>
      <c r="D46" s="15" t="b">
        <v>1</v>
      </c>
      <c r="E46" s="14">
        <v>819</v>
      </c>
      <c r="F46" s="14">
        <v>819</v>
      </c>
      <c r="G46" s="16"/>
      <c r="H46" s="14" t="s">
        <v>19</v>
      </c>
      <c r="I46" s="14"/>
      <c r="J46" s="16" t="s">
        <v>232</v>
      </c>
      <c r="K46" s="16" t="s">
        <v>233</v>
      </c>
      <c r="L46" s="16" t="s">
        <v>234</v>
      </c>
      <c r="M46" s="16" t="s">
        <v>235</v>
      </c>
      <c r="N46" s="14" t="s">
        <v>236</v>
      </c>
      <c r="O46" s="24" t="s">
        <v>58</v>
      </c>
    </row>
    <row r="47" spans="1:15" s="12" customFormat="1" ht="22.5" customHeight="1" x14ac:dyDescent="0.25">
      <c r="A47" s="13" t="s">
        <v>237</v>
      </c>
      <c r="B47" s="14">
        <v>104</v>
      </c>
      <c r="C47" s="14"/>
      <c r="D47" s="15" t="b">
        <v>0</v>
      </c>
      <c r="E47" s="14">
        <v>104</v>
      </c>
      <c r="F47" s="14">
        <v>104</v>
      </c>
      <c r="G47" s="16"/>
      <c r="H47" s="14" t="s">
        <v>19</v>
      </c>
      <c r="I47" s="14"/>
      <c r="J47" s="16" t="s">
        <v>238</v>
      </c>
      <c r="K47" s="16" t="s">
        <v>239</v>
      </c>
      <c r="L47" s="16"/>
      <c r="M47" s="16" t="s">
        <v>240</v>
      </c>
      <c r="N47" s="14" t="s">
        <v>51</v>
      </c>
      <c r="O47" s="24" t="s">
        <v>45</v>
      </c>
    </row>
    <row r="48" spans="1:15" s="12" customFormat="1" ht="22.5" hidden="1" customHeight="1" x14ac:dyDescent="0.25">
      <c r="A48" s="13" t="s">
        <v>241</v>
      </c>
      <c r="B48" s="14"/>
      <c r="C48" s="14">
        <v>87</v>
      </c>
      <c r="D48" s="15" t="b">
        <v>0</v>
      </c>
      <c r="E48" s="14"/>
      <c r="F48" s="14"/>
      <c r="G48" s="16"/>
      <c r="H48" s="14" t="s">
        <v>19</v>
      </c>
      <c r="I48" s="14"/>
      <c r="J48" s="16" t="s">
        <v>242</v>
      </c>
      <c r="K48" s="16" t="s">
        <v>243</v>
      </c>
      <c r="L48" s="16"/>
      <c r="M48" s="16" t="s">
        <v>244</v>
      </c>
      <c r="N48" s="14" t="s">
        <v>245</v>
      </c>
      <c r="O48" s="24" t="s">
        <v>91</v>
      </c>
    </row>
    <row r="49" spans="1:15" s="12" customFormat="1" ht="22.5" customHeight="1" x14ac:dyDescent="0.25">
      <c r="A49" s="13" t="s">
        <v>246</v>
      </c>
      <c r="B49" s="14"/>
      <c r="C49" s="14"/>
      <c r="D49" s="15" t="b">
        <v>0</v>
      </c>
      <c r="E49" s="14">
        <v>1025</v>
      </c>
      <c r="F49" s="14">
        <v>1025</v>
      </c>
      <c r="G49" s="16"/>
      <c r="H49" s="14" t="s">
        <v>19</v>
      </c>
      <c r="I49" s="14"/>
      <c r="J49" s="16" t="s">
        <v>247</v>
      </c>
      <c r="K49" s="16" t="s">
        <v>248</v>
      </c>
      <c r="L49" s="16"/>
      <c r="M49" s="16" t="s">
        <v>249</v>
      </c>
      <c r="N49" s="14" t="s">
        <v>250</v>
      </c>
      <c r="O49" s="24" t="s">
        <v>58</v>
      </c>
    </row>
    <row r="50" spans="1:15" s="12" customFormat="1" ht="22.5" customHeight="1" x14ac:dyDescent="0.25">
      <c r="A50" s="13" t="s">
        <v>251</v>
      </c>
      <c r="B50" s="14"/>
      <c r="C50" s="14"/>
      <c r="D50" s="15" t="b">
        <v>0</v>
      </c>
      <c r="E50" s="14"/>
      <c r="F50" s="14">
        <v>1097</v>
      </c>
      <c r="G50" s="16"/>
      <c r="H50" s="14" t="s">
        <v>19</v>
      </c>
      <c r="I50" s="14"/>
      <c r="J50" s="16" t="s">
        <v>252</v>
      </c>
      <c r="K50" s="16" t="s">
        <v>253</v>
      </c>
      <c r="L50" s="16"/>
      <c r="M50" s="16" t="s">
        <v>254</v>
      </c>
      <c r="N50" s="14" t="s">
        <v>209</v>
      </c>
      <c r="O50" s="24" t="s">
        <v>24</v>
      </c>
    </row>
    <row r="51" spans="1:15" s="12" customFormat="1" ht="22.5" customHeight="1" x14ac:dyDescent="0.25">
      <c r="A51" s="13" t="s">
        <v>255</v>
      </c>
      <c r="B51" s="14"/>
      <c r="C51" s="14"/>
      <c r="D51" s="15" t="b">
        <v>0</v>
      </c>
      <c r="E51" s="14">
        <v>1098</v>
      </c>
      <c r="F51" s="14">
        <v>1098</v>
      </c>
      <c r="G51" s="16"/>
      <c r="H51" s="14" t="s">
        <v>19</v>
      </c>
      <c r="I51" s="14"/>
      <c r="J51" s="16" t="s">
        <v>256</v>
      </c>
      <c r="K51" s="16" t="s">
        <v>257</v>
      </c>
      <c r="L51" s="16"/>
      <c r="M51" s="16" t="s">
        <v>258</v>
      </c>
      <c r="N51" s="14" t="s">
        <v>259</v>
      </c>
      <c r="O51" s="24" t="s">
        <v>58</v>
      </c>
    </row>
    <row r="52" spans="1:15" s="12" customFormat="1" ht="22.5" customHeight="1" x14ac:dyDescent="0.25">
      <c r="A52" s="13" t="s">
        <v>260</v>
      </c>
      <c r="B52" s="14"/>
      <c r="C52" s="14"/>
      <c r="D52" s="15" t="b">
        <v>0</v>
      </c>
      <c r="E52" s="14"/>
      <c r="F52" s="14">
        <v>1082</v>
      </c>
      <c r="G52" s="16"/>
      <c r="H52" s="14" t="s">
        <v>19</v>
      </c>
      <c r="I52" s="14"/>
      <c r="J52" s="16" t="s">
        <v>261</v>
      </c>
      <c r="K52" s="16" t="s">
        <v>262</v>
      </c>
      <c r="L52" s="16"/>
      <c r="M52" s="16" t="s">
        <v>263</v>
      </c>
      <c r="N52" s="14" t="s">
        <v>69</v>
      </c>
      <c r="O52" s="24" t="s">
        <v>45</v>
      </c>
    </row>
    <row r="53" spans="1:15" s="12" customFormat="1" ht="22.5" hidden="1" customHeight="1" x14ac:dyDescent="0.25">
      <c r="A53" s="13" t="s">
        <v>264</v>
      </c>
      <c r="B53" s="14"/>
      <c r="C53" s="14">
        <v>149</v>
      </c>
      <c r="D53" s="15" t="b">
        <v>0</v>
      </c>
      <c r="E53" s="14"/>
      <c r="F53" s="14"/>
      <c r="G53" s="16"/>
      <c r="H53" s="14" t="s">
        <v>19</v>
      </c>
      <c r="I53" s="14"/>
      <c r="J53" s="16" t="s">
        <v>265</v>
      </c>
      <c r="K53" s="16" t="s">
        <v>266</v>
      </c>
      <c r="L53" s="16" t="s">
        <v>267</v>
      </c>
      <c r="M53" s="16" t="s">
        <v>268</v>
      </c>
      <c r="N53" s="14" t="s">
        <v>111</v>
      </c>
      <c r="O53" s="24" t="s">
        <v>37</v>
      </c>
    </row>
    <row r="54" spans="1:15" s="12" customFormat="1" ht="22.5" hidden="1" customHeight="1" x14ac:dyDescent="0.25">
      <c r="A54" s="13" t="s">
        <v>269</v>
      </c>
      <c r="B54" s="14"/>
      <c r="C54" s="14">
        <v>30</v>
      </c>
      <c r="D54" s="15" t="b">
        <v>0</v>
      </c>
      <c r="E54" s="14"/>
      <c r="F54" s="14"/>
      <c r="G54" s="16"/>
      <c r="H54" s="14" t="s">
        <v>19</v>
      </c>
      <c r="I54" s="14"/>
      <c r="J54" s="16" t="s">
        <v>270</v>
      </c>
      <c r="K54" s="16" t="s">
        <v>271</v>
      </c>
      <c r="L54" s="16"/>
      <c r="M54" s="16" t="s">
        <v>272</v>
      </c>
      <c r="N54" s="14" t="s">
        <v>191</v>
      </c>
      <c r="O54" s="24" t="s">
        <v>37</v>
      </c>
    </row>
    <row r="55" spans="1:15" s="12" customFormat="1" ht="22.5" hidden="1" customHeight="1" x14ac:dyDescent="0.25">
      <c r="A55" s="13" t="s">
        <v>273</v>
      </c>
      <c r="B55" s="14"/>
      <c r="C55" s="14">
        <v>22</v>
      </c>
      <c r="D55" s="15" t="b">
        <v>1</v>
      </c>
      <c r="E55" s="14"/>
      <c r="F55" s="14"/>
      <c r="G55" s="16"/>
      <c r="H55" s="14" t="s">
        <v>31</v>
      </c>
      <c r="I55" s="14"/>
      <c r="J55" s="16" t="s">
        <v>274</v>
      </c>
      <c r="K55" s="16" t="s">
        <v>275</v>
      </c>
      <c r="L55" s="16"/>
      <c r="M55" s="16" t="s">
        <v>276</v>
      </c>
      <c r="N55" s="14" t="s">
        <v>277</v>
      </c>
      <c r="O55" s="24" t="s">
        <v>24</v>
      </c>
    </row>
    <row r="56" spans="1:15" s="12" customFormat="1" ht="22.5" customHeight="1" x14ac:dyDescent="0.25">
      <c r="A56" s="13" t="s">
        <v>278</v>
      </c>
      <c r="B56" s="14">
        <v>193</v>
      </c>
      <c r="C56" s="14">
        <v>193</v>
      </c>
      <c r="D56" s="15" t="b">
        <v>1</v>
      </c>
      <c r="E56" s="14">
        <v>193</v>
      </c>
      <c r="F56" s="14">
        <v>193</v>
      </c>
      <c r="G56" s="16"/>
      <c r="H56" s="14" t="s">
        <v>19</v>
      </c>
      <c r="I56" s="14"/>
      <c r="J56" s="16" t="s">
        <v>279</v>
      </c>
      <c r="K56" s="16" t="s">
        <v>280</v>
      </c>
      <c r="L56" s="16"/>
      <c r="M56" s="16" t="s">
        <v>281</v>
      </c>
      <c r="N56" s="14" t="s">
        <v>282</v>
      </c>
      <c r="O56" s="24" t="s">
        <v>24</v>
      </c>
    </row>
    <row r="57" spans="1:15" s="12" customFormat="1" ht="22.5" customHeight="1" x14ac:dyDescent="0.25">
      <c r="A57" s="13" t="s">
        <v>283</v>
      </c>
      <c r="B57" s="14"/>
      <c r="C57" s="14"/>
      <c r="D57" s="15" t="b">
        <v>0</v>
      </c>
      <c r="E57" s="14"/>
      <c r="F57" s="14">
        <v>1061</v>
      </c>
      <c r="G57" s="16"/>
      <c r="H57" s="14" t="s">
        <v>31</v>
      </c>
      <c r="I57" s="14"/>
      <c r="J57" s="16" t="s">
        <v>284</v>
      </c>
      <c r="K57" s="16" t="s">
        <v>285</v>
      </c>
      <c r="L57" s="16"/>
      <c r="M57" s="16" t="s">
        <v>286</v>
      </c>
      <c r="N57" s="14" t="s">
        <v>209</v>
      </c>
      <c r="O57" s="24" t="s">
        <v>24</v>
      </c>
    </row>
    <row r="58" spans="1:15" s="12" customFormat="1" ht="22.5" customHeight="1" x14ac:dyDescent="0.25">
      <c r="A58" s="13" t="s">
        <v>287</v>
      </c>
      <c r="B58" s="14"/>
      <c r="C58" s="14"/>
      <c r="D58" s="15" t="b">
        <v>0</v>
      </c>
      <c r="E58" s="14">
        <v>1006</v>
      </c>
      <c r="F58" s="14">
        <v>1006</v>
      </c>
      <c r="G58" s="16"/>
      <c r="H58" s="14" t="s">
        <v>19</v>
      </c>
      <c r="I58" s="14"/>
      <c r="J58" s="16" t="s">
        <v>288</v>
      </c>
      <c r="K58" s="16" t="s">
        <v>289</v>
      </c>
      <c r="L58" s="16"/>
      <c r="M58" s="16" t="s">
        <v>290</v>
      </c>
      <c r="N58" s="14" t="s">
        <v>101</v>
      </c>
      <c r="O58" s="24" t="s">
        <v>58</v>
      </c>
    </row>
    <row r="59" spans="1:15" s="12" customFormat="1" ht="22.5" customHeight="1" x14ac:dyDescent="0.25">
      <c r="A59" s="13" t="s">
        <v>291</v>
      </c>
      <c r="B59" s="14"/>
      <c r="C59" s="14"/>
      <c r="D59" s="15" t="b">
        <v>0</v>
      </c>
      <c r="E59" s="14">
        <v>1004</v>
      </c>
      <c r="F59" s="14">
        <v>1004</v>
      </c>
      <c r="G59" s="16" t="s">
        <v>211</v>
      </c>
      <c r="H59" s="14" t="s">
        <v>19</v>
      </c>
      <c r="I59" s="14"/>
      <c r="J59" s="16" t="s">
        <v>292</v>
      </c>
      <c r="K59" s="16" t="s">
        <v>293</v>
      </c>
      <c r="L59" s="16" t="s">
        <v>294</v>
      </c>
      <c r="M59" s="16" t="s">
        <v>295</v>
      </c>
      <c r="N59" s="14" t="s">
        <v>296</v>
      </c>
      <c r="O59" s="24" t="s">
        <v>58</v>
      </c>
    </row>
    <row r="60" spans="1:15" s="12" customFormat="1" ht="22.5" hidden="1" customHeight="1" x14ac:dyDescent="0.25">
      <c r="A60" s="13" t="s">
        <v>297</v>
      </c>
      <c r="B60" s="14">
        <v>305</v>
      </c>
      <c r="C60" s="14"/>
      <c r="D60" s="15" t="b">
        <v>0</v>
      </c>
      <c r="E60" s="14"/>
      <c r="F60" s="14"/>
      <c r="G60" s="16"/>
      <c r="H60" s="14" t="s">
        <v>19</v>
      </c>
      <c r="I60" s="14"/>
      <c r="J60" s="16" t="s">
        <v>298</v>
      </c>
      <c r="K60" s="16" t="s">
        <v>299</v>
      </c>
      <c r="L60" s="16" t="s">
        <v>300</v>
      </c>
      <c r="M60" s="16" t="s">
        <v>301</v>
      </c>
      <c r="N60" s="14" t="s">
        <v>220</v>
      </c>
      <c r="O60" s="24" t="s">
        <v>24</v>
      </c>
    </row>
    <row r="61" spans="1:15" s="12" customFormat="1" ht="22.5" customHeight="1" x14ac:dyDescent="0.25">
      <c r="A61" s="13" t="s">
        <v>302</v>
      </c>
      <c r="B61" s="14">
        <v>964</v>
      </c>
      <c r="C61" s="14">
        <v>964</v>
      </c>
      <c r="D61" s="15" t="b">
        <v>0</v>
      </c>
      <c r="E61" s="14">
        <v>1096</v>
      </c>
      <c r="F61" s="14">
        <v>1096</v>
      </c>
      <c r="G61" s="16"/>
      <c r="H61" s="14" t="s">
        <v>19</v>
      </c>
      <c r="I61" s="14"/>
      <c r="J61" s="16" t="s">
        <v>303</v>
      </c>
      <c r="K61" s="16" t="s">
        <v>304</v>
      </c>
      <c r="L61" s="16"/>
      <c r="M61" s="16" t="s">
        <v>305</v>
      </c>
      <c r="N61" s="14" t="s">
        <v>306</v>
      </c>
      <c r="O61" s="24" t="s">
        <v>58</v>
      </c>
    </row>
    <row r="62" spans="1:15" s="12" customFormat="1" ht="22.5" hidden="1" customHeight="1" x14ac:dyDescent="0.25">
      <c r="A62" s="13" t="s">
        <v>307</v>
      </c>
      <c r="B62" s="14"/>
      <c r="C62" s="14">
        <v>595</v>
      </c>
      <c r="D62" s="15" t="b">
        <v>1</v>
      </c>
      <c r="E62" s="14"/>
      <c r="F62" s="14"/>
      <c r="G62" s="16"/>
      <c r="H62" s="14" t="s">
        <v>31</v>
      </c>
      <c r="I62" s="14"/>
      <c r="J62" s="16" t="s">
        <v>308</v>
      </c>
      <c r="K62" s="16" t="s">
        <v>309</v>
      </c>
      <c r="L62" s="16"/>
      <c r="M62" s="16" t="s">
        <v>310</v>
      </c>
      <c r="N62" s="14" t="s">
        <v>29</v>
      </c>
      <c r="O62" s="24" t="s">
        <v>24</v>
      </c>
    </row>
    <row r="63" spans="1:15" s="12" customFormat="1" ht="22.5" customHeight="1" x14ac:dyDescent="0.25">
      <c r="A63" s="13" t="s">
        <v>311</v>
      </c>
      <c r="B63" s="14">
        <v>16</v>
      </c>
      <c r="C63" s="14"/>
      <c r="D63" s="15" t="b">
        <v>0</v>
      </c>
      <c r="E63" s="14">
        <v>16</v>
      </c>
      <c r="F63" s="14">
        <v>16</v>
      </c>
      <c r="G63" s="16"/>
      <c r="H63" s="14" t="s">
        <v>19</v>
      </c>
      <c r="I63" s="14"/>
      <c r="J63" s="16" t="s">
        <v>312</v>
      </c>
      <c r="K63" s="16" t="s">
        <v>313</v>
      </c>
      <c r="L63" s="16"/>
      <c r="M63" s="16" t="s">
        <v>314</v>
      </c>
      <c r="N63" s="14" t="s">
        <v>147</v>
      </c>
      <c r="O63" s="24" t="s">
        <v>45</v>
      </c>
    </row>
    <row r="64" spans="1:15" s="12" customFormat="1" ht="22.5" hidden="1" customHeight="1" x14ac:dyDescent="0.25">
      <c r="A64" s="13" t="s">
        <v>315</v>
      </c>
      <c r="B64" s="14"/>
      <c r="C64" s="14">
        <v>372</v>
      </c>
      <c r="D64" s="15" t="b">
        <v>0</v>
      </c>
      <c r="E64" s="14"/>
      <c r="F64" s="14"/>
      <c r="G64" s="16"/>
      <c r="H64" s="14" t="s">
        <v>19</v>
      </c>
      <c r="I64" s="14"/>
      <c r="J64" s="16" t="s">
        <v>316</v>
      </c>
      <c r="K64" s="16" t="s">
        <v>317</v>
      </c>
      <c r="L64" s="16"/>
      <c r="M64" s="16" t="s">
        <v>318</v>
      </c>
      <c r="N64" s="14" t="s">
        <v>147</v>
      </c>
      <c r="O64" s="24" t="s">
        <v>45</v>
      </c>
    </row>
    <row r="65" spans="1:15" s="12" customFormat="1" ht="22.5" customHeight="1" x14ac:dyDescent="0.25">
      <c r="A65" s="13" t="s">
        <v>319</v>
      </c>
      <c r="B65" s="14">
        <v>99</v>
      </c>
      <c r="C65" s="14">
        <v>99</v>
      </c>
      <c r="D65" s="15" t="b">
        <v>1</v>
      </c>
      <c r="E65" s="14">
        <v>99</v>
      </c>
      <c r="F65" s="14">
        <v>99</v>
      </c>
      <c r="G65" s="16"/>
      <c r="H65" s="14" t="s">
        <v>31</v>
      </c>
      <c r="I65" s="14"/>
      <c r="J65" s="16" t="s">
        <v>320</v>
      </c>
      <c r="K65" s="16" t="s">
        <v>321</v>
      </c>
      <c r="L65" s="16"/>
      <c r="M65" s="16" t="s">
        <v>322</v>
      </c>
      <c r="N65" s="14" t="s">
        <v>44</v>
      </c>
      <c r="O65" s="24" t="s">
        <v>45</v>
      </c>
    </row>
    <row r="66" spans="1:15" s="12" customFormat="1" ht="22.5" hidden="1" customHeight="1" x14ac:dyDescent="0.25">
      <c r="A66" s="13" t="s">
        <v>323</v>
      </c>
      <c r="B66" s="14"/>
      <c r="C66" s="14">
        <v>63</v>
      </c>
      <c r="D66" s="15" t="b">
        <v>0</v>
      </c>
      <c r="E66" s="14"/>
      <c r="F66" s="14"/>
      <c r="G66" s="16"/>
      <c r="H66" s="14" t="s">
        <v>31</v>
      </c>
      <c r="I66" s="14"/>
      <c r="J66" s="16" t="s">
        <v>324</v>
      </c>
      <c r="K66" s="16" t="s">
        <v>325</v>
      </c>
      <c r="L66" s="16"/>
      <c r="M66" s="16" t="s">
        <v>326</v>
      </c>
      <c r="N66" s="14" t="s">
        <v>90</v>
      </c>
      <c r="O66" s="24" t="s">
        <v>91</v>
      </c>
    </row>
    <row r="67" spans="1:15" s="12" customFormat="1" ht="22.5" customHeight="1" x14ac:dyDescent="0.25">
      <c r="A67" s="13" t="s">
        <v>327</v>
      </c>
      <c r="B67" s="14"/>
      <c r="C67" s="14"/>
      <c r="D67" s="15" t="b">
        <v>0</v>
      </c>
      <c r="E67" s="14">
        <v>1000</v>
      </c>
      <c r="F67" s="14">
        <v>1000</v>
      </c>
      <c r="G67" s="16"/>
      <c r="H67" s="14" t="s">
        <v>31</v>
      </c>
      <c r="I67" s="14"/>
      <c r="J67" s="16" t="s">
        <v>328</v>
      </c>
      <c r="K67" s="16" t="s">
        <v>329</v>
      </c>
      <c r="L67" s="16"/>
      <c r="M67" s="16" t="s">
        <v>330</v>
      </c>
      <c r="N67" s="14" t="s">
        <v>331</v>
      </c>
      <c r="O67" s="24" t="s">
        <v>37</v>
      </c>
    </row>
    <row r="68" spans="1:15" s="12" customFormat="1" ht="22.5" customHeight="1" x14ac:dyDescent="0.25">
      <c r="A68" s="13" t="s">
        <v>332</v>
      </c>
      <c r="B68" s="14"/>
      <c r="C68" s="14"/>
      <c r="D68" s="15" t="b">
        <v>0</v>
      </c>
      <c r="E68" s="14">
        <v>1013</v>
      </c>
      <c r="F68" s="14">
        <v>1013</v>
      </c>
      <c r="G68" s="16"/>
      <c r="H68" s="14" t="s">
        <v>19</v>
      </c>
      <c r="I68" s="14"/>
      <c r="J68" s="16" t="s">
        <v>333</v>
      </c>
      <c r="K68" s="16" t="s">
        <v>334</v>
      </c>
      <c r="L68" s="16"/>
      <c r="M68" s="16" t="s">
        <v>335</v>
      </c>
      <c r="N68" s="14" t="s">
        <v>101</v>
      </c>
      <c r="O68" s="24" t="s">
        <v>58</v>
      </c>
    </row>
    <row r="69" spans="1:15" s="12" customFormat="1" ht="22.5" customHeight="1" x14ac:dyDescent="0.25">
      <c r="A69" s="13" t="s">
        <v>336</v>
      </c>
      <c r="B69" s="14">
        <v>46</v>
      </c>
      <c r="C69" s="14">
        <v>46</v>
      </c>
      <c r="D69" s="15" t="b">
        <v>1</v>
      </c>
      <c r="E69" s="14">
        <v>1037</v>
      </c>
      <c r="F69" s="14">
        <v>1037</v>
      </c>
      <c r="G69" s="16"/>
      <c r="H69" s="14" t="s">
        <v>19</v>
      </c>
      <c r="I69" s="14"/>
      <c r="J69" s="16" t="s">
        <v>337</v>
      </c>
      <c r="K69" s="16" t="s">
        <v>338</v>
      </c>
      <c r="L69" s="16"/>
      <c r="M69" s="16" t="s">
        <v>339</v>
      </c>
      <c r="N69" s="14" t="s">
        <v>340</v>
      </c>
      <c r="O69" s="24" t="s">
        <v>24</v>
      </c>
    </row>
    <row r="70" spans="1:15" s="12" customFormat="1" ht="22.5" hidden="1" customHeight="1" x14ac:dyDescent="0.25">
      <c r="A70" s="13" t="s">
        <v>341</v>
      </c>
      <c r="B70" s="14"/>
      <c r="C70" s="14">
        <v>643</v>
      </c>
      <c r="D70" s="15" t="b">
        <v>0</v>
      </c>
      <c r="E70" s="14"/>
      <c r="F70" s="14"/>
      <c r="G70" s="16"/>
      <c r="H70" s="14" t="s">
        <v>31</v>
      </c>
      <c r="I70" s="14"/>
      <c r="J70" s="16" t="s">
        <v>342</v>
      </c>
      <c r="K70" s="16" t="s">
        <v>343</v>
      </c>
      <c r="L70" s="16"/>
      <c r="M70" s="16" t="s">
        <v>344</v>
      </c>
      <c r="N70" s="14" t="s">
        <v>250</v>
      </c>
      <c r="O70" s="24" t="s">
        <v>58</v>
      </c>
    </row>
    <row r="71" spans="1:15" s="12" customFormat="1" ht="22.5" hidden="1" customHeight="1" x14ac:dyDescent="0.25">
      <c r="A71" s="13" t="s">
        <v>345</v>
      </c>
      <c r="B71" s="14"/>
      <c r="C71" s="14"/>
      <c r="D71" s="15" t="b">
        <v>0</v>
      </c>
      <c r="E71" s="14"/>
      <c r="F71" s="14"/>
      <c r="G71" s="14" t="s">
        <v>346</v>
      </c>
      <c r="H71" s="14" t="s">
        <v>40</v>
      </c>
      <c r="I71" s="14"/>
      <c r="J71" s="16" t="s">
        <v>347</v>
      </c>
      <c r="K71" s="16" t="s">
        <v>348</v>
      </c>
      <c r="L71" s="16"/>
      <c r="M71" s="16" t="s">
        <v>349</v>
      </c>
      <c r="N71" s="14" t="s">
        <v>350</v>
      </c>
      <c r="O71" s="24" t="s">
        <v>91</v>
      </c>
    </row>
    <row r="72" spans="1:15" s="12" customFormat="1" ht="22.5" hidden="1" customHeight="1" x14ac:dyDescent="0.25">
      <c r="A72" s="13" t="s">
        <v>351</v>
      </c>
      <c r="B72" s="14"/>
      <c r="C72" s="14"/>
      <c r="D72" s="15" t="b">
        <v>0</v>
      </c>
      <c r="E72" s="14"/>
      <c r="F72" s="14"/>
      <c r="G72" s="14" t="s">
        <v>352</v>
      </c>
      <c r="H72" s="14" t="s">
        <v>40</v>
      </c>
      <c r="I72" s="14"/>
      <c r="J72" s="16" t="s">
        <v>353</v>
      </c>
      <c r="K72" s="16" t="s">
        <v>354</v>
      </c>
      <c r="L72" s="16"/>
      <c r="M72" s="16" t="s">
        <v>355</v>
      </c>
      <c r="N72" s="14" t="s">
        <v>158</v>
      </c>
      <c r="O72" s="24" t="s">
        <v>24</v>
      </c>
    </row>
    <row r="73" spans="1:15" s="12" customFormat="1" ht="22.5" hidden="1" customHeight="1" x14ac:dyDescent="0.25">
      <c r="A73" s="13" t="s">
        <v>356</v>
      </c>
      <c r="B73" s="14"/>
      <c r="C73" s="14"/>
      <c r="D73" s="15" t="b">
        <v>0</v>
      </c>
      <c r="E73" s="14"/>
      <c r="F73" s="14"/>
      <c r="G73" s="14" t="s">
        <v>352</v>
      </c>
      <c r="H73" s="14" t="s">
        <v>40</v>
      </c>
      <c r="I73" s="14"/>
      <c r="J73" s="16" t="s">
        <v>357</v>
      </c>
      <c r="K73" s="16" t="s">
        <v>358</v>
      </c>
      <c r="L73" s="16"/>
      <c r="M73" s="16" t="s">
        <v>359</v>
      </c>
      <c r="N73" s="14" t="s">
        <v>360</v>
      </c>
      <c r="O73" s="24" t="s">
        <v>24</v>
      </c>
    </row>
    <row r="74" spans="1:15" s="12" customFormat="1" ht="22.5" hidden="1" customHeight="1" x14ac:dyDescent="0.25">
      <c r="A74" s="13" t="s">
        <v>361</v>
      </c>
      <c r="B74" s="14"/>
      <c r="C74" s="14"/>
      <c r="D74" s="15" t="b">
        <v>0</v>
      </c>
      <c r="E74" s="14"/>
      <c r="F74" s="14"/>
      <c r="G74" s="14" t="s">
        <v>352</v>
      </c>
      <c r="H74" s="14" t="s">
        <v>40</v>
      </c>
      <c r="I74" s="14"/>
      <c r="J74" s="16" t="s">
        <v>362</v>
      </c>
      <c r="K74" s="16" t="s">
        <v>363</v>
      </c>
      <c r="L74" s="16"/>
      <c r="M74" s="16" t="s">
        <v>364</v>
      </c>
      <c r="N74" s="14" t="s">
        <v>69</v>
      </c>
      <c r="O74" s="24" t="s">
        <v>45</v>
      </c>
    </row>
    <row r="75" spans="1:15" s="12" customFormat="1" ht="22.5" hidden="1" customHeight="1" x14ac:dyDescent="0.25">
      <c r="A75" s="13" t="s">
        <v>365</v>
      </c>
      <c r="B75" s="14"/>
      <c r="C75" s="14"/>
      <c r="D75" s="15" t="b">
        <v>0</v>
      </c>
      <c r="E75" s="14"/>
      <c r="F75" s="14"/>
      <c r="G75" s="14" t="s">
        <v>352</v>
      </c>
      <c r="H75" s="14" t="s">
        <v>40</v>
      </c>
      <c r="I75" s="14"/>
      <c r="J75" s="16" t="s">
        <v>366</v>
      </c>
      <c r="K75" s="16" t="s">
        <v>367</v>
      </c>
      <c r="L75" s="16"/>
      <c r="M75" s="16" t="s">
        <v>368</v>
      </c>
      <c r="N75" s="14" t="s">
        <v>360</v>
      </c>
      <c r="O75" s="24" t="s">
        <v>24</v>
      </c>
    </row>
    <row r="76" spans="1:15" s="12" customFormat="1" ht="22.5" hidden="1" customHeight="1" x14ac:dyDescent="0.25">
      <c r="A76" s="13" t="s">
        <v>369</v>
      </c>
      <c r="B76" s="14"/>
      <c r="C76" s="14"/>
      <c r="D76" s="15" t="b">
        <v>0</v>
      </c>
      <c r="E76" s="14"/>
      <c r="F76" s="14"/>
      <c r="G76" s="14" t="s">
        <v>352</v>
      </c>
      <c r="H76" s="14" t="s">
        <v>40</v>
      </c>
      <c r="I76" s="14"/>
      <c r="J76" s="16" t="s">
        <v>370</v>
      </c>
      <c r="K76" s="16" t="s">
        <v>371</v>
      </c>
      <c r="L76" s="16"/>
      <c r="M76" s="16" t="s">
        <v>372</v>
      </c>
      <c r="N76" s="14" t="s">
        <v>373</v>
      </c>
      <c r="O76" s="24" t="s">
        <v>24</v>
      </c>
    </row>
    <row r="77" spans="1:15" s="12" customFormat="1" ht="22.5" hidden="1" customHeight="1" x14ac:dyDescent="0.25">
      <c r="A77" s="13" t="s">
        <v>374</v>
      </c>
      <c r="B77" s="14"/>
      <c r="C77" s="14"/>
      <c r="D77" s="15" t="b">
        <v>0</v>
      </c>
      <c r="E77" s="14"/>
      <c r="F77" s="14"/>
      <c r="G77" s="14" t="s">
        <v>352</v>
      </c>
      <c r="H77" s="14" t="s">
        <v>40</v>
      </c>
      <c r="I77" s="14"/>
      <c r="J77" s="16" t="s">
        <v>375</v>
      </c>
      <c r="K77" s="16" t="s">
        <v>376</v>
      </c>
      <c r="L77" s="16"/>
      <c r="M77" s="16" t="s">
        <v>377</v>
      </c>
      <c r="N77" s="14" t="s">
        <v>29</v>
      </c>
      <c r="O77" s="24" t="s">
        <v>24</v>
      </c>
    </row>
    <row r="78" spans="1:15" s="12" customFormat="1" ht="22.5" hidden="1" customHeight="1" x14ac:dyDescent="0.25">
      <c r="A78" s="13" t="s">
        <v>378</v>
      </c>
      <c r="B78" s="14"/>
      <c r="C78" s="14"/>
      <c r="D78" s="15" t="b">
        <v>0</v>
      </c>
      <c r="E78" s="14"/>
      <c r="F78" s="14"/>
      <c r="G78" s="14" t="s">
        <v>346</v>
      </c>
      <c r="H78" s="14" t="s">
        <v>40</v>
      </c>
      <c r="I78" s="14"/>
      <c r="J78" s="16" t="s">
        <v>379</v>
      </c>
      <c r="K78" s="16" t="s">
        <v>380</v>
      </c>
      <c r="L78" s="16"/>
      <c r="M78" s="16" t="s">
        <v>381</v>
      </c>
      <c r="N78" s="14" t="s">
        <v>29</v>
      </c>
      <c r="O78" s="24" t="s">
        <v>24</v>
      </c>
    </row>
    <row r="79" spans="1:15" s="12" customFormat="1" ht="22.5" customHeight="1" x14ac:dyDescent="0.25">
      <c r="A79" s="13" t="s">
        <v>382</v>
      </c>
      <c r="B79" s="14"/>
      <c r="C79" s="14"/>
      <c r="D79" s="15" t="b">
        <v>0</v>
      </c>
      <c r="E79" s="14">
        <v>1068</v>
      </c>
      <c r="F79" s="14">
        <v>1068</v>
      </c>
      <c r="G79" s="14" t="s">
        <v>352</v>
      </c>
      <c r="H79" s="14" t="s">
        <v>40</v>
      </c>
      <c r="I79" s="14"/>
      <c r="J79" s="16" t="s">
        <v>383</v>
      </c>
      <c r="K79" s="16" t="s">
        <v>384</v>
      </c>
      <c r="L79" s="16"/>
      <c r="M79" s="16" t="s">
        <v>385</v>
      </c>
      <c r="N79" s="14" t="s">
        <v>117</v>
      </c>
      <c r="O79" s="24" t="s">
        <v>58</v>
      </c>
    </row>
    <row r="80" spans="1:15" s="12" customFormat="1" ht="22.5" hidden="1" customHeight="1" x14ac:dyDescent="0.25">
      <c r="A80" s="13" t="s">
        <v>386</v>
      </c>
      <c r="B80" s="14"/>
      <c r="C80" s="14"/>
      <c r="D80" s="15" t="b">
        <v>0</v>
      </c>
      <c r="E80" s="14"/>
      <c r="F80" s="14"/>
      <c r="G80" s="14" t="s">
        <v>346</v>
      </c>
      <c r="H80" s="14" t="s">
        <v>40</v>
      </c>
      <c r="I80" s="14"/>
      <c r="J80" s="16" t="s">
        <v>387</v>
      </c>
      <c r="K80" s="16" t="s">
        <v>388</v>
      </c>
      <c r="L80" s="16"/>
      <c r="M80" s="16" t="s">
        <v>389</v>
      </c>
      <c r="N80" s="14" t="s">
        <v>117</v>
      </c>
      <c r="O80" s="24" t="s">
        <v>58</v>
      </c>
    </row>
    <row r="81" spans="1:15" s="12" customFormat="1" ht="22.5" hidden="1" customHeight="1" x14ac:dyDescent="0.25">
      <c r="A81" s="13" t="s">
        <v>390</v>
      </c>
      <c r="B81" s="14"/>
      <c r="C81" s="14"/>
      <c r="D81" s="15" t="b">
        <v>0</v>
      </c>
      <c r="E81" s="14"/>
      <c r="F81" s="14"/>
      <c r="G81" s="14" t="s">
        <v>352</v>
      </c>
      <c r="H81" s="14" t="s">
        <v>40</v>
      </c>
      <c r="I81" s="14"/>
      <c r="J81" s="16" t="s">
        <v>391</v>
      </c>
      <c r="K81" s="16" t="s">
        <v>354</v>
      </c>
      <c r="L81" s="16"/>
      <c r="M81" s="16" t="s">
        <v>392</v>
      </c>
      <c r="N81" s="14" t="s">
        <v>350</v>
      </c>
      <c r="O81" s="24" t="s">
        <v>91</v>
      </c>
    </row>
    <row r="82" spans="1:15" s="12" customFormat="1" ht="22.5" hidden="1" customHeight="1" x14ac:dyDescent="0.25">
      <c r="A82" s="13" t="s">
        <v>393</v>
      </c>
      <c r="B82" s="14"/>
      <c r="C82" s="14"/>
      <c r="D82" s="15" t="b">
        <v>0</v>
      </c>
      <c r="E82" s="14"/>
      <c r="F82" s="14"/>
      <c r="G82" s="14" t="s">
        <v>352</v>
      </c>
      <c r="H82" s="14" t="s">
        <v>40</v>
      </c>
      <c r="I82" s="14"/>
      <c r="J82" s="16" t="s">
        <v>232</v>
      </c>
      <c r="K82" s="16" t="s">
        <v>234</v>
      </c>
      <c r="L82" s="16"/>
      <c r="M82" s="16" t="s">
        <v>394</v>
      </c>
      <c r="N82" s="14" t="s">
        <v>57</v>
      </c>
      <c r="O82" s="24" t="s">
        <v>58</v>
      </c>
    </row>
    <row r="83" spans="1:15" s="12" customFormat="1" ht="22.5" hidden="1" customHeight="1" x14ac:dyDescent="0.25">
      <c r="A83" s="13" t="s">
        <v>395</v>
      </c>
      <c r="B83" s="14"/>
      <c r="C83" s="14"/>
      <c r="D83" s="15" t="b">
        <v>0</v>
      </c>
      <c r="E83" s="14"/>
      <c r="F83" s="14"/>
      <c r="G83" s="14" t="s">
        <v>211</v>
      </c>
      <c r="H83" s="14" t="s">
        <v>40</v>
      </c>
      <c r="I83" s="14"/>
      <c r="J83" s="16" t="s">
        <v>396</v>
      </c>
      <c r="K83" s="16" t="s">
        <v>397</v>
      </c>
      <c r="L83" s="16"/>
      <c r="M83" s="16" t="s">
        <v>398</v>
      </c>
      <c r="N83" s="14" t="s">
        <v>399</v>
      </c>
      <c r="O83" s="24" t="s">
        <v>58</v>
      </c>
    </row>
    <row r="84" spans="1:15" s="12" customFormat="1" ht="22.5" hidden="1" customHeight="1" x14ac:dyDescent="0.25">
      <c r="A84" s="13" t="s">
        <v>400</v>
      </c>
      <c r="B84" s="14"/>
      <c r="C84" s="14"/>
      <c r="D84" s="15" t="b">
        <v>0</v>
      </c>
      <c r="E84" s="14"/>
      <c r="F84" s="14"/>
      <c r="G84" s="14" t="s">
        <v>352</v>
      </c>
      <c r="H84" s="14" t="s">
        <v>40</v>
      </c>
      <c r="I84" s="14"/>
      <c r="J84" s="16" t="s">
        <v>320</v>
      </c>
      <c r="K84" s="16" t="s">
        <v>401</v>
      </c>
      <c r="L84" s="16"/>
      <c r="M84" s="16" t="s">
        <v>322</v>
      </c>
      <c r="N84" s="14" t="s">
        <v>44</v>
      </c>
      <c r="O84" s="24" t="s">
        <v>45</v>
      </c>
    </row>
    <row r="85" spans="1:15" s="12" customFormat="1" ht="22.5" hidden="1" customHeight="1" x14ac:dyDescent="0.25">
      <c r="A85" s="13" t="s">
        <v>402</v>
      </c>
      <c r="B85" s="14"/>
      <c r="C85" s="14"/>
      <c r="D85" s="15" t="b">
        <v>0</v>
      </c>
      <c r="E85" s="14"/>
      <c r="F85" s="14"/>
      <c r="G85" s="14" t="s">
        <v>211</v>
      </c>
      <c r="H85" s="14" t="s">
        <v>40</v>
      </c>
      <c r="I85" s="14"/>
      <c r="J85" s="16" t="s">
        <v>403</v>
      </c>
      <c r="K85" s="16" t="s">
        <v>404</v>
      </c>
      <c r="L85" s="16"/>
      <c r="M85" s="16" t="s">
        <v>405</v>
      </c>
      <c r="N85" s="14" t="s">
        <v>44</v>
      </c>
      <c r="O85" s="24" t="s">
        <v>45</v>
      </c>
    </row>
    <row r="86" spans="1:15" s="12" customFormat="1" ht="22.5" hidden="1" customHeight="1" x14ac:dyDescent="0.25">
      <c r="A86" s="13" t="s">
        <v>406</v>
      </c>
      <c r="B86" s="14"/>
      <c r="C86" s="14"/>
      <c r="D86" s="15" t="b">
        <v>0</v>
      </c>
      <c r="E86" s="14"/>
      <c r="F86" s="14"/>
      <c r="G86" s="14" t="s">
        <v>346</v>
      </c>
      <c r="H86" s="14" t="s">
        <v>40</v>
      </c>
      <c r="I86" s="14"/>
      <c r="J86" s="16" t="s">
        <v>407</v>
      </c>
      <c r="K86" s="16" t="s">
        <v>408</v>
      </c>
      <c r="L86" s="16"/>
      <c r="M86" s="16" t="s">
        <v>409</v>
      </c>
      <c r="N86" s="14" t="s">
        <v>90</v>
      </c>
      <c r="O86" s="24" t="s">
        <v>91</v>
      </c>
    </row>
    <row r="87" spans="1:15" s="12" customFormat="1" ht="22.5" hidden="1" customHeight="1" x14ac:dyDescent="0.25">
      <c r="A87" s="13" t="s">
        <v>410</v>
      </c>
      <c r="B87" s="14"/>
      <c r="C87" s="14"/>
      <c r="D87" s="15" t="b">
        <v>0</v>
      </c>
      <c r="E87" s="14"/>
      <c r="F87" s="14"/>
      <c r="G87" s="16"/>
      <c r="H87" s="14" t="s">
        <v>31</v>
      </c>
      <c r="I87" s="14">
        <v>13346</v>
      </c>
      <c r="J87" s="16" t="s">
        <v>411</v>
      </c>
      <c r="K87" s="16" t="s">
        <v>412</v>
      </c>
      <c r="L87" s="16"/>
      <c r="M87" s="16" t="s">
        <v>413</v>
      </c>
      <c r="N87" s="14" t="s">
        <v>44</v>
      </c>
      <c r="O87" s="24" t="s">
        <v>45</v>
      </c>
    </row>
    <row r="88" spans="1:15" s="12" customFormat="1" ht="22.5" hidden="1" customHeight="1" x14ac:dyDescent="0.25">
      <c r="A88" s="13" t="s">
        <v>414</v>
      </c>
      <c r="B88" s="14"/>
      <c r="C88" s="14"/>
      <c r="D88" s="15" t="b">
        <v>0</v>
      </c>
      <c r="E88" s="14"/>
      <c r="F88" s="14"/>
      <c r="G88" s="16"/>
      <c r="H88" s="14" t="s">
        <v>19</v>
      </c>
      <c r="I88" s="14" t="s">
        <v>415</v>
      </c>
      <c r="J88" s="16" t="s">
        <v>416</v>
      </c>
      <c r="K88" s="16" t="s">
        <v>417</v>
      </c>
      <c r="L88" s="16"/>
      <c r="M88" s="16" t="s">
        <v>418</v>
      </c>
      <c r="N88" s="14" t="s">
        <v>419</v>
      </c>
      <c r="O88" s="24" t="s">
        <v>37</v>
      </c>
    </row>
    <row r="89" spans="1:15" s="12" customFormat="1" ht="22.5" hidden="1" customHeight="1" x14ac:dyDescent="0.25">
      <c r="A89" s="13" t="s">
        <v>420</v>
      </c>
      <c r="B89" s="14"/>
      <c r="C89" s="14"/>
      <c r="D89" s="15" t="b">
        <v>0</v>
      </c>
      <c r="E89" s="14"/>
      <c r="F89" s="14"/>
      <c r="G89" s="16"/>
      <c r="H89" s="14" t="s">
        <v>19</v>
      </c>
      <c r="I89" s="14" t="s">
        <v>421</v>
      </c>
      <c r="J89" s="16" t="s">
        <v>422</v>
      </c>
      <c r="K89" s="16" t="s">
        <v>423</v>
      </c>
      <c r="L89" s="16"/>
      <c r="M89" s="16" t="s">
        <v>424</v>
      </c>
      <c r="N89" s="14" t="s">
        <v>44</v>
      </c>
      <c r="O89" s="24" t="s">
        <v>45</v>
      </c>
    </row>
    <row r="90" spans="1:15" s="12" customFormat="1" ht="22.5" hidden="1" customHeight="1" x14ac:dyDescent="0.25">
      <c r="A90" s="13" t="s">
        <v>425</v>
      </c>
      <c r="B90" s="14"/>
      <c r="C90" s="14"/>
      <c r="D90" s="15" t="b">
        <v>0</v>
      </c>
      <c r="E90" s="14"/>
      <c r="F90" s="14"/>
      <c r="G90" s="16"/>
      <c r="H90" s="14" t="s">
        <v>40</v>
      </c>
      <c r="I90" s="14" t="s">
        <v>426</v>
      </c>
      <c r="J90" s="16" t="s">
        <v>427</v>
      </c>
      <c r="K90" s="16" t="s">
        <v>428</v>
      </c>
      <c r="L90" s="16" t="s">
        <v>428</v>
      </c>
      <c r="M90" s="16" t="s">
        <v>429</v>
      </c>
      <c r="N90" s="14" t="s">
        <v>44</v>
      </c>
      <c r="O90" s="24" t="s">
        <v>45</v>
      </c>
    </row>
    <row r="91" spans="1:15" s="12" customFormat="1" ht="22.5" hidden="1" customHeight="1" x14ac:dyDescent="0.25">
      <c r="A91" s="13" t="s">
        <v>430</v>
      </c>
      <c r="B91" s="14"/>
      <c r="C91" s="14"/>
      <c r="D91" s="15" t="b">
        <v>0</v>
      </c>
      <c r="E91" s="14"/>
      <c r="F91" s="14"/>
      <c r="G91" s="16"/>
      <c r="H91" s="14" t="s">
        <v>40</v>
      </c>
      <c r="I91" s="14" t="s">
        <v>431</v>
      </c>
      <c r="J91" s="16" t="s">
        <v>427</v>
      </c>
      <c r="K91" s="16" t="s">
        <v>432</v>
      </c>
      <c r="L91" s="16" t="s">
        <v>432</v>
      </c>
      <c r="M91" s="16" t="s">
        <v>433</v>
      </c>
      <c r="N91" s="14" t="s">
        <v>44</v>
      </c>
      <c r="O91" s="24" t="s">
        <v>45</v>
      </c>
    </row>
    <row r="92" spans="1:15" s="12" customFormat="1" ht="22.5" hidden="1" customHeight="1" x14ac:dyDescent="0.25">
      <c r="A92" s="13" t="s">
        <v>434</v>
      </c>
      <c r="B92" s="14"/>
      <c r="C92" s="14"/>
      <c r="D92" s="15" t="b">
        <v>0</v>
      </c>
      <c r="E92" s="14"/>
      <c r="F92" s="14"/>
      <c r="G92" s="16"/>
      <c r="H92" s="14" t="s">
        <v>40</v>
      </c>
      <c r="I92" s="14" t="s">
        <v>435</v>
      </c>
      <c r="J92" s="16" t="s">
        <v>427</v>
      </c>
      <c r="K92" s="16" t="s">
        <v>432</v>
      </c>
      <c r="L92" s="16" t="s">
        <v>428</v>
      </c>
      <c r="M92" s="16" t="s">
        <v>429</v>
      </c>
      <c r="N92" s="14" t="s">
        <v>44</v>
      </c>
      <c r="O92" s="24" t="s">
        <v>45</v>
      </c>
    </row>
    <row r="93" spans="1:15" s="12" customFormat="1" ht="22.5" customHeight="1" x14ac:dyDescent="0.25">
      <c r="A93" s="13" t="s">
        <v>436</v>
      </c>
      <c r="B93" s="14"/>
      <c r="C93" s="14"/>
      <c r="D93" s="15" t="b">
        <v>0</v>
      </c>
      <c r="E93" s="14">
        <v>1051</v>
      </c>
      <c r="F93" s="14">
        <v>1051</v>
      </c>
      <c r="G93" s="16"/>
      <c r="H93" s="14" t="s">
        <v>19</v>
      </c>
      <c r="I93" s="14"/>
      <c r="J93" s="16" t="s">
        <v>437</v>
      </c>
      <c r="K93" s="16" t="s">
        <v>438</v>
      </c>
      <c r="L93" s="16"/>
      <c r="M93" s="16" t="s">
        <v>439</v>
      </c>
      <c r="N93" s="14" t="s">
        <v>74</v>
      </c>
      <c r="O93" s="24" t="s">
        <v>37</v>
      </c>
    </row>
    <row r="94" spans="1:15" s="12" customFormat="1" ht="22.5" customHeight="1" x14ac:dyDescent="0.25">
      <c r="A94" s="13" t="s">
        <v>440</v>
      </c>
      <c r="B94" s="14"/>
      <c r="C94" s="14"/>
      <c r="D94" s="15" t="b">
        <v>0</v>
      </c>
      <c r="E94" s="14">
        <v>1107</v>
      </c>
      <c r="F94" s="14">
        <v>1107</v>
      </c>
      <c r="G94" s="16"/>
      <c r="H94" s="14" t="s">
        <v>19</v>
      </c>
      <c r="I94" s="14"/>
      <c r="J94" s="16" t="s">
        <v>441</v>
      </c>
      <c r="K94" s="16" t="s">
        <v>442</v>
      </c>
      <c r="L94" s="16"/>
      <c r="M94" s="16" t="s">
        <v>443</v>
      </c>
      <c r="N94" s="14" t="s">
        <v>444</v>
      </c>
      <c r="O94" s="24" t="s">
        <v>58</v>
      </c>
    </row>
    <row r="95" spans="1:15" s="12" customFormat="1" ht="22.5" customHeight="1" x14ac:dyDescent="0.25">
      <c r="A95" s="16" t="s">
        <v>445</v>
      </c>
      <c r="B95" s="14"/>
      <c r="C95" s="14"/>
      <c r="D95" s="15" t="b">
        <v>0</v>
      </c>
      <c r="E95" s="14">
        <v>1105</v>
      </c>
      <c r="F95" s="14">
        <v>1105</v>
      </c>
      <c r="G95" s="16"/>
      <c r="H95" s="14" t="s">
        <v>19</v>
      </c>
      <c r="I95" s="14"/>
      <c r="J95" s="16" t="s">
        <v>446</v>
      </c>
      <c r="K95" s="16" t="s">
        <v>447</v>
      </c>
      <c r="L95" s="16"/>
      <c r="M95" s="16" t="s">
        <v>448</v>
      </c>
      <c r="N95" s="14" t="s">
        <v>449</v>
      </c>
      <c r="O95" s="24" t="s">
        <v>37</v>
      </c>
    </row>
    <row r="96" spans="1:15" s="12" customFormat="1" ht="22.5" customHeight="1" x14ac:dyDescent="0.25">
      <c r="A96" s="16" t="s">
        <v>450</v>
      </c>
      <c r="B96" s="14"/>
      <c r="C96" s="14"/>
      <c r="D96" s="15" t="b">
        <v>0</v>
      </c>
      <c r="E96" s="14">
        <v>1101</v>
      </c>
      <c r="F96" s="14">
        <v>1101</v>
      </c>
      <c r="G96" s="16"/>
      <c r="H96" s="14" t="s">
        <v>19</v>
      </c>
      <c r="I96" s="14"/>
      <c r="J96" s="16" t="s">
        <v>451</v>
      </c>
      <c r="K96" s="16" t="s">
        <v>452</v>
      </c>
      <c r="L96" s="16"/>
      <c r="M96" s="16" t="s">
        <v>453</v>
      </c>
      <c r="N96" s="14" t="s">
        <v>360</v>
      </c>
      <c r="O96" s="24" t="s">
        <v>24</v>
      </c>
    </row>
    <row r="97" spans="1:15" s="20" customFormat="1" ht="20.100000000000001" hidden="1" customHeight="1" x14ac:dyDescent="0.25">
      <c r="A97" s="17"/>
      <c r="B97" s="18"/>
      <c r="C97" s="18"/>
      <c r="D97" s="14"/>
      <c r="E97" s="18"/>
      <c r="F97" s="18"/>
      <c r="G97" s="19"/>
      <c r="H97" s="18"/>
      <c r="I97" s="18"/>
      <c r="J97" s="19"/>
      <c r="K97" s="19"/>
      <c r="L97" s="19"/>
      <c r="M97" s="19"/>
      <c r="N97" s="18"/>
      <c r="O97" s="18"/>
    </row>
    <row r="98" spans="1:15" s="5" customFormat="1" ht="30.75" customHeight="1" x14ac:dyDescent="0.25">
      <c r="A98" s="4">
        <f>COUNTA(A6:A97)</f>
        <v>91</v>
      </c>
      <c r="B98" s="4">
        <f>COUNTA(B6:B97)</f>
        <v>17</v>
      </c>
      <c r="C98" s="4">
        <f>COUNTA(C6:C97)</f>
        <v>31</v>
      </c>
      <c r="D98" s="4">
        <f>COUNTIF(D6:D97,TRUE)</f>
        <v>11</v>
      </c>
      <c r="E98" s="4">
        <f>COUNTA(E6:E97)</f>
        <v>42</v>
      </c>
      <c r="F98" s="4">
        <f>COUNTA(F6:F97)</f>
        <v>48</v>
      </c>
      <c r="G98" s="4">
        <f>COUNTA(G6:G97)</f>
        <v>18</v>
      </c>
      <c r="H98" s="4">
        <f>COUNTIF(H6:H97,"M")</f>
        <v>56</v>
      </c>
      <c r="I98" s="4">
        <f>COUNTA(I6:I97)</f>
        <v>6</v>
      </c>
      <c r="J98" s="4"/>
      <c r="K98" s="4"/>
      <c r="L98" s="4"/>
      <c r="M98" s="4"/>
      <c r="N98" s="4"/>
      <c r="O98" s="4"/>
    </row>
    <row r="99" spans="1:15" s="21" customFormat="1" ht="15.75" x14ac:dyDescent="0.25">
      <c r="A99" s="43" t="s">
        <v>3</v>
      </c>
      <c r="B99" s="35" t="s">
        <v>454</v>
      </c>
      <c r="C99" s="35" t="s">
        <v>454</v>
      </c>
      <c r="D99" s="35" t="s">
        <v>455</v>
      </c>
      <c r="E99" s="35" t="s">
        <v>456</v>
      </c>
      <c r="F99" s="35" t="s">
        <v>456</v>
      </c>
      <c r="G99" s="35" t="s">
        <v>457</v>
      </c>
      <c r="H99" s="35">
        <f>COUNTIF(H6:H97,"P")</f>
        <v>21</v>
      </c>
      <c r="I99" s="35"/>
      <c r="J99" s="43" t="s">
        <v>12</v>
      </c>
      <c r="K99" s="35" t="s">
        <v>459</v>
      </c>
      <c r="L99" s="35" t="s">
        <v>460</v>
      </c>
      <c r="M99" s="43" t="s">
        <v>15</v>
      </c>
      <c r="N99" s="43" t="s">
        <v>16</v>
      </c>
      <c r="O99" s="43" t="s">
        <v>17</v>
      </c>
    </row>
    <row r="100" spans="1:15" s="21" customFormat="1" ht="20.100000000000001" customHeight="1" x14ac:dyDescent="0.25">
      <c r="A100" s="43"/>
      <c r="B100" s="35" t="s">
        <v>461</v>
      </c>
      <c r="C100" s="35" t="s">
        <v>462</v>
      </c>
      <c r="D100" s="35" t="s">
        <v>463</v>
      </c>
      <c r="E100" s="35" t="s">
        <v>461</v>
      </c>
      <c r="F100" s="35" t="s">
        <v>462</v>
      </c>
      <c r="G100" s="35" t="s">
        <v>464</v>
      </c>
      <c r="H100" s="35">
        <f>COUNTIF(H6:H97,"B")</f>
        <v>14</v>
      </c>
      <c r="I100" s="35" t="s">
        <v>458</v>
      </c>
      <c r="J100" s="43"/>
      <c r="K100" s="35" t="s">
        <v>465</v>
      </c>
      <c r="L100" s="35" t="s">
        <v>465</v>
      </c>
      <c r="M100" s="43"/>
      <c r="N100" s="43"/>
      <c r="O100" s="43"/>
    </row>
    <row r="101" spans="1:15" s="20" customFormat="1" ht="20.100000000000001" customHeight="1" x14ac:dyDescent="0.25">
      <c r="A101" s="22"/>
      <c r="B101" s="45">
        <f>COUNTIFS(B6:B97, "&lt;&gt;", C6:C97, "&lt;&gt;")</f>
        <v>9</v>
      </c>
      <c r="C101" s="45"/>
      <c r="D101" s="37" t="s">
        <v>485</v>
      </c>
      <c r="E101" s="45">
        <f>COUNTIFS(E6:E97, "&lt;&gt;", F6:F97, "&lt;&gt;")</f>
        <v>42</v>
      </c>
      <c r="F101" s="45"/>
      <c r="G101" s="37" t="s">
        <v>469</v>
      </c>
      <c r="H101" s="37">
        <f>COUNTIF(G6:G97,"Prod/Grow 20k")</f>
        <v>10</v>
      </c>
      <c r="I101" s="34"/>
      <c r="J101" s="22"/>
      <c r="K101" s="22"/>
      <c r="L101" s="22"/>
      <c r="M101" s="22"/>
      <c r="N101" s="34"/>
      <c r="O101" s="34"/>
    </row>
    <row r="102" spans="1:15" s="20" customFormat="1" ht="20.100000000000001" customHeight="1" x14ac:dyDescent="0.25">
      <c r="A102" s="22"/>
      <c r="B102" s="45" cm="1">
        <f t="array" ref="B102">SUMPRODUCT(--(LEN(B6:B97)+LEN(C6:C97)&gt;0))</f>
        <v>39</v>
      </c>
      <c r="C102" s="45"/>
      <c r="D102" s="37" t="s">
        <v>486</v>
      </c>
      <c r="E102" s="45" cm="1">
        <f t="array" ref="E102">SUMPRODUCT(--( (E6:E97&lt;&gt;"") + (F6:F97&lt;&gt;"") &gt;0 ) )</f>
        <v>48</v>
      </c>
      <c r="F102" s="45"/>
      <c r="G102" s="37" t="s">
        <v>476</v>
      </c>
      <c r="H102" s="37">
        <f>COUNTIF(G7:G98,"&lt;1000k")</f>
        <v>4</v>
      </c>
      <c r="I102" s="34"/>
      <c r="J102" s="22"/>
      <c r="K102" s="22"/>
      <c r="L102" s="22"/>
      <c r="M102" s="22"/>
      <c r="N102" s="34"/>
      <c r="O102" s="34"/>
    </row>
    <row r="103" spans="1:15" s="20" customFormat="1" ht="20.100000000000001" customHeight="1" x14ac:dyDescent="0.25">
      <c r="A103" s="22"/>
      <c r="B103" s="34"/>
      <c r="C103" s="34"/>
      <c r="D103" s="34"/>
      <c r="E103" s="42"/>
      <c r="F103" s="42"/>
      <c r="G103" s="37" t="s">
        <v>480</v>
      </c>
      <c r="H103" s="37">
        <f>COUNTIF(G8:G99,"Small Ent 20k")</f>
        <v>4</v>
      </c>
      <c r="I103" s="34"/>
      <c r="J103" s="22"/>
      <c r="K103" s="22"/>
      <c r="L103" s="22"/>
      <c r="M103" s="22"/>
      <c r="N103" s="34"/>
      <c r="O103" s="34"/>
    </row>
    <row r="104" spans="1:15" s="20" customFormat="1" ht="20.100000000000001" customHeight="1" x14ac:dyDescent="0.25">
      <c r="A104" s="22"/>
      <c r="B104" s="34"/>
      <c r="C104" s="34"/>
      <c r="D104" s="34"/>
      <c r="E104" s="34"/>
      <c r="F104" s="34"/>
      <c r="G104" s="37" t="s">
        <v>484</v>
      </c>
      <c r="H104" s="37">
        <f>COUNTIF(G9:G100,"PGOP 20k")</f>
        <v>0</v>
      </c>
      <c r="I104" s="34"/>
      <c r="J104" s="22"/>
      <c r="K104" s="22"/>
      <c r="L104" s="22"/>
      <c r="M104" s="22"/>
      <c r="N104" s="34"/>
      <c r="O104" s="34"/>
    </row>
    <row r="105" spans="1:15" ht="20.100000000000001" customHeight="1" x14ac:dyDescent="0.25"/>
    <row r="106" spans="1:15" ht="20.100000000000001" customHeight="1" x14ac:dyDescent="0.25"/>
    <row r="107" spans="1:15" ht="20.100000000000001" customHeight="1" x14ac:dyDescent="0.25"/>
    <row r="108" spans="1:15" ht="20.100000000000001" customHeight="1" x14ac:dyDescent="0.25"/>
    <row r="109" spans="1:15" ht="20.100000000000001" customHeight="1" x14ac:dyDescent="0.25"/>
    <row r="110" spans="1:15" ht="20.100000000000001" customHeight="1" x14ac:dyDescent="0.25"/>
    <row r="111" spans="1:15" ht="20.100000000000001" customHeight="1" x14ac:dyDescent="0.25"/>
    <row r="112" spans="1:15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</sheetData>
  <mergeCells count="26">
    <mergeCell ref="B101:C101"/>
    <mergeCell ref="E101:F101"/>
    <mergeCell ref="B102:C102"/>
    <mergeCell ref="E102:F102"/>
    <mergeCell ref="E103:F103"/>
    <mergeCell ref="L4:L5"/>
    <mergeCell ref="M4:M5"/>
    <mergeCell ref="N4:N5"/>
    <mergeCell ref="O4:O5"/>
    <mergeCell ref="A99:A100"/>
    <mergeCell ref="J99:J100"/>
    <mergeCell ref="M99:M100"/>
    <mergeCell ref="N99:N100"/>
    <mergeCell ref="O99:O100"/>
    <mergeCell ref="F4:F5"/>
    <mergeCell ref="G4:G5"/>
    <mergeCell ref="H4:H5"/>
    <mergeCell ref="I4:I5"/>
    <mergeCell ref="J4:J5"/>
    <mergeCell ref="K4:K5"/>
    <mergeCell ref="E4:E5"/>
    <mergeCell ref="A1:A3"/>
    <mergeCell ref="A4:A5"/>
    <mergeCell ref="B4:B5"/>
    <mergeCell ref="C4:C5"/>
    <mergeCell ref="D4:D5"/>
  </mergeCells>
  <pageMargins left="0" right="0" top="0" bottom="0" header="0" footer="0"/>
  <pageSetup scale="5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C F I x W 4 q a D e m k A A A A 9 g A A A B I A H A B D b 2 5 m a W c v U G F j a 2 F n Z S 5 4 b W w g o h g A K K A U A A A A A A A A A A A A A A A A A A A A A A A A A A A A h Y 9 N D o I w G E S v Q r q n P 2 i U k I + y c C u J C d G 4 b W q F R i i G F s v d X H g k r y B G U X c u 5 8 1 b z N y v N 8 i G p g 4 u q r O 6 N S l i m K J A G d k e t C l T 1 L t j G K O M w 0 b I k y h V M M r G J o M 9 p K h y 7 p w Q 4 r 3 H f o b b r i Q R p Y z s 8 3 U h K 9 U I 9 J H 1 f z n U x j p h p E I c d q 8 x P M J s v s B s G W M K Z I K Q a / M V o n H v s / 2 B s O p r 1 3 e K K x N u C y B T B P L + w B 9 Q S w M E F A A C A A g A C F I x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h S M V s o i k e 4 D g A A A B E A A A A T A B w A R m 9 y b X V s Y X M v U 2 V j d G l v b j E u b S C i G A A o o B Q A A A A A A A A A A A A A A A A A A A A A A A A A A A A r T k 0 u y c z P U w i G 0 I b W A F B L A Q I t A B Q A A g A I A A h S M V u K m g 3 p p A A A A P Y A A A A S A A A A A A A A A A A A A A A A A A A A A A B D b 2 5 m a W c v U G F j a 2 F n Z S 5 4 b W x Q S w E C L Q A U A A I A C A A I U j F b D 8 r p q 6 Q A A A D p A A A A E w A A A A A A A A A A A A A A A A D w A A A A W 0 N v b n R l b n R f V H l w Z X N d L n h t b F B L A Q I t A B Q A A g A I A A h S M V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L Z S T h 6 l I y R 6 0 R O V L E Z A 5 w A A A A A A I A A A A A A B B m A A A A A Q A A I A A A A L e k E h J x q j A m O j 9 2 L e x y U g W 1 v 8 o j u y m 5 t 5 y 2 P W a 7 p D L v A A A A A A 6 A A A A A A g A A I A A A A B M E n M j i 1 k T r s U E 5 8 N 9 j V c D D i Y j l 8 r q t Y + m 1 J z 5 L f 3 m 0 U A A A A H K c S n e s W b 1 u F 2 i I S S r h p x 2 5 G t b D A H L Y n v M b M L f P + h M w d + v s 0 w W Q v I B I b n h L E 2 + / v g F y Z F u / a B h 0 k 0 9 h 3 l 7 u j W + P H / V B l c 5 F B G a F h P e E O U p 9 Q A A A A B Y T y R W a Z 5 Y Z v g x 4 D 4 e D X 4 h d Y v 8 e o C e J r B D N u R H G D W v + s 8 l n K H W x F W g f 9 4 8 I 6 u Z N 6 n I y k Y / + l x l d 6 w W 4 g a H i E r 4 = < / D a t a M a s h u p > 
</file>

<file path=customXml/itemProps1.xml><?xml version="1.0" encoding="utf-8"?>
<ds:datastoreItem xmlns:ds="http://schemas.openxmlformats.org/officeDocument/2006/customXml" ds:itemID="{35F4F76C-4D94-48C6-93A0-4B4C1CC61AA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List</vt:lpstr>
      <vt:lpstr>Custom Plants 11-2025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Brian</dc:creator>
  <cp:keywords/>
  <dc:description/>
  <cp:lastModifiedBy>Miller, Brian</cp:lastModifiedBy>
  <cp:revision/>
  <cp:lastPrinted>2026-02-23T15:05:40Z</cp:lastPrinted>
  <dcterms:created xsi:type="dcterms:W3CDTF">2025-08-20T14:23:07Z</dcterms:created>
  <dcterms:modified xsi:type="dcterms:W3CDTF">2026-05-04T15:28:35Z</dcterms:modified>
  <cp:category/>
  <cp:contentStatus/>
</cp:coreProperties>
</file>