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24226"/>
  <mc:AlternateContent xmlns:mc="http://schemas.openxmlformats.org/markup-compatibility/2006">
    <mc:Choice Requires="x15">
      <x15ac:absPath xmlns:x15ac="http://schemas.microsoft.com/office/spreadsheetml/2010/11/ac" url="https://vordur-my.sharepoint.com/personal/holmfridur_vordur_is/Documents/Desktop/"/>
    </mc:Choice>
  </mc:AlternateContent>
  <xr:revisionPtr revIDLastSave="0" documentId="8_{311530B1-096E-468A-BB15-3E812173418B}" xr6:coauthVersionLast="47" xr6:coauthVersionMax="47" xr10:uidLastSave="{00000000-0000-0000-0000-000000000000}"/>
  <bookViews>
    <workbookView xWindow="57480" yWindow="-1245" windowWidth="29040" windowHeight="15840" xr2:uid="{00000000-000D-0000-FFFF-FFFF00000000}"/>
  </bookViews>
  <sheets>
    <sheet name="S.02.01" sheetId="1" r:id="rId1"/>
    <sheet name="S.05.01" sheetId="2" r:id="rId2"/>
    <sheet name="S.12.01" sheetId="3" r:id="rId3"/>
    <sheet name="S.17.01" sheetId="4" r:id="rId4"/>
    <sheet name="S.19.01 PD" sheetId="9" r:id="rId5"/>
    <sheet name="S.23.01" sheetId="6" r:id="rId6"/>
    <sheet name="S.25.01" sheetId="7" r:id="rId7"/>
    <sheet name="S.28.01" sheetId="8" r:id="rId8"/>
  </sheets>
  <externalReferences>
    <externalReference r:id="rId9"/>
  </externalReferences>
  <definedNames>
    <definedName name="Language">[1]ST!$M$1:$AK$2860</definedName>
    <definedName name="LanguageChoice">[1]ST!$L$2</definedName>
    <definedName name="ListCount_1901_2">'[1]S.19.01 (2)'!$B$5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7" i="9" l="1"/>
  <c r="C23" i="9"/>
  <c r="T23" i="9"/>
  <c r="G20" i="9"/>
  <c r="G17" i="9"/>
  <c r="F22" i="9"/>
  <c r="T22" i="9"/>
  <c r="F21" i="9"/>
  <c r="F20" i="9"/>
  <c r="F19" i="9"/>
  <c r="F18" i="9"/>
  <c r="V18" i="9"/>
  <c r="E22" i="9"/>
  <c r="E21" i="9"/>
  <c r="E20" i="9"/>
  <c r="E19" i="9"/>
  <c r="D23" i="9"/>
  <c r="D22" i="9"/>
  <c r="D21" i="9"/>
  <c r="D20" i="9"/>
  <c r="V19" i="9"/>
  <c r="T51" i="9"/>
  <c r="T24" i="9"/>
  <c r="V25" i="9"/>
  <c r="T21" i="9"/>
  <c r="T20" i="9"/>
  <c r="T19" i="9"/>
  <c r="T18" i="9"/>
  <c r="T17" i="9"/>
  <c r="V17" i="9"/>
  <c r="T16" i="9"/>
  <c r="V16" i="9"/>
  <c r="T15" i="9"/>
  <c r="V15" i="9"/>
  <c r="T14" i="9"/>
  <c r="V14" i="9"/>
  <c r="T13" i="9"/>
  <c r="V13" i="9"/>
  <c r="T12" i="9"/>
  <c r="V12" i="9"/>
  <c r="T11" i="9"/>
  <c r="V11" i="9"/>
  <c r="V10" i="9"/>
  <c r="T8" i="9"/>
  <c r="V23" i="9"/>
  <c r="V20" i="9"/>
  <c r="V21" i="9"/>
  <c r="V22" i="9"/>
  <c r="V24" i="9"/>
  <c r="T25" i="9"/>
  <c r="T10" i="9"/>
  <c r="V26" i="9"/>
  <c r="T26" i="9"/>
</calcChain>
</file>

<file path=xl/sharedStrings.xml><?xml version="1.0" encoding="utf-8"?>
<sst xmlns="http://schemas.openxmlformats.org/spreadsheetml/2006/main" count="1544" uniqueCount="410">
  <si>
    <t>S.02.01</t>
  </si>
  <si>
    <t/>
  </si>
  <si>
    <t>SolvencyTool</t>
  </si>
  <si>
    <t>Balance sheet</t>
  </si>
  <si>
    <t xml:space="preserve">ARS: Annual Solvency II reporting Solo 29.3.2021 (Published) 2020 YEARLY VL  </t>
  </si>
  <si>
    <t>Assets</t>
  </si>
  <si>
    <t>Solvency II value</t>
  </si>
  <si>
    <t>C0010</t>
  </si>
  <si>
    <t>Goodwill</t>
  </si>
  <si>
    <t>R0010</t>
  </si>
  <si>
    <t>Deferred acquisition costs</t>
  </si>
  <si>
    <t>R0020</t>
  </si>
  <si>
    <t>Intangible assets</t>
  </si>
  <si>
    <t>R0030</t>
  </si>
  <si>
    <t>Deferred tax assets</t>
  </si>
  <si>
    <t>R0040</t>
  </si>
  <si>
    <t>Pension benefit surplus</t>
  </si>
  <si>
    <t>R0050</t>
  </si>
  <si>
    <t>Property, plant &amp; equipement held for own use</t>
  </si>
  <si>
    <t>R0060</t>
  </si>
  <si>
    <t>Investments (other than assets held for index-linked and unit-linked funds)</t>
  </si>
  <si>
    <t>R0070</t>
  </si>
  <si>
    <r>
      <rPr>
        <sz val="8"/>
        <color rgb="FF000000"/>
        <rFont val="Arial"/>
        <family val="2"/>
      </rPr>
      <t>Property (other than for own use)</t>
    </r>
  </si>
  <si>
    <t>R0080</t>
  </si>
  <si>
    <r>
      <rPr>
        <sz val="8"/>
        <color rgb="FF000000"/>
        <rFont val="Arial"/>
        <family val="2"/>
      </rPr>
      <t>Participations</t>
    </r>
  </si>
  <si>
    <t>R0090</t>
  </si>
  <si>
    <r>
      <rPr>
        <sz val="8"/>
        <color rgb="FF000000"/>
        <rFont val="Arial"/>
        <family val="2"/>
      </rPr>
      <t>Equities</t>
    </r>
  </si>
  <si>
    <t>R0100</t>
  </si>
  <si>
    <r>
      <rPr>
        <sz val="8"/>
        <color rgb="FF000000"/>
        <rFont val="Arial"/>
        <family val="2"/>
      </rPr>
      <t>Equities - listed</t>
    </r>
  </si>
  <si>
    <t>R0110</t>
  </si>
  <si>
    <r>
      <rPr>
        <sz val="8"/>
        <color rgb="FF000000"/>
        <rFont val="Arial"/>
        <family val="2"/>
      </rPr>
      <t>Equities - unlisted</t>
    </r>
  </si>
  <si>
    <t>R0120</t>
  </si>
  <si>
    <r>
      <rPr>
        <sz val="8"/>
        <color rgb="FF000000"/>
        <rFont val="Arial"/>
        <family val="2"/>
      </rPr>
      <t>Bonds</t>
    </r>
  </si>
  <si>
    <t>R0130</t>
  </si>
  <si>
    <r>
      <rPr>
        <sz val="8"/>
        <color rgb="FF000000"/>
        <rFont val="Arial"/>
        <family val="2"/>
      </rPr>
      <t>Government Bonds</t>
    </r>
  </si>
  <si>
    <t>R0140</t>
  </si>
  <si>
    <r>
      <rPr>
        <sz val="8"/>
        <color rgb="FF000000"/>
        <rFont val="Arial"/>
        <family val="2"/>
      </rPr>
      <t>Corporate Bonds</t>
    </r>
  </si>
  <si>
    <t>R0150</t>
  </si>
  <si>
    <r>
      <rPr>
        <sz val="8"/>
        <color rgb="FF000000"/>
        <rFont val="Arial"/>
        <family val="2"/>
      </rPr>
      <t>Structured notes</t>
    </r>
  </si>
  <si>
    <t>R0160</t>
  </si>
  <si>
    <r>
      <rPr>
        <sz val="8"/>
        <color rgb="FF000000"/>
        <rFont val="Arial"/>
        <family val="2"/>
      </rPr>
      <t>Collateralised securities</t>
    </r>
  </si>
  <si>
    <t>R0170</t>
  </si>
  <si>
    <r>
      <rPr>
        <sz val="8"/>
        <color rgb="FF000000"/>
        <rFont val="Arial"/>
        <family val="2"/>
      </rPr>
      <t>Investment funds</t>
    </r>
  </si>
  <si>
    <t>R0180</t>
  </si>
  <si>
    <r>
      <rPr>
        <sz val="8"/>
        <color rgb="FF000000"/>
        <rFont val="Arial"/>
        <family val="2"/>
      </rPr>
      <t>Derivatives</t>
    </r>
  </si>
  <si>
    <t>R0190</t>
  </si>
  <si>
    <r>
      <rPr>
        <sz val="8"/>
        <color rgb="FF000000"/>
        <rFont val="Arial"/>
        <family val="2"/>
      </rPr>
      <t>Deposits other than cash equivalents</t>
    </r>
  </si>
  <si>
    <t>R0200</t>
  </si>
  <si>
    <r>
      <rPr>
        <sz val="8"/>
        <color rgb="FF000000"/>
        <rFont val="Arial"/>
        <family val="2"/>
      </rPr>
      <t>Other investments</t>
    </r>
  </si>
  <si>
    <t>R0210</t>
  </si>
  <si>
    <t>Assets held for index-linked and unit-linked funds</t>
  </si>
  <si>
    <t>R0220</t>
  </si>
  <si>
    <t>Loans &amp; mortgages</t>
  </si>
  <si>
    <t>R0230</t>
  </si>
  <si>
    <r>
      <rPr>
        <sz val="8"/>
        <color rgb="FF000000"/>
        <rFont val="Arial"/>
        <family val="2"/>
      </rPr>
      <t>Loans on policies</t>
    </r>
  </si>
  <si>
    <t>R0240</t>
  </si>
  <si>
    <r>
      <rPr>
        <sz val="8"/>
        <color rgb="FF000000"/>
        <rFont val="Arial"/>
        <family val="2"/>
      </rPr>
      <t>Loans &amp; mortgages to individuals</t>
    </r>
  </si>
  <si>
    <t>R0250</t>
  </si>
  <si>
    <r>
      <rPr>
        <sz val="8"/>
        <color rgb="FF000000"/>
        <rFont val="Arial"/>
        <family val="2"/>
      </rPr>
      <t>Other loans &amp; mortgages</t>
    </r>
  </si>
  <si>
    <t>R0260</t>
  </si>
  <si>
    <t>Reinsurance recoverables from:</t>
  </si>
  <si>
    <t>R0270</t>
  </si>
  <si>
    <r>
      <rPr>
        <sz val="8"/>
        <color rgb="FF000000"/>
        <rFont val="Arial"/>
        <family val="2"/>
      </rPr>
      <t>Non-life and health similar to non-life</t>
    </r>
  </si>
  <si>
    <t>R0280</t>
  </si>
  <si>
    <r>
      <rPr>
        <sz val="8"/>
        <color rgb="FF000000"/>
        <rFont val="Arial"/>
        <family val="2"/>
      </rPr>
      <t>Non-life excluding health</t>
    </r>
  </si>
  <si>
    <t>R0290</t>
  </si>
  <si>
    <r>
      <rPr>
        <sz val="8"/>
        <color rgb="FF000000"/>
        <rFont val="Arial"/>
        <family val="2"/>
      </rPr>
      <t>Health similar to non-life</t>
    </r>
  </si>
  <si>
    <t>R0300</t>
  </si>
  <si>
    <r>
      <rPr>
        <sz val="8"/>
        <color rgb="FF000000"/>
        <rFont val="Arial"/>
        <family val="2"/>
      </rPr>
      <t>Life and health similar to life, excluding health and indexlinked</t>
    </r>
  </si>
  <si>
    <t>R0310</t>
  </si>
  <si>
    <r>
      <rPr>
        <sz val="8"/>
        <color rgb="FF000000"/>
        <rFont val="Arial"/>
        <family val="2"/>
      </rPr>
      <t>Health similar to life</t>
    </r>
  </si>
  <si>
    <t>R0320</t>
  </si>
  <si>
    <r>
      <rPr>
        <sz val="8"/>
        <color rgb="FF000000"/>
        <rFont val="Arial"/>
        <family val="2"/>
      </rPr>
      <t>Life excluding health and index-linked and unit-linked</t>
    </r>
  </si>
  <si>
    <t>R0330</t>
  </si>
  <si>
    <r>
      <rPr>
        <sz val="8"/>
        <color rgb="FF000000"/>
        <rFont val="Arial"/>
        <family val="2"/>
      </rPr>
      <t>Life index-linked and unit-linked</t>
    </r>
  </si>
  <si>
    <t>R0340</t>
  </si>
  <si>
    <t>Deposits to cedants</t>
  </si>
  <si>
    <t>R0350</t>
  </si>
  <si>
    <t>Insurance &amp; intermediaries receivables</t>
  </si>
  <si>
    <t>R0360</t>
  </si>
  <si>
    <t>Reinsurance receivables</t>
  </si>
  <si>
    <t>R0370</t>
  </si>
  <si>
    <t>Receivables (trade, not insurance)</t>
  </si>
  <si>
    <t>R0380</t>
  </si>
  <si>
    <t>Own shares</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</si>
  <si>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</si>
  <si>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</si>
  <si>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</si>
  <si>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</si>
  <si>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</si>
  <si>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</si>
  <si>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</si>
  <si>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</si>
  <si>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</si>
  <si>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</si>
  <si>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</si>
  <si>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</si>
  <si>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r>
      <rPr>
        <sz val="8"/>
        <color rgb="FF000000"/>
        <rFont val="Arial"/>
        <family val="2"/>
      </rPr>
      <t>Technical provisions – non-life (excluding health)</t>
    </r>
  </si>
  <si>
    <t>R0520</t>
  </si>
  <si>
    <r>
      <rPr>
        <sz val="8"/>
        <color rgb="FF000000"/>
        <rFont val="Arial"/>
        <family val="2"/>
      </rPr>
      <t>TP calculated as a whole</t>
    </r>
  </si>
  <si>
    <t>R0530</t>
  </si>
  <si>
    <r>
      <rPr>
        <sz val="8"/>
        <color rgb="FF000000"/>
        <rFont val="Arial"/>
        <family val="2"/>
      </rPr>
      <t>Best Estimate</t>
    </r>
  </si>
  <si>
    <t>R0540</t>
  </si>
  <si>
    <r>
      <rPr>
        <sz val="8"/>
        <color rgb="FF000000"/>
        <rFont val="Arial"/>
        <family val="2"/>
      </rPr>
      <t>Risk margin</t>
    </r>
  </si>
  <si>
    <t>R0550</t>
  </si>
  <si>
    <r>
      <rPr>
        <sz val="8"/>
        <color rgb="FF000000"/>
        <rFont val="Arial"/>
        <family val="2"/>
      </rPr>
      <t>Technical provisions - health (similar to non-life)</t>
    </r>
  </si>
  <si>
    <t>R0560</t>
  </si>
  <si>
    <t>R0570</t>
  </si>
  <si>
    <t>R0580</t>
  </si>
  <si>
    <t>R0590</t>
  </si>
  <si>
    <t>Technical provisions - life (excluding index-linked and unitlinked)</t>
  </si>
  <si>
    <t>R0600</t>
  </si>
  <si>
    <r>
      <rPr>
        <sz val="8"/>
        <color rgb="FF000000"/>
        <rFont val="Arial"/>
        <family val="2"/>
      </rPr>
      <t>Technical provisions - health (similar to life)</t>
    </r>
  </si>
  <si>
    <t>R0610</t>
  </si>
  <si>
    <t>R0620</t>
  </si>
  <si>
    <t>R0630</t>
  </si>
  <si>
    <t>R0640</t>
  </si>
  <si>
    <r>
      <rPr>
        <sz val="8"/>
        <color rgb="FF000000"/>
        <rFont val="Arial"/>
        <family val="2"/>
      </rPr>
      <t>Technical provisions – life (excluding health and indexlinked and unit-linked)</t>
    </r>
  </si>
  <si>
    <t>R0650</t>
  </si>
  <si>
    <t>R0660</t>
  </si>
  <si>
    <t>R0670</t>
  </si>
  <si>
    <t>R0680</t>
  </si>
  <si>
    <t>Technical provisions – index-linked and unit-linked</t>
  </si>
  <si>
    <t>R0690</t>
  </si>
  <si>
    <t>R0700</t>
  </si>
  <si>
    <t>R0710</t>
  </si>
  <si>
    <t>R0720</t>
  </si>
  <si>
    <t>Other technical provisions</t>
  </si>
  <si>
    <t>R0730</t>
  </si>
  <si>
    <t>Contingent liabilities</t>
  </si>
  <si>
    <t>R0740</t>
  </si>
  <si>
    <t>Provisions other than technical provisions</t>
  </si>
  <si>
    <t>R0750</t>
  </si>
  <si>
    <t>Pension benefit obligations</t>
  </si>
  <si>
    <t>R0760</t>
  </si>
  <si>
    <t>Deposits from reinsurers</t>
  </si>
  <si>
    <t>R0770</t>
  </si>
  <si>
    <t>Deferred tax liabilities</t>
  </si>
  <si>
    <t>R0780</t>
  </si>
  <si>
    <t>Derivatives</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</si>
  <si>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</si>
  <si>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</si>
  <si>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</si>
  <si>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</si>
  <si>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</si>
  <si>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</si>
  <si>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</si>
  <si>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</si>
  <si>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</si>
  <si>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</si>
  <si>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</si>
  <si>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</si>
  <si>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</si>
  <si>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r>
      <rPr>
        <sz val="8"/>
        <color rgb="FF000000"/>
        <rFont val="Arial"/>
        <family val="2"/>
      </rPr>
      <t>Subordinated liabilities not in BOF</t>
    </r>
  </si>
  <si>
    <t>R0860</t>
  </si>
  <si>
    <r>
      <rPr>
        <sz val="8"/>
        <color rgb="FF000000"/>
        <rFont val="Arial"/>
        <family val="2"/>
      </rPr>
      <t>Subordinated liabilities in BOF</t>
    </r>
  </si>
  <si>
    <t>R0870</t>
  </si>
  <si>
    <t>Any other liabilities, not elsewhere shown</t>
  </si>
  <si>
    <t>R0880</t>
  </si>
  <si>
    <t>Total liabilities</t>
  </si>
  <si>
    <t>R0900</t>
  </si>
  <si>
    <t>Excess of assets over liabilities</t>
  </si>
  <si>
    <t>R1000</t>
  </si>
  <si>
    <t>Fjárhæðir eru í þúsundum króna</t>
  </si>
  <si>
    <t>S.05.01</t>
  </si>
  <si>
    <t>Premiums, claims and expenses by line of business</t>
  </si>
  <si>
    <t>Non-life</t>
  </si>
  <si>
    <t>Direct business and accepted proportional reinsurance</t>
  </si>
  <si>
    <t>Accepted non-proportional reinsurance</t>
  </si>
  <si>
    <t>Total</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</si>
  <si>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</si>
  <si>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</si>
  <si>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</si>
  <si>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</si>
  <si>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</si>
  <si>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</si>
  <si>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</si>
  <si>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</si>
  <si>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</si>
  <si>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</si>
  <si>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</si>
  <si>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</si>
  <si>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Non-proportional health reinsurance</t>
  </si>
  <si>
    <t>Non-proportional casualty reinsurance</t>
  </si>
  <si>
    <t>Non-proportional marine, aviation and transport reinsurance</t>
  </si>
  <si>
    <t>Non-proportional property reinsurance</t>
  </si>
  <si>
    <t>C0020</t>
  </si>
  <si>
    <t>C0030</t>
  </si>
  <si>
    <t>C0040</t>
  </si>
  <si>
    <t>C0050</t>
  </si>
  <si>
    <t>C0060</t>
  </si>
  <si>
    <t>C0070</t>
  </si>
  <si>
    <t>C0080</t>
  </si>
  <si>
    <t>C0090</t>
  </si>
  <si>
    <t>C0100</t>
  </si>
  <si>
    <t>C0110</t>
  </si>
  <si>
    <t>C0120</t>
  </si>
  <si>
    <t>C0130</t>
  </si>
  <si>
    <t>C0140</t>
  </si>
  <si>
    <t>C0150</t>
  </si>
  <si>
    <t>C0160</t>
  </si>
  <si>
    <t>C0200</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</si>
  <si>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</si>
  <si>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</si>
  <si>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</si>
  <si>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</si>
  <si>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</si>
  <si>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</si>
  <si>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</si>
  <si>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</si>
  <si>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</si>
  <si>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R0430</t>
  </si>
  <si>
    <t>R0440</t>
  </si>
  <si>
    <t>Expenses incurred</t>
  </si>
  <si>
    <t>Other expenses</t>
  </si>
  <si>
    <t>R1200</t>
  </si>
  <si>
    <t>Total expenses</t>
  </si>
  <si>
    <t>R1300</t>
  </si>
  <si>
    <t>Life</t>
  </si>
  <si>
    <t>Life reinsurance</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</si>
  <si>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</si>
  <si>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</si>
  <si>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</si>
  <si>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</si>
  <si>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</si>
  <si>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</si>
  <si>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</si>
  <si>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C0210</t>
  </si>
  <si>
    <t>C0220</t>
  </si>
  <si>
    <t>C0230</t>
  </si>
  <si>
    <t>C0240</t>
  </si>
  <si>
    <t>C0250</t>
  </si>
  <si>
    <t>C0260</t>
  </si>
  <si>
    <t>C0270</t>
  </si>
  <si>
    <t>C0280</t>
  </si>
  <si>
    <t>C0300</t>
  </si>
  <si>
    <t>Gross</t>
  </si>
  <si>
    <t>R1410</t>
  </si>
  <si>
    <t>R1420</t>
  </si>
  <si>
    <t>R1500</t>
  </si>
  <si>
    <t>R1510</t>
  </si>
  <si>
    <t>R1520</t>
  </si>
  <si>
    <t>R1600</t>
  </si>
  <si>
    <t>R1610</t>
  </si>
  <si>
    <t>R1620</t>
  </si>
  <si>
    <t>R1700</t>
  </si>
  <si>
    <t>R1710</t>
  </si>
  <si>
    <t>R1720</t>
  </si>
  <si>
    <t>R1800</t>
  </si>
  <si>
    <t>R1900</t>
  </si>
  <si>
    <t>R2500</t>
  </si>
  <si>
    <t>R2600</t>
  </si>
  <si>
    <t>S.12.01</t>
  </si>
  <si>
    <t>Life and Health SLT Technical Provisions</t>
  </si>
  <si>
    <t>Total (Life other than health insurance, incl. Unit-Linked)</t>
  </si>
  <si>
    <t>Total (Health similar to life insurance)</t>
  </si>
  <si>
    <t>Contracts without options and guarantees</t>
  </si>
  <si>
    <t>Contracts with options and guarantees</t>
  </si>
  <si>
    <t>C0170</t>
  </si>
  <si>
    <t>C0180</t>
  </si>
  <si>
    <t>C0190</t>
  </si>
  <si>
    <t>TP calculated as a whole</t>
  </si>
  <si>
    <t>Total Recoverables from reinsurance and SPV after the adjustment for expected losses due to counterparty default</t>
  </si>
  <si>
    <t>Technical provisions calculated as a sum of BE and RM (Non-Replicable portfolio)</t>
  </si>
  <si>
    <t>Best Estimate</t>
  </si>
  <si>
    <t>Gross Best Estimate</t>
  </si>
  <si>
    <t>Best estimate minus recoverables from reinsurance and SPV - total</t>
  </si>
  <si>
    <t>Risk margin</t>
  </si>
  <si>
    <t>Amount of the transitional on Technical Provisions</t>
  </si>
  <si>
    <t>Technical provisions - total</t>
  </si>
  <si>
    <t>S.17.01</t>
  </si>
  <si>
    <t>Non-Life Technical Provisions</t>
  </si>
  <si>
    <t xml:space="preserve">ARS: ARS 29.3.2021 (Published) 2020 YEARLY VL  </t>
  </si>
  <si>
    <t>Premium provisions</t>
  </si>
  <si>
    <t>Gross - Total</t>
  </si>
  <si>
    <t>Net Best Estimate of Premium Provisions</t>
  </si>
  <si>
    <t>Claim provisions</t>
  </si>
  <si>
    <t>Net Best Estimate of Claims Provisions</t>
  </si>
  <si>
    <t>Total Best estimate - gross</t>
  </si>
  <si>
    <t>Total Best estimate - net</t>
  </si>
  <si>
    <t>Technical provisions minus recoverables from reinsurance and SPV - total</t>
  </si>
  <si>
    <t>S.19.01</t>
  </si>
  <si>
    <t>Non-life insurance claims</t>
  </si>
  <si>
    <t>Gross Claims Paid (non-cumulative)</t>
  </si>
  <si>
    <t>(absolute amount)</t>
  </si>
  <si>
    <t>In Current year</t>
  </si>
  <si>
    <t>Sum of years (cumulative)</t>
  </si>
  <si>
    <t>Development year</t>
  </si>
  <si>
    <t>Sum of years</t>
  </si>
  <si>
    <t>Year</t>
  </si>
  <si>
    <t>15 &amp; +</t>
  </si>
  <si>
    <t>(cumulative)</t>
  </si>
  <si>
    <t>Prior</t>
  </si>
  <si>
    <t>N-14</t>
  </si>
  <si>
    <t>N-13</t>
  </si>
  <si>
    <t>N-12</t>
  </si>
  <si>
    <t>N-11</t>
  </si>
  <si>
    <t>N-10</t>
  </si>
  <si>
    <t>N-9</t>
  </si>
  <si>
    <t>N-8</t>
  </si>
  <si>
    <t>N-7</t>
  </si>
  <si>
    <t>N-6</t>
  </si>
  <si>
    <t>N-5</t>
  </si>
  <si>
    <t>N-4</t>
  </si>
  <si>
    <t>N-3</t>
  </si>
  <si>
    <t>N-2</t>
  </si>
  <si>
    <t>N-1</t>
  </si>
  <si>
    <t>N</t>
  </si>
  <si>
    <t>Undiscounted Best Estimate Claims Provisions — Reinsurance recoverable</t>
  </si>
  <si>
    <t>Year end (discounted data)</t>
  </si>
  <si>
    <t>S.23.01</t>
  </si>
  <si>
    <t>Own funds</t>
  </si>
  <si>
    <t>Basic own funds</t>
  </si>
  <si>
    <t>Tier 1 — unrestricted</t>
  </si>
  <si>
    <t>Tier 1 — restricted</t>
  </si>
  <si>
    <t>Tier 2</t>
  </si>
  <si>
    <t>Tier 3</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</si>
  <si>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</si>
  <si>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</si>
  <si>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</si>
  <si>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</si>
  <si>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</si>
  <si>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</si>
  <si>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</si>
  <si>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</si>
  <si>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</si>
  <si>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</si>
  <si>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</si>
  <si>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</si>
  <si>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</si>
  <si>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</si>
  <si>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</si>
  <si>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</si>
  <si>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</si>
  <si>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</si>
  <si>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</si>
  <si>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</si>
  <si>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</si>
  <si>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</si>
  <si>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</si>
  <si>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</si>
  <si>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</si>
  <si>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Total available own funds to meet the SCR</t>
  </si>
  <si>
    <t>Total available own funds to meet the MCR</t>
  </si>
  <si>
    <t>Total eligible own funds to meet the SCR</t>
  </si>
  <si>
    <t>Total eligible own funds to meet the MCR</t>
  </si>
  <si>
    <t>Solvency Capital Requirement</t>
  </si>
  <si>
    <t>Minimum capital requirement</t>
  </si>
  <si>
    <t>Ratio of Eligible own funds to SCR</t>
  </si>
  <si>
    <t>Ratio of Eligible own funds to MCR</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</si>
  <si>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</si>
  <si>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</si>
  <si>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</si>
  <si>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</si>
  <si>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 included in future premiums (EPIFP) - Life business</t>
  </si>
  <si>
    <t>Expected profits included in future premiums (EPIFP) - Non-life business</t>
  </si>
  <si>
    <t>Total Expected profits included in future premiums (EPIFP)</t>
  </si>
  <si>
    <t>S.25.01</t>
  </si>
  <si>
    <t>Solvency Capital Requirement - for undertakings on Standard Formula</t>
  </si>
  <si>
    <t>Article 112</t>
  </si>
  <si>
    <t>Z0010</t>
  </si>
  <si>
    <t>2: Regular reporting</t>
  </si>
  <si>
    <t>Solvency Capital Requirement calculated using standard formula</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</si>
  <si>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</si>
  <si>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</si>
  <si>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</si>
  <si>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</si>
  <si>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</si>
  <si>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</si>
  <si>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</si>
  <si>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</si>
  <si>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</si>
  <si>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</si>
  <si>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</si>
  <si>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</si>
  <si>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</si>
  <si>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</si>
  <si>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</si>
  <si>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</si>
  <si>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 (transitional)</t>
  </si>
  <si>
    <t>Solvency capital requirement, excluding capital add-on</t>
  </si>
  <si>
    <t>Capital add-ons already set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</si>
  <si>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</si>
  <si>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</si>
  <si>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</si>
  <si>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</si>
  <si>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</si>
  <si>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</si>
  <si>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S.28.01</t>
  </si>
  <si>
    <t>Minimum Capital Requirement - Only life or only non-life insurance or reinsurance activity</t>
  </si>
  <si>
    <t>Linear formula component for non-life insurance and reinsurance obligations</t>
  </si>
  <si>
    <t>MCR components</t>
  </si>
  <si>
    <t>MCR Non-Life Result</t>
  </si>
  <si>
    <t>Net (of reinsurance/SPV) best estimate and TP calculated as a whole</t>
  </si>
  <si>
    <t>Net (of reinsurance) written premiums in the last 12 months</t>
  </si>
  <si>
    <t>Linear formula component for life insurance and reinsurance obligations</t>
  </si>
  <si>
    <t>MCR Life Result</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</si>
  <si>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</si>
  <si>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</si>
  <si>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</si>
  <si>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</si>
  <si>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obligations</t>
  </si>
  <si>
    <t>Capital at risk for all life (re)insurance obligations</t>
  </si>
  <si>
    <t>Overall MCR calculation</t>
  </si>
  <si>
    <t>Linear MCR</t>
  </si>
  <si>
    <t>SCR</t>
  </si>
  <si>
    <t>MCR cap</t>
  </si>
  <si>
    <t>MCR floor</t>
  </si>
  <si>
    <t>Combined MCR</t>
  </si>
  <si>
    <t>Absolute floor of the MCR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</si>
</sst>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F]#,##0;\-#,##0"/>
    <numFmt numFmtId="165" formatCode="[$-1040F]#,##0.00#%"/>
  </numFmts>
  <fonts count="18" x14ac:knownFonts="1">
    <font>
      <sz val="11"/>
      <color rgb="FF000000"/>
      <name val="Calibri"/>
      <family val="2"/>
      <scheme val="minor"/>
    </font>
    <font>
      <sz val="11"/>
      <name val="Calibri"/>
      <family val="2"/>
    </font>
    <font>
      <b/>
      <sz val="10"/>
      <color rgb="FF014688"/>
      <name val="Arial"/>
      <family val="2"/>
    </font>
    <font>
      <sz val="10"/>
      <color rgb="FF000000"/>
      <name val="Arial"/>
      <family val="2"/>
    </font>
    <font>
      <sz val="8"/>
      <color rgb="FFDCDCDC"/>
      <name val="Arial"/>
      <family val="2"/>
    </font>
    <font>
      <sz val="8"/>
      <color rgb="FF000000"/>
      <name val="Arial"/>
      <family val="2"/>
    </font>
    <font>
      <b/>
      <sz val="8"/>
      <color rgb="FF000000"/>
      <name val="Arial"/>
      <family val="2"/>
    </font>
    <font>
      <sz val="11"/>
      <color indexed="8"/>
      <name val="Calibri"/>
      <family val="2"/>
    </font>
    <font>
      <b/>
      <sz val="11"/>
      <name val="Calibri"/>
      <family val="2"/>
    </font>
    <font>
      <sz val="9"/>
      <color rgb="FF000000"/>
      <name val="Calibri"/>
      <family val="2"/>
    </font>
    <font>
      <b/>
      <sz val="9"/>
      <name val="Calibri"/>
      <family val="2"/>
    </font>
    <font>
      <sz val="9"/>
      <color rgb="FFFFFFFF"/>
      <name val="Calibri"/>
      <family val="2"/>
    </font>
    <font>
      <b/>
      <sz val="9"/>
      <color rgb="FF000000"/>
      <name val="Calibri"/>
      <family val="2"/>
    </font>
    <font>
      <b/>
      <sz val="11"/>
      <name val="Calibri"/>
      <family val="2"/>
      <scheme val="minor"/>
    </font>
    <font>
      <b/>
      <sz val="9"/>
      <name val="Calibri"/>
      <family val="2"/>
      <scheme val="minor"/>
    </font>
    <font>
      <sz val="9"/>
      <color theme="0"/>
      <name val="Calibri"/>
      <family val="2"/>
      <scheme val="minor"/>
    </font>
    <font>
      <b/>
      <sz val="9"/>
      <color theme="0"/>
      <name val="Calibri"/>
      <family val="2"/>
      <scheme val="minor"/>
    </font>
    <font>
      <i/>
      <sz val="8"/>
      <name val="Arial"/>
      <family val="2"/>
    </font>
  </fonts>
  <fills count="16">
    <fill>
      <patternFill patternType="none"/>
    </fill>
    <fill>
      <patternFill patternType="gray125"/>
    </fill>
    <fill>
      <patternFill patternType="solid">
        <fgColor rgb="FFB0C4DE"/>
        <bgColor rgb="FFB0C4DE"/>
      </patternFill>
    </fill>
    <fill>
      <patternFill patternType="solid">
        <fgColor rgb="FF014688"/>
        <bgColor rgb="FF014688"/>
      </patternFill>
    </fill>
    <fill>
      <patternFill patternType="solid">
        <fgColor rgb="FF808080"/>
        <bgColor rgb="FF808080"/>
      </patternFill>
    </fill>
    <fill>
      <patternFill patternType="solid">
        <fgColor rgb="FFD3D3D3"/>
        <bgColor rgb="FFD3D3D3"/>
      </patternFill>
    </fill>
    <fill>
      <patternFill patternType="solid">
        <fgColor theme="0"/>
        <bgColor indexed="64"/>
      </patternFill>
    </fill>
    <fill>
      <patternFill patternType="solid">
        <fgColor rgb="FFFFFFFF"/>
        <bgColor rgb="FF000000"/>
      </patternFill>
    </fill>
    <fill>
      <patternFill patternType="solid">
        <fgColor rgb="FFBFBFBF"/>
        <bgColor rgb="FF000000"/>
      </patternFill>
    </fill>
    <fill>
      <patternFill patternType="solid">
        <fgColor rgb="FFF2F2F2"/>
        <bgColor rgb="FF000000"/>
      </patternFill>
    </fill>
    <fill>
      <patternFill patternType="solid">
        <fgColor theme="0"/>
        <bgColor rgb="FF000000"/>
      </patternFill>
    </fill>
    <fill>
      <patternFill patternType="solid">
        <fgColor theme="4" tint="0.5999938962981048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4" tint="-0.249977111117893"/>
        <bgColor indexed="64"/>
      </patternFill>
    </fill>
  </fills>
  <borders count="24">
    <border>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style="thin">
        <color rgb="FFD3D3D3"/>
      </left>
      <right style="thin">
        <color rgb="FFD3D3D3"/>
      </right>
      <top/>
      <bottom style="thin">
        <color rgb="FFD3D3D3"/>
      </bottom>
      <diagonal/>
    </border>
    <border>
      <left style="thin">
        <color rgb="FFD3D3D3"/>
      </left>
      <right style="thin">
        <color rgb="FFD3D3D3"/>
      </right>
      <top/>
      <bottom/>
      <diagonal/>
    </border>
    <border>
      <left/>
      <right style="thin">
        <color rgb="FFD3D3D3"/>
      </right>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style="thin">
        <color rgb="FFD3D3D3"/>
      </top>
      <bottom/>
      <diagonal/>
    </border>
    <border>
      <left/>
      <right/>
      <top style="thin">
        <color rgb="FFD3D3D3"/>
      </top>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style="thin">
        <color rgb="FFD3D3D3"/>
      </left>
      <right style="thin">
        <color rgb="FFD3D3D3"/>
      </right>
      <top style="thin">
        <color rgb="FFD3D3D3"/>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style="thin">
        <color rgb="FF000000"/>
      </bottom>
      <diagonal/>
    </border>
    <border>
      <left style="thin">
        <color rgb="FF000000"/>
      </left>
      <right style="thin">
        <color rgb="FFD3D3D3"/>
      </right>
      <top style="thin">
        <color rgb="FFD3D3D3"/>
      </top>
      <bottom style="thin">
        <color rgb="FFD3D3D3"/>
      </bottom>
      <diagonal/>
    </border>
    <border>
      <left style="thin">
        <color rgb="FFD3D3D3"/>
      </left>
      <right style="thin">
        <color rgb="FFD3D3D3"/>
      </right>
      <top style="thin">
        <color rgb="FF000000"/>
      </top>
      <bottom style="thin">
        <color rgb="FFD3D3D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2">
    <xf numFmtId="0" fontId="0" fillId="0" borderId="0"/>
    <xf numFmtId="0" fontId="7" fillId="0" borderId="0"/>
  </cellStyleXfs>
  <cellXfs count="121">
    <xf numFmtId="0" fontId="1" fillId="0" borderId="0" xfId="0" applyFont="1" applyFill="1" applyBorder="1"/>
    <xf numFmtId="0" fontId="2" fillId="0" borderId="0" xfId="0" applyNumberFormat="1" applyFont="1" applyFill="1" applyBorder="1" applyAlignment="1">
      <alignment vertical="top" wrapText="1" readingOrder="1"/>
    </xf>
    <xf numFmtId="0" fontId="4" fillId="3" borderId="1" xfId="0" applyNumberFormat="1" applyFont="1" applyFill="1" applyBorder="1" applyAlignment="1">
      <alignment vertical="top" wrapText="1" readingOrder="1"/>
    </xf>
    <xf numFmtId="0" fontId="5" fillId="0" borderId="1" xfId="0" applyNumberFormat="1" applyFont="1" applyFill="1" applyBorder="1" applyAlignment="1">
      <alignment horizontal="left" vertical="top" wrapText="1" readingOrder="1"/>
    </xf>
    <xf numFmtId="0" fontId="5" fillId="0" borderId="2" xfId="0" applyNumberFormat="1" applyFont="1" applyFill="1" applyBorder="1" applyAlignment="1">
      <alignment horizontal="left" vertical="top" wrapText="1" readingOrder="1"/>
    </xf>
    <xf numFmtId="0" fontId="5" fillId="0" borderId="3" xfId="0" applyNumberFormat="1" applyFont="1" applyFill="1" applyBorder="1" applyAlignment="1">
      <alignment horizontal="center" vertical="top" wrapText="1" readingOrder="1"/>
    </xf>
    <xf numFmtId="0" fontId="5" fillId="4" borderId="3" xfId="0" applyNumberFormat="1" applyFont="1" applyFill="1" applyBorder="1" applyAlignment="1">
      <alignment horizontal="right" vertical="top" wrapText="1" readingOrder="1"/>
    </xf>
    <xf numFmtId="164" fontId="5" fillId="0" borderId="3" xfId="0" applyNumberFormat="1" applyFont="1" applyFill="1" applyBorder="1" applyAlignment="1">
      <alignment horizontal="right" vertical="top" wrapText="1" readingOrder="1"/>
    </xf>
    <xf numFmtId="0" fontId="5" fillId="0" borderId="1" xfId="0" applyNumberFormat="1" applyFont="1" applyFill="1" applyBorder="1" applyAlignment="1">
      <alignment horizontal="left" vertical="top" wrapText="1" indent="1" readingOrder="1"/>
    </xf>
    <xf numFmtId="0" fontId="5" fillId="0" borderId="1" xfId="0" applyNumberFormat="1" applyFont="1" applyFill="1" applyBorder="1" applyAlignment="1">
      <alignment horizontal="left" vertical="top" wrapText="1" indent="2" readingOrder="1"/>
    </xf>
    <xf numFmtId="0" fontId="6" fillId="0" borderId="1" xfId="0" applyNumberFormat="1" applyFont="1" applyFill="1" applyBorder="1" applyAlignment="1">
      <alignment horizontal="left" vertical="top" wrapText="1" readingOrder="1"/>
    </xf>
    <xf numFmtId="164" fontId="6" fillId="0" borderId="3" xfId="0" applyNumberFormat="1" applyFont="1" applyFill="1" applyBorder="1" applyAlignment="1">
      <alignment horizontal="right" vertical="top" wrapText="1" readingOrder="1"/>
    </xf>
    <xf numFmtId="0" fontId="2" fillId="0" borderId="0" xfId="0" applyNumberFormat="1" applyFont="1" applyFill="1" applyBorder="1" applyAlignment="1">
      <alignment horizontal="right" vertical="top" wrapText="1" readingOrder="1"/>
    </xf>
    <xf numFmtId="0" fontId="3" fillId="2" borderId="0" xfId="0" applyNumberFormat="1" applyFont="1" applyFill="1" applyBorder="1" applyAlignment="1">
      <alignment vertical="top" wrapText="1" readingOrder="1"/>
    </xf>
    <xf numFmtId="0" fontId="1" fillId="0" borderId="0" xfId="0" applyFont="1"/>
    <xf numFmtId="164" fontId="5" fillId="0" borderId="1" xfId="0" applyNumberFormat="1" applyFont="1" applyBorder="1" applyAlignment="1">
      <alignment vertical="top" wrapText="1" readingOrder="1"/>
    </xf>
    <xf numFmtId="0" fontId="5" fillId="0" borderId="1" xfId="0" applyFont="1" applyBorder="1" applyAlignment="1">
      <alignment vertical="top" wrapText="1" readingOrder="1"/>
    </xf>
    <xf numFmtId="0" fontId="6" fillId="0" borderId="1" xfId="0" applyFont="1" applyBorder="1" applyAlignment="1">
      <alignment vertical="top" wrapText="1" readingOrder="1"/>
    </xf>
    <xf numFmtId="0" fontId="5" fillId="4" borderId="1" xfId="0" applyFont="1" applyFill="1" applyBorder="1" applyAlignment="1">
      <alignment vertical="top" wrapText="1" readingOrder="1"/>
    </xf>
    <xf numFmtId="0" fontId="5" fillId="0" borderId="1" xfId="0" applyFont="1" applyBorder="1" applyAlignment="1">
      <alignment horizontal="center" vertical="top" wrapText="1" readingOrder="1"/>
    </xf>
    <xf numFmtId="0" fontId="3" fillId="0" borderId="0" xfId="0" applyFont="1" applyAlignment="1">
      <alignment vertical="top" wrapText="1" readingOrder="1"/>
    </xf>
    <xf numFmtId="0" fontId="6" fillId="0" borderId="0" xfId="0" applyFont="1" applyAlignment="1">
      <alignment vertical="top" wrapText="1" readingOrder="1"/>
    </xf>
    <xf numFmtId="0" fontId="5" fillId="0" borderId="1" xfId="0" applyFont="1" applyBorder="1" applyAlignment="1">
      <alignment horizontal="left" vertical="top" wrapText="1" readingOrder="1"/>
    </xf>
    <xf numFmtId="0" fontId="6" fillId="0" borderId="1" xfId="0" applyFont="1" applyBorder="1" applyAlignment="1">
      <alignment horizontal="left" vertical="top" wrapText="1" readingOrder="1"/>
    </xf>
    <xf numFmtId="0" fontId="1" fillId="0" borderId="0" xfId="0" applyFont="1"/>
    <xf numFmtId="164" fontId="6" fillId="0" borderId="1" xfId="0" applyNumberFormat="1" applyFont="1" applyBorder="1" applyAlignment="1">
      <alignment horizontal="right" vertical="top" wrapText="1" readingOrder="1"/>
    </xf>
    <xf numFmtId="164" fontId="5" fillId="0" borderId="1" xfId="0" applyNumberFormat="1" applyFont="1" applyBorder="1" applyAlignment="1">
      <alignment horizontal="right" vertical="top" wrapText="1" readingOrder="1"/>
    </xf>
    <xf numFmtId="0" fontId="5" fillId="0" borderId="1" xfId="0" applyFont="1" applyBorder="1" applyAlignment="1">
      <alignment horizontal="right" vertical="top" wrapText="1" readingOrder="1"/>
    </xf>
    <xf numFmtId="0" fontId="6" fillId="0" borderId="0" xfId="0" applyFont="1" applyAlignment="1">
      <alignment horizontal="right" vertical="top" wrapText="1" readingOrder="1"/>
    </xf>
    <xf numFmtId="0" fontId="5" fillId="0" borderId="0" xfId="0" applyFont="1" applyAlignment="1">
      <alignment horizontal="right" vertical="top" wrapText="1" readingOrder="1"/>
    </xf>
    <xf numFmtId="0" fontId="4" fillId="0" borderId="0" xfId="0" applyFont="1" applyAlignment="1">
      <alignment horizontal="left" vertical="top" wrapText="1" readingOrder="1"/>
    </xf>
    <xf numFmtId="0" fontId="4" fillId="0" borderId="1" xfId="0" applyFont="1" applyBorder="1" applyAlignment="1">
      <alignment horizontal="left" vertical="top" wrapText="1" readingOrder="1"/>
    </xf>
    <xf numFmtId="0" fontId="4" fillId="0" borderId="1" xfId="0" applyFont="1" applyBorder="1" applyAlignment="1">
      <alignment horizontal="center" vertical="top" wrapText="1" readingOrder="1"/>
    </xf>
    <xf numFmtId="0" fontId="5" fillId="0" borderId="2" xfId="0" applyFont="1" applyBorder="1" applyAlignment="1">
      <alignment vertical="top" wrapText="1" readingOrder="1"/>
    </xf>
    <xf numFmtId="0" fontId="5" fillId="0" borderId="13" xfId="0" applyFont="1" applyBorder="1" applyAlignment="1">
      <alignment horizontal="center" vertical="top" wrapText="1" readingOrder="1"/>
    </xf>
    <xf numFmtId="164" fontId="5" fillId="0" borderId="3" xfId="0" applyNumberFormat="1" applyFont="1" applyBorder="1" applyAlignment="1">
      <alignment horizontal="right" vertical="top" wrapText="1" readingOrder="1"/>
    </xf>
    <xf numFmtId="0" fontId="5" fillId="4" borderId="3" xfId="0" applyFont="1" applyFill="1" applyBorder="1" applyAlignment="1">
      <alignment horizontal="right" vertical="top" wrapText="1" readingOrder="1"/>
    </xf>
    <xf numFmtId="165" fontId="5" fillId="0" borderId="3" xfId="0" applyNumberFormat="1" applyFont="1" applyBorder="1" applyAlignment="1">
      <alignment horizontal="right" vertical="top" wrapText="1" readingOrder="1"/>
    </xf>
    <xf numFmtId="0" fontId="5" fillId="0" borderId="14" xfId="0" applyFont="1" applyBorder="1" applyAlignment="1">
      <alignment vertical="top" wrapText="1" readingOrder="1"/>
    </xf>
    <xf numFmtId="0" fontId="5" fillId="0" borderId="15" xfId="0" applyFont="1" applyBorder="1" applyAlignment="1">
      <alignment horizontal="center" vertical="top" wrapText="1" readingOrder="1"/>
    </xf>
    <xf numFmtId="0" fontId="5" fillId="0" borderId="0" xfId="0" applyFont="1" applyAlignment="1">
      <alignment horizontal="center" vertical="top" wrapText="1" readingOrder="1"/>
    </xf>
    <xf numFmtId="0" fontId="6" fillId="0" borderId="14" xfId="0" applyFont="1" applyBorder="1" applyAlignment="1">
      <alignment vertical="top" wrapText="1" readingOrder="1"/>
    </xf>
    <xf numFmtId="0" fontId="5" fillId="0" borderId="16" xfId="0" applyFont="1" applyBorder="1" applyAlignment="1">
      <alignment horizontal="left" vertical="top" wrapText="1" readingOrder="1"/>
    </xf>
    <xf numFmtId="0" fontId="5" fillId="5" borderId="3" xfId="0" applyFont="1" applyFill="1" applyBorder="1" applyAlignment="1">
      <alignment horizontal="left" vertical="top" wrapText="1" readingOrder="1"/>
    </xf>
    <xf numFmtId="0" fontId="5" fillId="5" borderId="14" xfId="0" applyFont="1" applyFill="1" applyBorder="1" applyAlignment="1">
      <alignment horizontal="left" vertical="top" wrapText="1" readingOrder="1"/>
    </xf>
    <xf numFmtId="0" fontId="5" fillId="5" borderId="14" xfId="0" applyFont="1" applyFill="1" applyBorder="1" applyAlignment="1">
      <alignment horizontal="right" vertical="top" wrapText="1" readingOrder="1"/>
    </xf>
    <xf numFmtId="0" fontId="5" fillId="0" borderId="16" xfId="0" applyFont="1" applyBorder="1" applyAlignment="1">
      <alignment horizontal="right" vertical="top" wrapText="1" readingOrder="1"/>
    </xf>
    <xf numFmtId="0" fontId="5" fillId="0" borderId="2" xfId="0" applyFont="1" applyBorder="1" applyAlignment="1">
      <alignment horizontal="left" vertical="top" wrapText="1" readingOrder="1"/>
    </xf>
    <xf numFmtId="0" fontId="5" fillId="0" borderId="17" xfId="0" applyFont="1" applyBorder="1" applyAlignment="1">
      <alignment horizontal="right" vertical="top" wrapText="1" readingOrder="1"/>
    </xf>
    <xf numFmtId="0" fontId="1" fillId="0" borderId="0" xfId="0" applyFont="1"/>
    <xf numFmtId="0" fontId="2" fillId="0" borderId="0" xfId="0" applyNumberFormat="1" applyFont="1" applyFill="1" applyBorder="1" applyAlignment="1">
      <alignment horizontal="center" vertical="center" wrapText="1" readingOrder="1"/>
    </xf>
    <xf numFmtId="0" fontId="2" fillId="0" borderId="0" xfId="0" applyNumberFormat="1" applyFont="1" applyFill="1" applyBorder="1" applyAlignment="1">
      <alignment vertical="center" wrapText="1" readingOrder="1"/>
    </xf>
    <xf numFmtId="0" fontId="9" fillId="7" borderId="0" xfId="0" applyFont="1" applyFill="1"/>
    <xf numFmtId="0" fontId="11" fillId="7" borderId="0" xfId="0" applyFont="1" applyFill="1"/>
    <xf numFmtId="3" fontId="9" fillId="8" borderId="21" xfId="1" applyNumberFormat="1" applyFont="1" applyFill="1" applyBorder="1" applyAlignment="1">
      <alignment shrinkToFit="1"/>
    </xf>
    <xf numFmtId="3" fontId="9" fillId="7" borderId="0" xfId="0" applyNumberFormat="1" applyFont="1" applyFill="1"/>
    <xf numFmtId="3" fontId="9" fillId="9" borderId="22" xfId="0" applyNumberFormat="1" applyFont="1" applyFill="1" applyBorder="1"/>
    <xf numFmtId="3" fontId="9" fillId="7" borderId="0" xfId="1" applyNumberFormat="1" applyFont="1" applyFill="1" applyAlignment="1">
      <alignment shrinkToFit="1"/>
    </xf>
    <xf numFmtId="0" fontId="10" fillId="7" borderId="0" xfId="1" applyFont="1" applyFill="1" applyAlignment="1">
      <alignment vertical="top" wrapText="1"/>
    </xf>
    <xf numFmtId="3" fontId="12" fillId="7" borderId="0" xfId="1" applyNumberFormat="1" applyFont="1" applyFill="1" applyAlignment="1">
      <alignment horizontal="center"/>
    </xf>
    <xf numFmtId="3" fontId="9" fillId="7" borderId="0" xfId="1" applyNumberFormat="1" applyFont="1" applyFill="1"/>
    <xf numFmtId="3" fontId="12" fillId="7" borderId="0" xfId="0" applyNumberFormat="1" applyFont="1" applyFill="1" applyAlignment="1">
      <alignment horizontal="right"/>
    </xf>
    <xf numFmtId="0" fontId="10" fillId="10" borderId="0" xfId="1" applyFont="1" applyFill="1" applyAlignment="1">
      <alignment vertical="top" wrapText="1"/>
    </xf>
    <xf numFmtId="3" fontId="12" fillId="10" borderId="0" xfId="1" applyNumberFormat="1" applyFont="1" applyFill="1" applyAlignment="1">
      <alignment horizontal="center"/>
    </xf>
    <xf numFmtId="3" fontId="9" fillId="10" borderId="0" xfId="1" applyNumberFormat="1" applyFont="1" applyFill="1"/>
    <xf numFmtId="3" fontId="9" fillId="10" borderId="0" xfId="0" applyNumberFormat="1" applyFont="1" applyFill="1"/>
    <xf numFmtId="0" fontId="1" fillId="6" borderId="0" xfId="0" applyFont="1" applyFill="1"/>
    <xf numFmtId="0" fontId="9" fillId="7" borderId="0" xfId="0" applyFont="1" applyFill="1" applyAlignment="1">
      <alignment horizontal="right"/>
    </xf>
    <xf numFmtId="3" fontId="9" fillId="7" borderId="0" xfId="0" applyNumberFormat="1" applyFont="1" applyFill="1" applyAlignment="1">
      <alignment horizontal="right"/>
    </xf>
    <xf numFmtId="0" fontId="1" fillId="6" borderId="0" xfId="0" applyFont="1" applyFill="1" applyAlignment="1">
      <alignment horizontal="right"/>
    </xf>
    <xf numFmtId="0" fontId="1" fillId="0" borderId="0" xfId="0" applyFont="1" applyAlignment="1">
      <alignment horizontal="right"/>
    </xf>
    <xf numFmtId="3" fontId="15" fillId="12" borderId="0" xfId="1" applyNumberFormat="1" applyFont="1" applyFill="1" applyAlignment="1" applyProtection="1">
      <alignment shrinkToFit="1"/>
      <protection locked="0"/>
    </xf>
    <xf numFmtId="0" fontId="10" fillId="13" borderId="18" xfId="1" applyFont="1" applyFill="1" applyBorder="1" applyAlignment="1">
      <alignment vertical="top" wrapText="1"/>
    </xf>
    <xf numFmtId="0" fontId="10" fillId="13" borderId="19" xfId="1" applyFont="1" applyFill="1" applyBorder="1" applyAlignment="1">
      <alignment vertical="top" wrapText="1"/>
    </xf>
    <xf numFmtId="0" fontId="10" fillId="13" borderId="20" xfId="1" applyFont="1" applyFill="1" applyBorder="1" applyAlignment="1">
      <alignment vertical="top" wrapText="1"/>
    </xf>
    <xf numFmtId="0" fontId="10" fillId="14" borderId="18" xfId="1" applyFont="1" applyFill="1" applyBorder="1" applyAlignment="1">
      <alignment vertical="top" wrapText="1"/>
    </xf>
    <xf numFmtId="0" fontId="10" fillId="14" borderId="19" xfId="1" applyFont="1" applyFill="1" applyBorder="1" applyAlignment="1">
      <alignment vertical="top" wrapText="1"/>
    </xf>
    <xf numFmtId="0" fontId="10" fillId="14" borderId="20" xfId="1" applyFont="1" applyFill="1" applyBorder="1" applyAlignment="1">
      <alignment vertical="top" wrapText="1"/>
    </xf>
    <xf numFmtId="3" fontId="9" fillId="10" borderId="21" xfId="1" applyNumberFormat="1" applyFont="1" applyFill="1" applyBorder="1" applyAlignment="1">
      <alignment shrinkToFit="1"/>
    </xf>
    <xf numFmtId="3" fontId="9" fillId="10" borderId="0" xfId="1" applyNumberFormat="1" applyFont="1" applyFill="1" applyAlignment="1">
      <alignment shrinkToFit="1"/>
    </xf>
    <xf numFmtId="3" fontId="15" fillId="12" borderId="0" xfId="1" applyNumberFormat="1" applyFont="1" applyFill="1" applyAlignment="1" applyProtection="1">
      <alignment vertical="center" wrapText="1" shrinkToFit="1"/>
      <protection locked="0"/>
    </xf>
    <xf numFmtId="0" fontId="4" fillId="3" borderId="1" xfId="0" applyFont="1" applyFill="1" applyBorder="1" applyAlignment="1">
      <alignment horizontal="left" vertical="top" wrapText="1" readingOrder="1"/>
    </xf>
    <xf numFmtId="0" fontId="4" fillId="3" borderId="1" xfId="0" applyFont="1" applyFill="1" applyBorder="1" applyAlignment="1">
      <alignment horizontal="center" vertical="top" wrapText="1" readingOrder="1"/>
    </xf>
    <xf numFmtId="0" fontId="2" fillId="0" borderId="0" xfId="0" applyFont="1" applyAlignment="1">
      <alignment vertical="top" wrapText="1" readingOrder="1"/>
    </xf>
    <xf numFmtId="0" fontId="1" fillId="0" borderId="0" xfId="0" applyFont="1"/>
    <xf numFmtId="0" fontId="2" fillId="0" borderId="0" xfId="0" applyFont="1" applyAlignment="1">
      <alignment vertical="center" wrapText="1" readingOrder="1"/>
    </xf>
    <xf numFmtId="0" fontId="3" fillId="2" borderId="0" xfId="0" applyFont="1" applyFill="1" applyAlignment="1">
      <alignment vertical="top" wrapText="1" readingOrder="1"/>
    </xf>
    <xf numFmtId="0" fontId="2" fillId="0" borderId="0" xfId="0" applyFont="1" applyAlignment="1">
      <alignment horizontal="right" vertical="top" wrapText="1" readingOrder="1"/>
    </xf>
    <xf numFmtId="0" fontId="5" fillId="0" borderId="0" xfId="0" applyFont="1" applyAlignment="1">
      <alignment vertical="top" wrapText="1" readingOrder="1"/>
    </xf>
    <xf numFmtId="3" fontId="15" fillId="12" borderId="0" xfId="1" applyNumberFormat="1" applyFont="1" applyFill="1" applyAlignment="1" applyProtection="1">
      <alignment horizontal="center" vertical="center" wrapText="1" shrinkToFit="1"/>
      <protection locked="0"/>
    </xf>
    <xf numFmtId="0" fontId="4" fillId="3" borderId="1" xfId="0" applyFont="1" applyFill="1" applyBorder="1" applyAlignment="1">
      <alignment vertical="top" wrapText="1" readingOrder="1"/>
    </xf>
    <xf numFmtId="0" fontId="17" fillId="0" borderId="0" xfId="0" applyFont="1"/>
    <xf numFmtId="0" fontId="17" fillId="6" borderId="0" xfId="0" applyFont="1" applyFill="1"/>
    <xf numFmtId="0" fontId="4" fillId="3" borderId="1" xfId="0" applyFont="1" applyFill="1" applyBorder="1" applyAlignment="1">
      <alignment horizontal="left" vertical="top" wrapText="1" readingOrder="1"/>
    </xf>
    <xf numFmtId="0" fontId="1" fillId="3" borderId="4" xfId="0" applyFont="1" applyFill="1" applyBorder="1" applyAlignment="1">
      <alignment vertical="top" wrapText="1"/>
    </xf>
    <xf numFmtId="0" fontId="4" fillId="3" borderId="1" xfId="0" applyFont="1" applyFill="1" applyBorder="1" applyAlignment="1">
      <alignment horizontal="center" vertical="top" wrapText="1" readingOrder="1"/>
    </xf>
    <xf numFmtId="0" fontId="1" fillId="0" borderId="10" xfId="0" applyFont="1" applyBorder="1" applyAlignment="1">
      <alignment vertical="top" wrapText="1"/>
    </xf>
    <xf numFmtId="0" fontId="1" fillId="0" borderId="9" xfId="0" applyFont="1" applyBorder="1" applyAlignment="1">
      <alignment vertical="top" wrapText="1"/>
    </xf>
    <xf numFmtId="0" fontId="1" fillId="3" borderId="7" xfId="0" applyFont="1" applyFill="1" applyBorder="1" applyAlignment="1">
      <alignment vertical="top" wrapText="1"/>
    </xf>
    <xf numFmtId="0" fontId="1" fillId="0" borderId="8" xfId="0" applyFont="1" applyBorder="1" applyAlignment="1">
      <alignment vertical="top" wrapText="1"/>
    </xf>
    <xf numFmtId="0" fontId="1" fillId="0" borderId="6" xfId="0" applyFont="1" applyBorder="1" applyAlignment="1">
      <alignment vertical="top" wrapText="1"/>
    </xf>
    <xf numFmtId="0" fontId="1" fillId="3" borderId="5" xfId="0" applyFont="1" applyFill="1" applyBorder="1" applyAlignment="1">
      <alignment vertical="top" wrapText="1"/>
    </xf>
    <xf numFmtId="0" fontId="2" fillId="0" borderId="0" xfId="0" applyFont="1" applyAlignment="1">
      <alignment vertical="top" wrapText="1" readingOrder="1"/>
    </xf>
    <xf numFmtId="0" fontId="1" fillId="0" borderId="0" xfId="0" applyFont="1" applyAlignment="1"/>
    <xf numFmtId="0" fontId="2" fillId="0" borderId="0" xfId="0" applyFont="1" applyAlignment="1">
      <alignment vertical="center" wrapText="1" readingOrder="1"/>
    </xf>
    <xf numFmtId="0" fontId="1" fillId="0" borderId="0" xfId="0" applyFont="1" applyAlignment="1">
      <alignment vertical="center"/>
    </xf>
    <xf numFmtId="0" fontId="3" fillId="2" borderId="0" xfId="0" applyFont="1" applyFill="1" applyAlignment="1">
      <alignment vertical="top" wrapText="1" readingOrder="1"/>
    </xf>
    <xf numFmtId="0" fontId="1" fillId="0" borderId="11" xfId="0" applyFont="1" applyBorder="1" applyAlignment="1">
      <alignment vertical="top" wrapText="1"/>
    </xf>
    <xf numFmtId="0" fontId="1" fillId="0" borderId="12" xfId="0" applyFont="1" applyBorder="1" applyAlignment="1">
      <alignment vertical="top" wrapText="1"/>
    </xf>
    <xf numFmtId="0" fontId="2" fillId="0" borderId="0" xfId="0" applyFont="1" applyAlignment="1">
      <alignment horizontal="right" vertical="top" wrapText="1" readingOrder="1"/>
    </xf>
    <xf numFmtId="0" fontId="5" fillId="0" borderId="0" xfId="0" applyFont="1" applyAlignment="1">
      <alignment vertical="top" wrapText="1" readingOrder="1"/>
    </xf>
    <xf numFmtId="0" fontId="16" fillId="15" borderId="18" xfId="0" applyFont="1" applyFill="1" applyBorder="1" applyAlignment="1">
      <alignment horizontal="center" wrapText="1"/>
    </xf>
    <xf numFmtId="0" fontId="16" fillId="15" borderId="20" xfId="0" applyFont="1" applyFill="1" applyBorder="1" applyAlignment="1">
      <alignment horizontal="center" wrapText="1"/>
    </xf>
    <xf numFmtId="3" fontId="15" fillId="12" borderId="23" xfId="1" applyNumberFormat="1" applyFont="1" applyFill="1" applyBorder="1" applyAlignment="1" applyProtection="1">
      <alignment horizontal="center" vertical="center" wrapText="1" shrinkToFit="1"/>
      <protection locked="0"/>
    </xf>
    <xf numFmtId="3" fontId="15" fillId="12" borderId="0" xfId="1" applyNumberFormat="1" applyFont="1" applyFill="1" applyAlignment="1" applyProtection="1">
      <alignment horizontal="center" vertical="center" wrapText="1" shrinkToFit="1"/>
      <protection locked="0"/>
    </xf>
    <xf numFmtId="3" fontId="15" fillId="12" borderId="0" xfId="1" applyNumberFormat="1" applyFont="1" applyFill="1" applyBorder="1" applyAlignment="1" applyProtection="1">
      <alignment horizontal="center" vertical="center" wrapText="1" shrinkToFit="1"/>
      <protection locked="0"/>
    </xf>
    <xf numFmtId="0" fontId="8" fillId="7" borderId="0" xfId="1" applyFont="1" applyFill="1" applyAlignment="1">
      <alignment horizontal="left" vertical="top" wrapText="1"/>
    </xf>
    <xf numFmtId="0" fontId="10" fillId="7" borderId="0" xfId="1" applyFont="1" applyFill="1" applyAlignment="1">
      <alignment horizontal="left" vertical="top" wrapText="1"/>
    </xf>
    <xf numFmtId="0" fontId="13" fillId="11" borderId="0" xfId="1" applyFont="1" applyFill="1" applyAlignment="1">
      <alignment horizontal="left" vertical="top" wrapText="1"/>
    </xf>
    <xf numFmtId="0" fontId="14" fillId="11" borderId="0" xfId="1" applyFont="1" applyFill="1" applyAlignment="1">
      <alignment horizontal="left" vertical="top" wrapText="1"/>
    </xf>
    <xf numFmtId="0" fontId="4" fillId="3" borderId="1" xfId="0" applyFont="1" applyFill="1" applyBorder="1" applyAlignment="1">
      <alignment vertical="top" wrapText="1" readingOrder="1"/>
    </xf>
  </cellXfs>
  <cellStyles count="2">
    <cellStyle name="Normal" xfId="0" builtinId="0"/>
    <cellStyle name="Normal 2" xfId="1" xr:uid="{4D607EB1-B7F2-4430-89A0-C4E0C93C7C3D}"/>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14688"/>
      <rgbColor rgb="00B0C4DE"/>
      <rgbColor rgb="00D3D3D3"/>
      <rgbColor rgb="00DCDCDC"/>
      <rgbColor rgb="00808080"/>
      <rgbColor rgb="00FF00FF"/>
      <rgbColor rgb="0000FFFF"/>
      <rgbColor rgb="00800000"/>
      <rgbColor rgb="00008000"/>
      <rgbColor rgb="00000080"/>
      <rgbColor rgb="00808000"/>
      <rgbColor rgb="00800080"/>
      <rgbColor rgb="00008080"/>
      <rgbColor rgb="00C0C0C0"/>
      <rgbColor rgb="00FFFF0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vinna.vordur.is/sites/02/Skjol/&#193;h&#230;ttust&#253;ring/SCR%20gjald&#254;ols&#250;treikningur/2020%20Solvency/2020%20YEARLY/VL/SolvencyTool-QRT%20VL%20290321%20LO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E.01.01"/>
      <sheetName val="E.02.01"/>
      <sheetName val="E.03.01"/>
      <sheetName val="DataController"/>
      <sheetName val="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5">
          <cell r="B5">
            <v>4346</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Weitergeführt</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row r="2852">
          <cell r="M2852" t="str">
            <v>Debts owed to credit institutions resident domestically</v>
          </cell>
          <cell r="N2852" t="str">
            <v>Gæld til kreditinstitutter i hjemlandet</v>
          </cell>
          <cell r="O2852" t="str">
            <v>Verbindlichkeiten gegenüber Kreditinstituten ansässig im Inland</v>
          </cell>
          <cell r="P2852" t="str">
            <v>Debts owed to credit institutions resident domestically</v>
          </cell>
          <cell r="Q2852" t="str">
            <v>Debts owed to credit institutions resident domestically</v>
          </cell>
          <cell r="R2852" t="str">
            <v>Debts owed to credit institutions resident domestically</v>
          </cell>
          <cell r="S2852" t="str">
            <v>Debts owed to credit institutions resident domestically</v>
          </cell>
          <cell r="T2852" t="str">
            <v>Debts owed to credit institutions resident domestically</v>
          </cell>
          <cell r="U2852" t="str">
            <v>Debts owed to credit institutions resident domestically</v>
          </cell>
          <cell r="V2852" t="str">
            <v>Debts owed to credit institutions resident domestically</v>
          </cell>
          <cell r="W2852" t="str">
            <v>Debts owed to credit institutions resident domestically</v>
          </cell>
          <cell r="X2852" t="str">
            <v>Debts owed to credit institutions resident domestically</v>
          </cell>
          <cell r="Y2852" t="str">
            <v>Debts owed to credit institutions resident domestically</v>
          </cell>
          <cell r="Z2852" t="str">
            <v>Debts owed to credit institutions resident domestically</v>
          </cell>
          <cell r="AA2852" t="str">
            <v>Debts owed to credit institutions resident domestically</v>
          </cell>
          <cell r="AB2852" t="str">
            <v>Debts owed to credit institutions resident domestically</v>
          </cell>
          <cell r="AC2852" t="str">
            <v>Debts owed to credit institutions resident domestically</v>
          </cell>
          <cell r="AD2852" t="str">
            <v>Debts owed to credit institutions resident domestically</v>
          </cell>
          <cell r="AE2852" t="str">
            <v>Debts owed to credit institutions resident domestically</v>
          </cell>
          <cell r="AF2852" t="str">
            <v>Debts owed to credit institutions resident domestically</v>
          </cell>
          <cell r="AG2852" t="str">
            <v>Debts owed to credit institutions resident domestically</v>
          </cell>
          <cell r="AH2852" t="str">
            <v>Debts owed to credit institutions resident domestically</v>
          </cell>
          <cell r="AI2852" t="str">
            <v>Debts owed to credit institutions resident domestically</v>
          </cell>
          <cell r="AJ2852" t="str">
            <v>Debts owed to credit institutions resident domestically</v>
          </cell>
          <cell r="AK2852" t="str">
            <v>Debts owed to credit institutions resident domestically</v>
          </cell>
        </row>
        <row r="2853">
          <cell r="M2853" t="str">
            <v>Debts owed to credit institutions resident in the euro area other than domestic</v>
          </cell>
          <cell r="N2853" t="str">
            <v>Gæld til kreditinstitutter fra andre dele af EU end i hjemlandet</v>
          </cell>
          <cell r="O2853" t="str">
            <v>Verbindlichkeiten gegenüber Kreditinstituten ansässig in der Euro-Zone außer im Inland</v>
          </cell>
          <cell r="P2853" t="str">
            <v>Debts owed to credit institutions resident in the euro area other than domestic</v>
          </cell>
          <cell r="Q2853" t="str">
            <v>Debts owed to credit institutions resident in the euro area other than domestic</v>
          </cell>
          <cell r="R2853" t="str">
            <v>Debts owed to credit institutions resident in the euro area other than domestic</v>
          </cell>
          <cell r="S2853" t="str">
            <v>Debts owed to credit institutions resident in the euro area other than domestic</v>
          </cell>
          <cell r="T2853" t="str">
            <v>Debts owed to credit institutions resident in the euro area other than domestic</v>
          </cell>
          <cell r="U2853" t="str">
            <v>Debts owed to credit institutions resident in the euro area other than domestic</v>
          </cell>
          <cell r="V2853" t="str">
            <v>Debts owed to credit institutions resident in the euro area other than domestic</v>
          </cell>
          <cell r="W2853" t="str">
            <v>Debts owed to credit institutions resident in the euro area other than domestic</v>
          </cell>
          <cell r="X2853" t="str">
            <v>Debts owed to credit institutions resident in the euro area other than domestic</v>
          </cell>
          <cell r="Y2853" t="str">
            <v>Debts owed to credit institutions resident in the euro area other than domestic</v>
          </cell>
          <cell r="Z2853" t="str">
            <v>Debts owed to credit institutions resident in the euro area other than domestic</v>
          </cell>
          <cell r="AA2853" t="str">
            <v>Debts owed to credit institutions resident in the euro area other than domestic</v>
          </cell>
          <cell r="AB2853" t="str">
            <v>Debts owed to credit institutions resident in the euro area other than domestic</v>
          </cell>
          <cell r="AC2853" t="str">
            <v>Debts owed to credit institutions resident in the euro area other than domestic</v>
          </cell>
          <cell r="AD2853" t="str">
            <v>Debts owed to credit institutions resident in the euro area other than domestic</v>
          </cell>
          <cell r="AE2853" t="str">
            <v>Debts owed to credit institutions resident in the euro area other than domestic</v>
          </cell>
          <cell r="AF2853" t="str">
            <v>Debts owed to credit institutions resident in the euro area other than domestic</v>
          </cell>
          <cell r="AG2853" t="str">
            <v>Debts owed to credit institutions resident in the euro area other than domestic</v>
          </cell>
          <cell r="AH2853" t="str">
            <v>Debts owed to credit institutions resident in the euro area other than domestic</v>
          </cell>
          <cell r="AI2853" t="str">
            <v>Debts owed to credit institutions resident in the euro area other than domestic</v>
          </cell>
          <cell r="AJ2853" t="str">
            <v>Debts owed to credit institutions resident in the euro area other than domestic</v>
          </cell>
          <cell r="AK2853" t="str">
            <v>Debts owed to credit institutions resident in the euro area other than domestic</v>
          </cell>
        </row>
        <row r="2854">
          <cell r="M2854" t="str">
            <v>Debts owed to credit institutions resident in rest of the world</v>
          </cell>
          <cell r="N2854" t="str">
            <v>Gæld til kreditinstitutter fra andre dele af verden</v>
          </cell>
          <cell r="O2854" t="str">
            <v>Verbindlichkeiten gegenüber Kreditinstituten ansässig im Rest der Welt</v>
          </cell>
          <cell r="P2854" t="str">
            <v>Debts owed to credit institutions resident in rest of the world</v>
          </cell>
          <cell r="Q2854" t="str">
            <v>Debts owed to credit institutions resident in rest of the world</v>
          </cell>
          <cell r="R2854" t="str">
            <v>Debts owed to credit institutions resident in rest of the world</v>
          </cell>
          <cell r="S2854" t="str">
            <v>Debts owed to credit institutions resident in rest of the world</v>
          </cell>
          <cell r="T2854" t="str">
            <v>Debts owed to credit institutions resident in rest of the world</v>
          </cell>
          <cell r="U2854" t="str">
            <v>Debts owed to credit institutions resident in rest of the world</v>
          </cell>
          <cell r="V2854" t="str">
            <v>Debts owed to credit institutions resident in rest of the world</v>
          </cell>
          <cell r="W2854" t="str">
            <v>Debts owed to credit institutions resident in rest of the world</v>
          </cell>
          <cell r="X2854" t="str">
            <v>Debts owed to credit institutions resident in rest of the world</v>
          </cell>
          <cell r="Y2854" t="str">
            <v>Debts owed to credit institutions resident in rest of the world</v>
          </cell>
          <cell r="Z2854" t="str">
            <v>Debts owed to credit institutions resident in rest of the world</v>
          </cell>
          <cell r="AA2854" t="str">
            <v>Debts owed to credit institutions resident in rest of the world</v>
          </cell>
          <cell r="AB2854" t="str">
            <v>Debts owed to credit institutions resident in rest of the world</v>
          </cell>
          <cell r="AC2854" t="str">
            <v>Debts owed to credit institutions resident in rest of the world</v>
          </cell>
          <cell r="AD2854" t="str">
            <v>Debts owed to credit institutions resident in rest of the world</v>
          </cell>
          <cell r="AE2854" t="str">
            <v>Debts owed to credit institutions resident in rest of the world</v>
          </cell>
          <cell r="AF2854" t="str">
            <v>Debts owed to credit institutions resident in rest of the world</v>
          </cell>
          <cell r="AG2854" t="str">
            <v>Debts owed to credit institutions resident in rest of the world</v>
          </cell>
          <cell r="AH2854" t="str">
            <v>Debts owed to credit institutions resident in rest of the world</v>
          </cell>
          <cell r="AI2854" t="str">
            <v>Debts owed to credit institutions resident in rest of the world</v>
          </cell>
          <cell r="AJ2854" t="str">
            <v>Debts owed to credit institutions resident in rest of the world</v>
          </cell>
          <cell r="AK2854" t="str">
            <v>Debts owed to credit institutions resident in rest of the world</v>
          </cell>
        </row>
        <row r="2855">
          <cell r="M2855" t="str">
            <v>Debts owed to non-credit institutions</v>
          </cell>
          <cell r="N2855" t="str">
            <v>Gæld til ikke-kreditinstitutter</v>
          </cell>
          <cell r="O2855" t="str">
            <v>Verbindlichkeiten gegenüber Institutionen außer Kreditinstituten</v>
          </cell>
          <cell r="P2855" t="str">
            <v>Debts owed to non-credit institutions</v>
          </cell>
          <cell r="Q2855" t="str">
            <v>Debts owed to non-credit institutions</v>
          </cell>
          <cell r="R2855" t="str">
            <v>Debts owed to non-credit institutions</v>
          </cell>
          <cell r="S2855" t="str">
            <v>Debts owed to non-credit institutions</v>
          </cell>
          <cell r="T2855" t="str">
            <v>Debts owed to non-credit institutions</v>
          </cell>
          <cell r="U2855" t="str">
            <v>Debts owed to non-credit institutions</v>
          </cell>
          <cell r="V2855" t="str">
            <v>Debts owed to non-credit institutions</v>
          </cell>
          <cell r="W2855" t="str">
            <v>Debts owed to non-credit institutions</v>
          </cell>
          <cell r="X2855" t="str">
            <v>Debts owed to non-credit institutions</v>
          </cell>
          <cell r="Y2855" t="str">
            <v>Debts owed to non-credit institutions</v>
          </cell>
          <cell r="Z2855" t="str">
            <v>Debts owed to non-credit institutions</v>
          </cell>
          <cell r="AA2855" t="str">
            <v>Debts owed to non-credit institutions</v>
          </cell>
          <cell r="AB2855" t="str">
            <v>Debts owed to non-credit institutions</v>
          </cell>
          <cell r="AC2855" t="str">
            <v>Debts owed to non-credit institutions</v>
          </cell>
          <cell r="AD2855" t="str">
            <v>Debts owed to non-credit institutions</v>
          </cell>
          <cell r="AE2855" t="str">
            <v>Debts owed to non-credit institutions</v>
          </cell>
          <cell r="AF2855" t="str">
            <v>Debts owed to non-credit institutions</v>
          </cell>
          <cell r="AG2855" t="str">
            <v>Debts owed to non-credit institutions</v>
          </cell>
          <cell r="AH2855" t="str">
            <v>Debts owed to non-credit institutions</v>
          </cell>
          <cell r="AI2855" t="str">
            <v>Debts owed to non-credit institutions</v>
          </cell>
          <cell r="AJ2855" t="str">
            <v>Debts owed to non-credit institutions</v>
          </cell>
          <cell r="AK2855" t="str">
            <v>Debts owed to non-credit institutions</v>
          </cell>
        </row>
        <row r="2856">
          <cell r="M2856" t="str">
            <v>Debts owed to non-credit institutions resident domestically</v>
          </cell>
          <cell r="N2856" t="str">
            <v>Gæld til ikke-kreditinstitutter i hjemlandet</v>
          </cell>
          <cell r="O2856" t="str">
            <v>Verbindlichkeiten gegenüber Instituten ansässig im Inland außer Kreditinstituten</v>
          </cell>
          <cell r="P2856" t="str">
            <v>Debts owed to non-credit institutions resident domestically</v>
          </cell>
          <cell r="Q2856" t="str">
            <v>Debts owed to non-credit institutions resident domestically</v>
          </cell>
          <cell r="R2856" t="str">
            <v>Debts owed to non-credit institutions resident domestically</v>
          </cell>
          <cell r="S2856" t="str">
            <v>Debts owed to non-credit institutions resident domestically</v>
          </cell>
          <cell r="T2856" t="str">
            <v>Debts owed to non-credit institutions resident domestically</v>
          </cell>
          <cell r="U2856" t="str">
            <v>Debts owed to non-credit institutions resident domestically</v>
          </cell>
          <cell r="V2856" t="str">
            <v>Debts owed to non-credit institutions resident domestically</v>
          </cell>
          <cell r="W2856" t="str">
            <v>Debts owed to non-credit institutions resident domestically</v>
          </cell>
          <cell r="X2856" t="str">
            <v>Debts owed to non-credit institutions resident domestically</v>
          </cell>
          <cell r="Y2856" t="str">
            <v>Debts owed to non-credit institutions resident domestically</v>
          </cell>
          <cell r="Z2856" t="str">
            <v>Debts owed to non-credit institutions resident domestically</v>
          </cell>
          <cell r="AA2856" t="str">
            <v>Debts owed to non-credit institutions resident domestically</v>
          </cell>
          <cell r="AB2856" t="str">
            <v>Debts owed to non-credit institutions resident domestically</v>
          </cell>
          <cell r="AC2856" t="str">
            <v>Debts owed to non-credit institutions resident domestically</v>
          </cell>
          <cell r="AD2856" t="str">
            <v>Debts owed to non-credit institutions resident domestically</v>
          </cell>
          <cell r="AE2856" t="str">
            <v>Debts owed to non-credit institutions resident domestically</v>
          </cell>
          <cell r="AF2856" t="str">
            <v>Debts owed to non-credit institutions resident domestically</v>
          </cell>
          <cell r="AG2856" t="str">
            <v>Debts owed to non-credit institutions resident domestically</v>
          </cell>
          <cell r="AH2856" t="str">
            <v>Debts owed to non-credit institutions resident domestically</v>
          </cell>
          <cell r="AI2856" t="str">
            <v>Debts owed to non-credit institutions resident domestically</v>
          </cell>
          <cell r="AJ2856" t="str">
            <v>Debts owed to non-credit institutions resident domestically</v>
          </cell>
          <cell r="AK2856" t="str">
            <v>Debts owed to non-credit institutions resident domestically</v>
          </cell>
        </row>
        <row r="2857">
          <cell r="M2857" t="str">
            <v>Debts owed to non-credit institutions resident in the euro area other than domestic</v>
          </cell>
          <cell r="N2857" t="str">
            <v>Gæld til ikke-kreditinstitutter fra andre dele af EU end i hjemlandet</v>
          </cell>
          <cell r="O2857" t="str">
            <v>Verbindlichkeiten gegenüber Instituten ansässig in der Euro-Zone außer im Inland außer Kreditinstituten</v>
          </cell>
          <cell r="P2857" t="str">
            <v>Debts owed to non-credit institutions resident in the euro area other than domestic</v>
          </cell>
          <cell r="Q2857" t="str">
            <v>Debts owed to non-credit institutions resident in the euro area other than domestic</v>
          </cell>
          <cell r="R2857" t="str">
            <v>Debts owed to non-credit institutions resident in the euro area other than domestic</v>
          </cell>
          <cell r="S2857" t="str">
            <v>Debts owed to non-credit institutions resident in the euro area other than domestic</v>
          </cell>
          <cell r="T2857" t="str">
            <v>Debts owed to non-credit institutions resident in the euro area other than domestic</v>
          </cell>
          <cell r="U2857" t="str">
            <v>Debts owed to non-credit institutions resident in the euro area other than domestic</v>
          </cell>
          <cell r="V2857" t="str">
            <v>Debts owed to non-credit institutions resident in the euro area other than domestic</v>
          </cell>
          <cell r="W2857" t="str">
            <v>Debts owed to non-credit institutions resident in the euro area other than domestic</v>
          </cell>
          <cell r="X2857" t="str">
            <v>Debts owed to non-credit institutions resident in the euro area other than domestic</v>
          </cell>
          <cell r="Y2857" t="str">
            <v>Debts owed to non-credit institutions resident in the euro area other than domestic</v>
          </cell>
          <cell r="Z2857" t="str">
            <v>Debts owed to non-credit institutions resident in the euro area other than domestic</v>
          </cell>
          <cell r="AA2857" t="str">
            <v>Debts owed to non-credit institutions resident in the euro area other than domestic</v>
          </cell>
          <cell r="AB2857" t="str">
            <v>Debts owed to non-credit institutions resident in the euro area other than domestic</v>
          </cell>
          <cell r="AC2857" t="str">
            <v>Debts owed to non-credit institutions resident in the euro area other than domestic</v>
          </cell>
          <cell r="AD2857" t="str">
            <v>Debts owed to non-credit institutions resident in the euro area other than domestic</v>
          </cell>
          <cell r="AE2857" t="str">
            <v>Debts owed to non-credit institutions resident in the euro area other than domestic</v>
          </cell>
          <cell r="AF2857" t="str">
            <v>Debts owed to non-credit institutions resident in the euro area other than domestic</v>
          </cell>
          <cell r="AG2857" t="str">
            <v>Debts owed to non-credit institutions resident in the euro area other than domestic</v>
          </cell>
          <cell r="AH2857" t="str">
            <v>Debts owed to non-credit institutions resident in the euro area other than domestic</v>
          </cell>
          <cell r="AI2857" t="str">
            <v>Debts owed to non-credit institutions resident in the euro area other than domestic</v>
          </cell>
          <cell r="AJ2857" t="str">
            <v>Debts owed to non-credit institutions resident in the euro area other than domestic</v>
          </cell>
          <cell r="AK2857" t="str">
            <v>Debts owed to non-credit institutions resident in the euro area other than domestic</v>
          </cell>
        </row>
        <row r="2858">
          <cell r="M2858" t="str">
            <v>Debts owed to non-credit institutions resident in rest of the world</v>
          </cell>
          <cell r="N2858" t="str">
            <v>Gæld til ikke-kreditinstitutter fra andre dele af verden</v>
          </cell>
          <cell r="O2858" t="str">
            <v>Verbindlichkeiten gegenüber Instituten ansässig im Rest der Welt außer Kreditinstituten</v>
          </cell>
          <cell r="P2858" t="str">
            <v>Debts owed to non-credit institutions resident in rest of the world</v>
          </cell>
          <cell r="Q2858" t="str">
            <v>Debts owed to non-credit institutions resident in rest of the world</v>
          </cell>
          <cell r="R2858" t="str">
            <v>Debts owed to non-credit institutions resident in rest of the world</v>
          </cell>
          <cell r="S2858" t="str">
            <v>Debts owed to non-credit institutions resident in rest of the world</v>
          </cell>
          <cell r="T2858" t="str">
            <v>Debts owed to non-credit institutions resident in rest of the world</v>
          </cell>
          <cell r="U2858" t="str">
            <v>Debts owed to non-credit institutions resident in rest of the world</v>
          </cell>
          <cell r="V2858" t="str">
            <v>Debts owed to non-credit institutions resident in rest of the world</v>
          </cell>
          <cell r="W2858" t="str">
            <v>Debts owed to non-credit institutions resident in rest of the world</v>
          </cell>
          <cell r="X2858" t="str">
            <v>Debts owed to non-credit institutions resident in rest of the world</v>
          </cell>
          <cell r="Y2858" t="str">
            <v>Debts owed to non-credit institutions resident in rest of the world</v>
          </cell>
          <cell r="Z2858" t="str">
            <v>Debts owed to non-credit institutions resident in rest of the world</v>
          </cell>
          <cell r="AA2858" t="str">
            <v>Debts owed to non-credit institutions resident in rest of the world</v>
          </cell>
          <cell r="AB2858" t="str">
            <v>Debts owed to non-credit institutions resident in rest of the world</v>
          </cell>
          <cell r="AC2858" t="str">
            <v>Debts owed to non-credit institutions resident in rest of the world</v>
          </cell>
          <cell r="AD2858" t="str">
            <v>Debts owed to non-credit institutions resident in rest of the world</v>
          </cell>
          <cell r="AE2858" t="str">
            <v>Debts owed to non-credit institutions resident in rest of the world</v>
          </cell>
          <cell r="AF2858" t="str">
            <v>Debts owed to non-credit institutions resident in rest of the world</v>
          </cell>
          <cell r="AG2858" t="str">
            <v>Debts owed to non-credit institutions resident in rest of the world</v>
          </cell>
          <cell r="AH2858" t="str">
            <v>Debts owed to non-credit institutions resident in rest of the world</v>
          </cell>
          <cell r="AI2858" t="str">
            <v>Debts owed to non-credit institutions resident in rest of the world</v>
          </cell>
          <cell r="AJ2858" t="str">
            <v>Debts owed to non-credit institutions resident in rest of the world</v>
          </cell>
          <cell r="AK2858" t="str">
            <v>Debts owed to non-credit institutions resident in rest of the world</v>
          </cell>
        </row>
        <row r="2859">
          <cell r="M2859" t="str">
            <v>Other financial liabilities (debt securities issued)</v>
          </cell>
          <cell r="N2859" t="str">
            <v>Andre financielle forpligtelser (udstedte gældspapirer)</v>
          </cell>
          <cell r="O2859" t="str">
            <v>Sonstige finanzielle Verbindlichkeiten (ausgegebene Schuldverschreibungen)</v>
          </cell>
          <cell r="P2859" t="str">
            <v>Other financial liabilities (debt securities issued)</v>
          </cell>
          <cell r="Q2859" t="str">
            <v>Other financial liabilities (debt securities issued)</v>
          </cell>
          <cell r="R2859" t="str">
            <v>Other financial liabilities (debt securities issued)</v>
          </cell>
          <cell r="S2859" t="str">
            <v>Other financial liabilities (debt securities issued)</v>
          </cell>
          <cell r="T2859" t="str">
            <v>Other financial liabilities (debt securities issued)</v>
          </cell>
          <cell r="U2859" t="str">
            <v>Other financial liabilities (debt securities issued)</v>
          </cell>
          <cell r="V2859" t="str">
            <v>Other financial liabilities (debt securities issued)</v>
          </cell>
          <cell r="W2859" t="str">
            <v>Other financial liabilities (debt securities issued)</v>
          </cell>
          <cell r="X2859" t="str">
            <v>Other financial liabilities (debt securities issued)</v>
          </cell>
          <cell r="Y2859" t="str">
            <v>Other financial liabilities (debt securities issued)</v>
          </cell>
          <cell r="Z2859" t="str">
            <v>Other financial liabilities (debt securities issued)</v>
          </cell>
          <cell r="AA2859" t="str">
            <v>Other financial liabilities (debt securities issued)</v>
          </cell>
          <cell r="AB2859" t="str">
            <v>Other financial liabilities (debt securities issued)</v>
          </cell>
          <cell r="AC2859" t="str">
            <v>Other financial liabilities (debt securities issued)</v>
          </cell>
          <cell r="AD2859" t="str">
            <v>Other financial liabilities (debt securities issued)</v>
          </cell>
          <cell r="AE2859" t="str">
            <v>Other financial liabilities (debt securities issued)</v>
          </cell>
          <cell r="AF2859" t="str">
            <v>Other financial liabilities (debt securities issued)</v>
          </cell>
          <cell r="AG2859" t="str">
            <v>Other financial liabilities (debt securities issued)</v>
          </cell>
          <cell r="AH2859" t="str">
            <v>Other financial liabilities (debt securities issued)</v>
          </cell>
          <cell r="AI2859" t="str">
            <v>Other financial liabilities (debt securities issued)</v>
          </cell>
          <cell r="AJ2859" t="str">
            <v>Other financial liabilities (debt securities issued)</v>
          </cell>
          <cell r="AK2859" t="str">
            <v>Other financial liabilities (debt securities issued)</v>
          </cell>
        </row>
        <row r="2860">
          <cell r="M2860" t="str">
            <v>Loss absorbing capacity (‘LAC’) of Technical Provisions (negative amount)</v>
          </cell>
          <cell r="N2860" t="str">
            <v>Forsikringsmæssige hensættelsers tabsabsorberende evne (negativt beløb)</v>
          </cell>
          <cell r="O2860" t="str">
            <v>Verlustausgleichsfähigkeit der versicherungstechnischen Rückstellungen (negativer Betrag)</v>
          </cell>
          <cell r="P2860" t="str">
            <v>Capacité d'absorption des pertes des provisions techniques (montant négatif)</v>
          </cell>
          <cell r="Q2860" t="str">
            <v>capacidad de absorción de pérdidas de las provisiones técnicas (importe negativo);</v>
          </cell>
          <cell r="R2860" t="str">
            <v>Capacidade de absorção de perdas («LAC») das Provisões Técnicas (montante negativo)</v>
          </cell>
          <cell r="S2860" t="str">
            <v>Verliescompensatievermogen van technische voorzieningen (negatief bedrag)</v>
          </cell>
          <cell r="T2860" t="str">
            <v>Förlusttäckningskapacitet hos försäkringstekniska avsättningar (negativt belopp)</v>
          </cell>
          <cell r="U2860" t="str">
            <v>capacità di assorbimento di perdite (LAC) delle riserve tecniche (importo negativo)</v>
          </cell>
          <cell r="V2860" t="str">
            <v>Loss absorbing capacity (‘LAC’) of Technical Provisions (negative amount)</v>
          </cell>
          <cell r="W2860" t="str">
            <v>Schopnost technických rezerv absorbovat ztráty (záporná částka)</v>
          </cell>
          <cell r="X2860" t="str">
            <v>Loss absorbing capacity (‘LAC’) of Technical Provisions (negative amount)</v>
          </cell>
          <cell r="Y2860" t="str">
            <v>Tehniliste eraldiste kahjumi katmise võime (negatiivne summa)</v>
          </cell>
          <cell r="Z2860" t="str">
            <v>Vakuutustekniseen vastuuvelkaan liittyvä tappioiden vaimennusvaikutus (negatiivinen määrä)</v>
          </cell>
          <cell r="AA2860" t="str">
            <v>Sposobnost tehničkih pričuva da pokriju gubitke (negativni iznos)</v>
          </cell>
          <cell r="AB2860" t="str">
            <v>Loss absorbing capacity (‘LAC’) of Technical Provisions (negative amount)</v>
          </cell>
          <cell r="AC2860" t="str">
            <v>galimybė padengti nuostolius (LAC) techniniais atidėjiniais (neigiama suma);</v>
          </cell>
          <cell r="AD2860" t="str">
            <v>Tehnisko rezervju zaudējumu segšanas spēja (negatīva summa)</v>
          </cell>
          <cell r="AE2860" t="str">
            <v>Kapaċità ta' assorbiment tat-telf (“LAC”) tal-Provvedimenti tekniċi (ammont negattiv)</v>
          </cell>
          <cell r="AF2860" t="str">
            <v>Loss absorbing capacity (‘LAC’) of Technical Provisions (negative amount)</v>
          </cell>
          <cell r="AG2860" t="str">
            <v>Capacitatea de absorbție a pierderilor a rezervelor tehnice (valoare negativă)</v>
          </cell>
          <cell r="AH2860" t="str">
            <v>kapacita technických rezerv absorbovať straty (záporná suma)</v>
          </cell>
          <cell r="AI2860" t="str">
            <v>Forsikringsmæssige hensættelsers tabsabsorberende evne (negativt beløb)</v>
          </cell>
          <cell r="AJ2860" t="str">
            <v>Absorpcijske kapacitete zavarovalno-tehničnih rezervacij (negativna vrednost)</v>
          </cell>
          <cell r="AK2860" t="str">
            <v>Loss absorbing capacity (‘LAC’) of Technical Provisions (negative amount)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4"/>
  <sheetViews>
    <sheetView showGridLines="0" tabSelected="1" workbookViewId="0">
      <selection activeCell="A94" sqref="A94"/>
    </sheetView>
  </sheetViews>
  <sheetFormatPr defaultRowHeight="14.5" x14ac:dyDescent="0.35"/>
  <cols>
    <col min="1" max="1" width="54" customWidth="1"/>
    <col min="2" max="2" width="8.1796875" customWidth="1"/>
    <col min="3" max="3" width="21.54296875" customWidth="1"/>
  </cols>
  <sheetData>
    <row r="1" spans="1:3" x14ac:dyDescent="0.35">
      <c r="A1" s="1" t="s">
        <v>0</v>
      </c>
      <c r="B1" s="1" t="s">
        <v>1</v>
      </c>
      <c r="C1" s="50" t="s">
        <v>2</v>
      </c>
    </row>
    <row r="2" spans="1:3" ht="26.5" customHeight="1" x14ac:dyDescent="0.35">
      <c r="A2" s="51" t="s">
        <v>3</v>
      </c>
      <c r="B2" s="1" t="s">
        <v>1</v>
      </c>
      <c r="C2" s="12" t="s">
        <v>1</v>
      </c>
    </row>
    <row r="3" spans="1:3" ht="25" x14ac:dyDescent="0.35">
      <c r="A3" s="13" t="s">
        <v>4</v>
      </c>
      <c r="B3" s="13" t="s">
        <v>1</v>
      </c>
      <c r="C3" s="13" t="s">
        <v>1</v>
      </c>
    </row>
    <row r="4" spans="1:3" x14ac:dyDescent="0.35">
      <c r="A4" s="2" t="s">
        <v>5</v>
      </c>
      <c r="B4" s="2" t="s">
        <v>1</v>
      </c>
      <c r="C4" s="2" t="s">
        <v>6</v>
      </c>
    </row>
    <row r="5" spans="1:3" x14ac:dyDescent="0.35">
      <c r="A5" s="3" t="s">
        <v>1</v>
      </c>
      <c r="B5" s="4" t="s">
        <v>1</v>
      </c>
      <c r="C5" s="5" t="s">
        <v>7</v>
      </c>
    </row>
    <row r="6" spans="1:3" x14ac:dyDescent="0.35">
      <c r="A6" s="3" t="s">
        <v>8</v>
      </c>
      <c r="B6" s="4" t="s">
        <v>9</v>
      </c>
      <c r="C6" s="6"/>
    </row>
    <row r="7" spans="1:3" x14ac:dyDescent="0.35">
      <c r="A7" s="3" t="s">
        <v>10</v>
      </c>
      <c r="B7" s="4" t="s">
        <v>11</v>
      </c>
      <c r="C7" s="6"/>
    </row>
    <row r="8" spans="1:3" x14ac:dyDescent="0.35">
      <c r="A8" s="3" t="s">
        <v>12</v>
      </c>
      <c r="B8" s="4" t="s">
        <v>13</v>
      </c>
      <c r="C8" s="7">
        <v>0</v>
      </c>
    </row>
    <row r="9" spans="1:3" x14ac:dyDescent="0.35">
      <c r="A9" s="3" t="s">
        <v>14</v>
      </c>
      <c r="B9" s="4" t="s">
        <v>15</v>
      </c>
      <c r="C9" s="7">
        <v>43274.612000000001</v>
      </c>
    </row>
    <row r="10" spans="1:3" x14ac:dyDescent="0.35">
      <c r="A10" s="3" t="s">
        <v>16</v>
      </c>
      <c r="B10" s="4" t="s">
        <v>17</v>
      </c>
      <c r="C10" s="7">
        <v>0</v>
      </c>
    </row>
    <row r="11" spans="1:3" x14ac:dyDescent="0.35">
      <c r="A11" s="3" t="s">
        <v>18</v>
      </c>
      <c r="B11" s="4" t="s">
        <v>19</v>
      </c>
      <c r="C11" s="7">
        <v>2195.2260000000001</v>
      </c>
    </row>
    <row r="12" spans="1:3" x14ac:dyDescent="0.35">
      <c r="A12" s="3" t="s">
        <v>20</v>
      </c>
      <c r="B12" s="4" t="s">
        <v>21</v>
      </c>
      <c r="C12" s="7">
        <v>4277016.2970700003</v>
      </c>
    </row>
    <row r="13" spans="1:3" x14ac:dyDescent="0.35">
      <c r="A13" s="8" t="s">
        <v>22</v>
      </c>
      <c r="B13" s="4" t="s">
        <v>23</v>
      </c>
      <c r="C13" s="7">
        <v>0</v>
      </c>
    </row>
    <row r="14" spans="1:3" x14ac:dyDescent="0.35">
      <c r="A14" s="8" t="s">
        <v>24</v>
      </c>
      <c r="B14" s="4" t="s">
        <v>25</v>
      </c>
      <c r="C14" s="7">
        <v>0</v>
      </c>
    </row>
    <row r="15" spans="1:3" x14ac:dyDescent="0.35">
      <c r="A15" s="8" t="s">
        <v>26</v>
      </c>
      <c r="B15" s="4" t="s">
        <v>27</v>
      </c>
      <c r="C15" s="7">
        <v>954.697</v>
      </c>
    </row>
    <row r="16" spans="1:3" x14ac:dyDescent="0.35">
      <c r="A16" s="9" t="s">
        <v>28</v>
      </c>
      <c r="B16" s="4" t="s">
        <v>29</v>
      </c>
      <c r="C16" s="7">
        <v>953.61</v>
      </c>
    </row>
    <row r="17" spans="1:3" x14ac:dyDescent="0.35">
      <c r="A17" s="9" t="s">
        <v>30</v>
      </c>
      <c r="B17" s="4" t="s">
        <v>31</v>
      </c>
      <c r="C17" s="7">
        <v>1.087</v>
      </c>
    </row>
    <row r="18" spans="1:3" x14ac:dyDescent="0.35">
      <c r="A18" s="8" t="s">
        <v>32</v>
      </c>
      <c r="B18" s="4" t="s">
        <v>33</v>
      </c>
      <c r="C18" s="7">
        <v>3731406.5759999999</v>
      </c>
    </row>
    <row r="19" spans="1:3" x14ac:dyDescent="0.35">
      <c r="A19" s="9" t="s">
        <v>34</v>
      </c>
      <c r="B19" s="4" t="s">
        <v>35</v>
      </c>
      <c r="C19" s="7">
        <v>2157718.5917000002</v>
      </c>
    </row>
    <row r="20" spans="1:3" x14ac:dyDescent="0.35">
      <c r="A20" s="9" t="s">
        <v>36</v>
      </c>
      <c r="B20" s="4" t="s">
        <v>37</v>
      </c>
      <c r="C20" s="7">
        <v>1573687.9842999999</v>
      </c>
    </row>
    <row r="21" spans="1:3" x14ac:dyDescent="0.35">
      <c r="A21" s="9" t="s">
        <v>38</v>
      </c>
      <c r="B21" s="4" t="s">
        <v>39</v>
      </c>
      <c r="C21" s="7">
        <v>0</v>
      </c>
    </row>
    <row r="22" spans="1:3" x14ac:dyDescent="0.35">
      <c r="A22" s="9" t="s">
        <v>40</v>
      </c>
      <c r="B22" s="4" t="s">
        <v>41</v>
      </c>
      <c r="C22" s="7">
        <v>0</v>
      </c>
    </row>
    <row r="23" spans="1:3" x14ac:dyDescent="0.35">
      <c r="A23" s="8" t="s">
        <v>42</v>
      </c>
      <c r="B23" s="4" t="s">
        <v>43</v>
      </c>
      <c r="C23" s="7">
        <v>544655.02407000004</v>
      </c>
    </row>
    <row r="24" spans="1:3" x14ac:dyDescent="0.35">
      <c r="A24" s="8" t="s">
        <v>44</v>
      </c>
      <c r="B24" s="4" t="s">
        <v>45</v>
      </c>
      <c r="C24" s="7">
        <v>0</v>
      </c>
    </row>
    <row r="25" spans="1:3" x14ac:dyDescent="0.35">
      <c r="A25" s="8" t="s">
        <v>46</v>
      </c>
      <c r="B25" s="4" t="s">
        <v>47</v>
      </c>
      <c r="C25" s="7">
        <v>0</v>
      </c>
    </row>
    <row r="26" spans="1:3" x14ac:dyDescent="0.35">
      <c r="A26" s="8" t="s">
        <v>48</v>
      </c>
      <c r="B26" s="4" t="s">
        <v>49</v>
      </c>
      <c r="C26" s="7">
        <v>0</v>
      </c>
    </row>
    <row r="27" spans="1:3" x14ac:dyDescent="0.35">
      <c r="A27" s="3" t="s">
        <v>50</v>
      </c>
      <c r="B27" s="4" t="s">
        <v>51</v>
      </c>
      <c r="C27" s="7">
        <v>1140816.1303777201</v>
      </c>
    </row>
    <row r="28" spans="1:3" x14ac:dyDescent="0.35">
      <c r="A28" s="3" t="s">
        <v>52</v>
      </c>
      <c r="B28" s="4" t="s">
        <v>53</v>
      </c>
      <c r="C28" s="7">
        <v>0</v>
      </c>
    </row>
    <row r="29" spans="1:3" x14ac:dyDescent="0.35">
      <c r="A29" s="8" t="s">
        <v>54</v>
      </c>
      <c r="B29" s="4" t="s">
        <v>55</v>
      </c>
      <c r="C29" s="7">
        <v>0</v>
      </c>
    </row>
    <row r="30" spans="1:3" x14ac:dyDescent="0.35">
      <c r="A30" s="8" t="s">
        <v>56</v>
      </c>
      <c r="B30" s="4" t="s">
        <v>57</v>
      </c>
      <c r="C30" s="7">
        <v>0</v>
      </c>
    </row>
    <row r="31" spans="1:3" x14ac:dyDescent="0.35">
      <c r="A31" s="8" t="s">
        <v>58</v>
      </c>
      <c r="B31" s="4" t="s">
        <v>59</v>
      </c>
      <c r="C31" s="7">
        <v>0</v>
      </c>
    </row>
    <row r="32" spans="1:3" x14ac:dyDescent="0.35">
      <c r="A32" s="3" t="s">
        <v>60</v>
      </c>
      <c r="B32" s="4" t="s">
        <v>61</v>
      </c>
      <c r="C32" s="7">
        <v>96547.82</v>
      </c>
    </row>
    <row r="33" spans="1:3" x14ac:dyDescent="0.35">
      <c r="A33" s="8" t="s">
        <v>62</v>
      </c>
      <c r="B33" s="4" t="s">
        <v>63</v>
      </c>
      <c r="C33" s="7">
        <v>13617.196</v>
      </c>
    </row>
    <row r="34" spans="1:3" x14ac:dyDescent="0.35">
      <c r="A34" s="9" t="s">
        <v>64</v>
      </c>
      <c r="B34" s="4" t="s">
        <v>65</v>
      </c>
      <c r="C34" s="7">
        <v>0</v>
      </c>
    </row>
    <row r="35" spans="1:3" x14ac:dyDescent="0.35">
      <c r="A35" s="9" t="s">
        <v>66</v>
      </c>
      <c r="B35" s="4" t="s">
        <v>67</v>
      </c>
      <c r="C35" s="7">
        <v>13617.196</v>
      </c>
    </row>
    <row r="36" spans="1:3" x14ac:dyDescent="0.35">
      <c r="A36" s="8" t="s">
        <v>68</v>
      </c>
      <c r="B36" s="4" t="s">
        <v>69</v>
      </c>
      <c r="C36" s="7">
        <v>82930.623999999996</v>
      </c>
    </row>
    <row r="37" spans="1:3" x14ac:dyDescent="0.35">
      <c r="A37" s="9" t="s">
        <v>70</v>
      </c>
      <c r="B37" s="4" t="s">
        <v>71</v>
      </c>
      <c r="C37" s="7">
        <v>71848.483999999997</v>
      </c>
    </row>
    <row r="38" spans="1:3" x14ac:dyDescent="0.35">
      <c r="A38" s="9" t="s">
        <v>72</v>
      </c>
      <c r="B38" s="4" t="s">
        <v>73</v>
      </c>
      <c r="C38" s="7">
        <v>11082.14</v>
      </c>
    </row>
    <row r="39" spans="1:3" x14ac:dyDescent="0.35">
      <c r="A39" s="8" t="s">
        <v>74</v>
      </c>
      <c r="B39" s="4" t="s">
        <v>75</v>
      </c>
      <c r="C39" s="7">
        <v>0</v>
      </c>
    </row>
    <row r="40" spans="1:3" x14ac:dyDescent="0.35">
      <c r="A40" s="3" t="s">
        <v>76</v>
      </c>
      <c r="B40" s="4" t="s">
        <v>77</v>
      </c>
      <c r="C40" s="7">
        <v>0</v>
      </c>
    </row>
    <row r="41" spans="1:3" x14ac:dyDescent="0.35">
      <c r="A41" s="3" t="s">
        <v>78</v>
      </c>
      <c r="B41" s="4" t="s">
        <v>79</v>
      </c>
      <c r="C41" s="7">
        <v>541027.32004999998</v>
      </c>
    </row>
    <row r="42" spans="1:3" x14ac:dyDescent="0.35">
      <c r="A42" s="3" t="s">
        <v>80</v>
      </c>
      <c r="B42" s="4" t="s">
        <v>81</v>
      </c>
      <c r="C42" s="7">
        <v>0</v>
      </c>
    </row>
    <row r="43" spans="1:3" x14ac:dyDescent="0.35">
      <c r="A43" s="3" t="s">
        <v>82</v>
      </c>
      <c r="B43" s="4" t="s">
        <v>83</v>
      </c>
      <c r="C43" s="7">
        <v>0</v>
      </c>
    </row>
    <row r="44" spans="1:3" x14ac:dyDescent="0.35">
      <c r="A44" s="3" t="s">
        <v>84</v>
      </c>
      <c r="B44" s="4" t="s">
        <v>85</v>
      </c>
      <c r="C44" s="7">
        <v>0</v>
      </c>
    </row>
    <row r="45" spans="1:3" ht="20" x14ac:dyDescent="0.35">
      <c r="A45" s="3" t="s">
        <v>86</v>
      </c>
      <c r="B45" s="4" t="s">
        <v>87</v>
      </c>
      <c r="C45" s="7">
        <v>0</v>
      </c>
    </row>
    <row r="46" spans="1:3" x14ac:dyDescent="0.35">
      <c r="A46" s="3" t="s">
        <v>88</v>
      </c>
      <c r="B46" s="4" t="s">
        <v>89</v>
      </c>
      <c r="C46" s="7">
        <v>200120.93700000001</v>
      </c>
    </row>
    <row r="47" spans="1:3" x14ac:dyDescent="0.35">
      <c r="A47" s="3" t="s">
        <v>90</v>
      </c>
      <c r="B47" s="4" t="s">
        <v>91</v>
      </c>
      <c r="C47" s="7">
        <v>0</v>
      </c>
    </row>
    <row r="48" spans="1:3" x14ac:dyDescent="0.35">
      <c r="A48" s="10" t="s">
        <v>92</v>
      </c>
      <c r="B48" s="4" t="s">
        <v>93</v>
      </c>
      <c r="C48" s="11">
        <v>6300998.3424977204</v>
      </c>
    </row>
    <row r="49" spans="1:3" x14ac:dyDescent="0.35">
      <c r="A49" s="2" t="s">
        <v>94</v>
      </c>
      <c r="B49" s="2" t="s">
        <v>1</v>
      </c>
      <c r="C49" s="2" t="s">
        <v>6</v>
      </c>
    </row>
    <row r="50" spans="1:3" x14ac:dyDescent="0.35">
      <c r="A50" s="3" t="s">
        <v>95</v>
      </c>
      <c r="B50" s="4" t="s">
        <v>96</v>
      </c>
      <c r="C50" s="7">
        <v>97324.701000000001</v>
      </c>
    </row>
    <row r="51" spans="1:3" x14ac:dyDescent="0.35">
      <c r="A51" s="8" t="s">
        <v>97</v>
      </c>
      <c r="B51" s="4" t="s">
        <v>98</v>
      </c>
      <c r="C51" s="7">
        <v>0</v>
      </c>
    </row>
    <row r="52" spans="1:3" x14ac:dyDescent="0.35">
      <c r="A52" s="9" t="s">
        <v>99</v>
      </c>
      <c r="B52" s="4" t="s">
        <v>100</v>
      </c>
      <c r="C52" s="7">
        <v>0</v>
      </c>
    </row>
    <row r="53" spans="1:3" x14ac:dyDescent="0.35">
      <c r="A53" s="9" t="s">
        <v>101</v>
      </c>
      <c r="B53" s="4" t="s">
        <v>102</v>
      </c>
      <c r="C53" s="7">
        <v>0</v>
      </c>
    </row>
    <row r="54" spans="1:3" x14ac:dyDescent="0.35">
      <c r="A54" s="9" t="s">
        <v>103</v>
      </c>
      <c r="B54" s="4" t="s">
        <v>104</v>
      </c>
      <c r="C54" s="7">
        <v>0</v>
      </c>
    </row>
    <row r="55" spans="1:3" x14ac:dyDescent="0.35">
      <c r="A55" s="8" t="s">
        <v>105</v>
      </c>
      <c r="B55" s="4" t="s">
        <v>106</v>
      </c>
      <c r="C55" s="7">
        <v>97324.701000000001</v>
      </c>
    </row>
    <row r="56" spans="1:3" x14ac:dyDescent="0.35">
      <c r="A56" s="9" t="s">
        <v>99</v>
      </c>
      <c r="B56" s="4" t="s">
        <v>107</v>
      </c>
      <c r="C56" s="7">
        <v>0</v>
      </c>
    </row>
    <row r="57" spans="1:3" x14ac:dyDescent="0.35">
      <c r="A57" s="9" t="s">
        <v>101</v>
      </c>
      <c r="B57" s="4" t="s">
        <v>108</v>
      </c>
      <c r="C57" s="7">
        <v>91702.854000000007</v>
      </c>
    </row>
    <row r="58" spans="1:3" x14ac:dyDescent="0.35">
      <c r="A58" s="9" t="s">
        <v>103</v>
      </c>
      <c r="B58" s="4" t="s">
        <v>109</v>
      </c>
      <c r="C58" s="7">
        <v>5621.8469999999998</v>
      </c>
    </row>
    <row r="59" spans="1:3" x14ac:dyDescent="0.35">
      <c r="A59" s="3" t="s">
        <v>110</v>
      </c>
      <c r="B59" s="4" t="s">
        <v>111</v>
      </c>
      <c r="C59" s="7">
        <v>2326008.469</v>
      </c>
    </row>
    <row r="60" spans="1:3" x14ac:dyDescent="0.35">
      <c r="A60" s="8" t="s">
        <v>112</v>
      </c>
      <c r="B60" s="4" t="s">
        <v>113</v>
      </c>
      <c r="C60" s="7">
        <v>1647221.84</v>
      </c>
    </row>
    <row r="61" spans="1:3" x14ac:dyDescent="0.35">
      <c r="A61" s="9" t="s">
        <v>99</v>
      </c>
      <c r="B61" s="4" t="s">
        <v>114</v>
      </c>
      <c r="C61" s="7">
        <v>0</v>
      </c>
    </row>
    <row r="62" spans="1:3" x14ac:dyDescent="0.35">
      <c r="A62" s="9" t="s">
        <v>101</v>
      </c>
      <c r="B62" s="4" t="s">
        <v>115</v>
      </c>
      <c r="C62" s="7">
        <v>1552072.0009999999</v>
      </c>
    </row>
    <row r="63" spans="1:3" x14ac:dyDescent="0.35">
      <c r="A63" s="9" t="s">
        <v>103</v>
      </c>
      <c r="B63" s="4" t="s">
        <v>116</v>
      </c>
      <c r="C63" s="7">
        <v>95149.839000000007</v>
      </c>
    </row>
    <row r="64" spans="1:3" x14ac:dyDescent="0.35">
      <c r="A64" s="8" t="s">
        <v>117</v>
      </c>
      <c r="B64" s="4" t="s">
        <v>118</v>
      </c>
      <c r="C64" s="7">
        <v>678786.62899999996</v>
      </c>
    </row>
    <row r="65" spans="1:3" x14ac:dyDescent="0.35">
      <c r="A65" s="9" t="s">
        <v>99</v>
      </c>
      <c r="B65" s="4" t="s">
        <v>119</v>
      </c>
      <c r="C65" s="7">
        <v>0</v>
      </c>
    </row>
    <row r="66" spans="1:3" x14ac:dyDescent="0.35">
      <c r="A66" s="9" t="s">
        <v>101</v>
      </c>
      <c r="B66" s="4" t="s">
        <v>120</v>
      </c>
      <c r="C66" s="7">
        <v>639577.31499999994</v>
      </c>
    </row>
    <row r="67" spans="1:3" x14ac:dyDescent="0.35">
      <c r="A67" s="9" t="s">
        <v>103</v>
      </c>
      <c r="B67" s="4" t="s">
        <v>121</v>
      </c>
      <c r="C67" s="7">
        <v>39209.313999999998</v>
      </c>
    </row>
    <row r="68" spans="1:3" x14ac:dyDescent="0.35">
      <c r="A68" s="3" t="s">
        <v>122</v>
      </c>
      <c r="B68" s="4" t="s">
        <v>123</v>
      </c>
      <c r="C68" s="7">
        <v>1140816.1329999999</v>
      </c>
    </row>
    <row r="69" spans="1:3" x14ac:dyDescent="0.35">
      <c r="A69" s="8" t="s">
        <v>99</v>
      </c>
      <c r="B69" s="4" t="s">
        <v>124</v>
      </c>
      <c r="C69" s="7">
        <v>0</v>
      </c>
    </row>
    <row r="70" spans="1:3" x14ac:dyDescent="0.35">
      <c r="A70" s="8" t="s">
        <v>101</v>
      </c>
      <c r="B70" s="4" t="s">
        <v>125</v>
      </c>
      <c r="C70" s="7">
        <v>1140816.132</v>
      </c>
    </row>
    <row r="71" spans="1:3" x14ac:dyDescent="0.35">
      <c r="A71" s="8" t="s">
        <v>103</v>
      </c>
      <c r="B71" s="4" t="s">
        <v>126</v>
      </c>
      <c r="C71" s="7">
        <v>1E-3</v>
      </c>
    </row>
    <row r="72" spans="1:3" x14ac:dyDescent="0.35">
      <c r="A72" s="3" t="s">
        <v>127</v>
      </c>
      <c r="B72" s="4" t="s">
        <v>128</v>
      </c>
      <c r="C72" s="6"/>
    </row>
    <row r="73" spans="1:3" x14ac:dyDescent="0.35">
      <c r="A73" s="3" t="s">
        <v>129</v>
      </c>
      <c r="B73" s="4" t="s">
        <v>130</v>
      </c>
      <c r="C73" s="7">
        <v>0</v>
      </c>
    </row>
    <row r="74" spans="1:3" x14ac:dyDescent="0.35">
      <c r="A74" s="3" t="s">
        <v>131</v>
      </c>
      <c r="B74" s="4" t="s">
        <v>132</v>
      </c>
      <c r="C74" s="7">
        <v>0</v>
      </c>
    </row>
    <row r="75" spans="1:3" x14ac:dyDescent="0.35">
      <c r="A75" s="3" t="s">
        <v>133</v>
      </c>
      <c r="B75" s="4" t="s">
        <v>134</v>
      </c>
      <c r="C75" s="7">
        <v>0</v>
      </c>
    </row>
    <row r="76" spans="1:3" x14ac:dyDescent="0.35">
      <c r="A76" s="3" t="s">
        <v>135</v>
      </c>
      <c r="B76" s="4" t="s">
        <v>136</v>
      </c>
      <c r="C76" s="7">
        <v>0</v>
      </c>
    </row>
    <row r="77" spans="1:3" x14ac:dyDescent="0.35">
      <c r="A77" s="3" t="s">
        <v>137</v>
      </c>
      <c r="B77" s="4" t="s">
        <v>138</v>
      </c>
      <c r="C77" s="7">
        <v>6578.3239999999996</v>
      </c>
    </row>
    <row r="78" spans="1:3" x14ac:dyDescent="0.35">
      <c r="A78" s="3" t="s">
        <v>139</v>
      </c>
      <c r="B78" s="4" t="s">
        <v>140</v>
      </c>
      <c r="C78" s="7">
        <v>0</v>
      </c>
    </row>
    <row r="79" spans="1:3" x14ac:dyDescent="0.35">
      <c r="A79" s="3" t="s">
        <v>141</v>
      </c>
      <c r="B79" s="4" t="s">
        <v>142</v>
      </c>
      <c r="C79" s="7">
        <v>0</v>
      </c>
    </row>
    <row r="80" spans="1:3" x14ac:dyDescent="0.35">
      <c r="A80" s="3" t="s">
        <v>143</v>
      </c>
      <c r="B80" s="4" t="s">
        <v>144</v>
      </c>
      <c r="C80" s="7">
        <v>191016.97700000001</v>
      </c>
    </row>
    <row r="81" spans="1:3" x14ac:dyDescent="0.35">
      <c r="A81" s="3" t="s">
        <v>145</v>
      </c>
      <c r="B81" s="4" t="s">
        <v>146</v>
      </c>
      <c r="C81" s="7">
        <v>0</v>
      </c>
    </row>
    <row r="82" spans="1:3" x14ac:dyDescent="0.35">
      <c r="A82" s="3" t="s">
        <v>147</v>
      </c>
      <c r="B82" s="4" t="s">
        <v>148</v>
      </c>
      <c r="C82" s="7">
        <v>32536.976999999999</v>
      </c>
    </row>
    <row r="83" spans="1:3" x14ac:dyDescent="0.35">
      <c r="A83" s="3" t="s">
        <v>149</v>
      </c>
      <c r="B83" s="4" t="s">
        <v>150</v>
      </c>
      <c r="C83" s="7">
        <v>111195.761</v>
      </c>
    </row>
    <row r="84" spans="1:3" x14ac:dyDescent="0.35">
      <c r="A84" s="3" t="s">
        <v>151</v>
      </c>
      <c r="B84" s="4" t="s">
        <v>152</v>
      </c>
      <c r="C84" s="7">
        <v>0</v>
      </c>
    </row>
    <row r="85" spans="1:3" x14ac:dyDescent="0.35">
      <c r="A85" s="8" t="s">
        <v>153</v>
      </c>
      <c r="B85" s="4" t="s">
        <v>154</v>
      </c>
      <c r="C85" s="7">
        <v>0</v>
      </c>
    </row>
    <row r="86" spans="1:3" x14ac:dyDescent="0.35">
      <c r="A86" s="8" t="s">
        <v>155</v>
      </c>
      <c r="B86" s="4" t="s">
        <v>156</v>
      </c>
      <c r="C86" s="7">
        <v>0</v>
      </c>
    </row>
    <row r="87" spans="1:3" x14ac:dyDescent="0.35">
      <c r="A87" s="3" t="s">
        <v>157</v>
      </c>
      <c r="B87" s="4" t="s">
        <v>158</v>
      </c>
      <c r="C87" s="7">
        <v>0</v>
      </c>
    </row>
    <row r="88" spans="1:3" x14ac:dyDescent="0.35">
      <c r="A88" s="10" t="s">
        <v>159</v>
      </c>
      <c r="B88" s="4" t="s">
        <v>160</v>
      </c>
      <c r="C88" s="11">
        <v>3905477.3420000002</v>
      </c>
    </row>
    <row r="89" spans="1:3" x14ac:dyDescent="0.35">
      <c r="A89" s="2" t="s">
        <v>161</v>
      </c>
      <c r="B89" s="2" t="s">
        <v>1</v>
      </c>
      <c r="C89" s="2" t="s">
        <v>6</v>
      </c>
    </row>
    <row r="90" spans="1:3" x14ac:dyDescent="0.35">
      <c r="A90" s="10" t="s">
        <v>161</v>
      </c>
      <c r="B90" s="4" t="s">
        <v>162</v>
      </c>
      <c r="C90" s="11">
        <v>2395521.0004977202</v>
      </c>
    </row>
    <row r="91" spans="1:3" ht="0" hidden="1" customHeight="1" x14ac:dyDescent="0.35"/>
    <row r="92" spans="1:3" ht="2.9" customHeight="1" x14ac:dyDescent="0.35"/>
    <row r="94" spans="1:3" x14ac:dyDescent="0.35">
      <c r="A94" s="91" t="s">
        <v>163</v>
      </c>
    </row>
  </sheetData>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26F0-659C-4335-B7CA-CCA4181B959A}">
  <dimension ref="A1:T60"/>
  <sheetViews>
    <sheetView showGridLines="0" topLeftCell="A40" workbookViewId="0">
      <selection activeCell="A65" sqref="A65"/>
    </sheetView>
  </sheetViews>
  <sheetFormatPr defaultColWidth="8.7265625" defaultRowHeight="14.5" x14ac:dyDescent="0.35"/>
  <cols>
    <col min="1" max="1" width="37.81640625" style="14" customWidth="1"/>
    <col min="2" max="2" width="8.1796875" style="14" customWidth="1"/>
    <col min="3" max="11" width="16.1796875" style="14" customWidth="1"/>
    <col min="12" max="12" width="0" style="14" hidden="1" customWidth="1"/>
    <col min="13" max="20" width="16.1796875" style="14" customWidth="1"/>
    <col min="21" max="16384" width="8.7265625" style="14"/>
  </cols>
  <sheetData>
    <row r="1" spans="1:20" x14ac:dyDescent="0.35">
      <c r="A1" s="102" t="s">
        <v>164</v>
      </c>
      <c r="B1" s="103"/>
      <c r="C1" s="103"/>
      <c r="D1" s="103"/>
      <c r="E1" s="103"/>
      <c r="F1" s="103"/>
      <c r="G1" s="103"/>
      <c r="H1" s="103"/>
      <c r="I1" s="103"/>
      <c r="J1" s="103"/>
      <c r="K1" s="103"/>
      <c r="L1" s="103"/>
      <c r="M1" s="103"/>
      <c r="N1" s="103"/>
      <c r="O1" s="103"/>
      <c r="P1" s="103"/>
      <c r="Q1" s="103"/>
      <c r="R1" s="103"/>
      <c r="S1" s="103"/>
      <c r="T1" s="87" t="s">
        <v>2</v>
      </c>
    </row>
    <row r="2" spans="1:20" ht="25" customHeight="1" x14ac:dyDescent="0.35">
      <c r="A2" s="104" t="s">
        <v>165</v>
      </c>
      <c r="B2" s="105"/>
      <c r="C2" s="105"/>
      <c r="D2" s="105"/>
      <c r="E2" s="105"/>
      <c r="F2" s="105"/>
      <c r="G2" s="105"/>
      <c r="H2" s="105"/>
      <c r="I2" s="105"/>
      <c r="J2" s="105"/>
      <c r="K2" s="105"/>
      <c r="L2" s="105"/>
      <c r="M2" s="105"/>
      <c r="N2" s="105"/>
      <c r="O2" s="105"/>
      <c r="P2" s="105"/>
      <c r="Q2" s="105"/>
      <c r="R2" s="105"/>
      <c r="S2" s="105"/>
      <c r="T2" s="87" t="s">
        <v>1</v>
      </c>
    </row>
    <row r="3" spans="1:20" x14ac:dyDescent="0.35">
      <c r="A3" s="106" t="s">
        <v>4</v>
      </c>
      <c r="B3" s="103"/>
      <c r="C3" s="103"/>
      <c r="D3" s="103"/>
      <c r="E3" s="103"/>
      <c r="F3" s="103"/>
      <c r="G3" s="103"/>
      <c r="H3" s="103"/>
      <c r="I3" s="103"/>
      <c r="J3" s="103"/>
      <c r="K3" s="103"/>
      <c r="L3" s="103"/>
      <c r="M3" s="103"/>
      <c r="N3" s="103"/>
      <c r="O3" s="103"/>
      <c r="P3" s="103"/>
      <c r="Q3" s="103"/>
      <c r="R3" s="103"/>
      <c r="S3" s="103"/>
      <c r="T3" s="86" t="s">
        <v>1</v>
      </c>
    </row>
    <row r="4" spans="1:20" x14ac:dyDescent="0.35">
      <c r="A4" s="93" t="s">
        <v>166</v>
      </c>
      <c r="B4" s="107"/>
      <c r="C4" s="95" t="s">
        <v>167</v>
      </c>
      <c r="D4" s="108"/>
      <c r="E4" s="108"/>
      <c r="F4" s="108"/>
      <c r="G4" s="108"/>
      <c r="H4" s="108"/>
      <c r="I4" s="108"/>
      <c r="J4" s="108"/>
      <c r="K4" s="108"/>
      <c r="L4" s="108"/>
      <c r="M4" s="108"/>
      <c r="N4" s="108"/>
      <c r="O4" s="107"/>
      <c r="P4" s="95" t="s">
        <v>168</v>
      </c>
      <c r="Q4" s="108"/>
      <c r="R4" s="108"/>
      <c r="S4" s="107"/>
      <c r="T4" s="93" t="s">
        <v>169</v>
      </c>
    </row>
    <row r="5" spans="1:20" ht="30" x14ac:dyDescent="0.35">
      <c r="A5" s="20" t="s">
        <v>1</v>
      </c>
      <c r="B5" s="20" t="s">
        <v>1</v>
      </c>
      <c r="C5" s="81" t="s">
        <v>170</v>
      </c>
      <c r="D5" s="81" t="s">
        <v>171</v>
      </c>
      <c r="E5" s="81" t="s">
        <v>172</v>
      </c>
      <c r="F5" s="81" t="s">
        <v>173</v>
      </c>
      <c r="G5" s="81" t="s">
        <v>174</v>
      </c>
      <c r="H5" s="81" t="s">
        <v>175</v>
      </c>
      <c r="I5" s="81" t="s">
        <v>176</v>
      </c>
      <c r="J5" s="81" t="s">
        <v>177</v>
      </c>
      <c r="K5" s="81" t="s">
        <v>178</v>
      </c>
      <c r="L5" s="84"/>
      <c r="M5" s="81" t="s">
        <v>179</v>
      </c>
      <c r="N5" s="81" t="s">
        <v>180</v>
      </c>
      <c r="O5" s="81" t="s">
        <v>181</v>
      </c>
      <c r="P5" s="81" t="s">
        <v>182</v>
      </c>
      <c r="Q5" s="81" t="s">
        <v>183</v>
      </c>
      <c r="R5" s="81" t="s">
        <v>184</v>
      </c>
      <c r="S5" s="81" t="s">
        <v>185</v>
      </c>
      <c r="T5" s="94"/>
    </row>
    <row r="6" spans="1:20" x14ac:dyDescent="0.35">
      <c r="A6" s="17" t="s">
        <v>1</v>
      </c>
      <c r="B6" s="17" t="s">
        <v>1</v>
      </c>
      <c r="C6" s="19" t="s">
        <v>7</v>
      </c>
      <c r="D6" s="19" t="s">
        <v>186</v>
      </c>
      <c r="E6" s="19" t="s">
        <v>187</v>
      </c>
      <c r="F6" s="19" t="s">
        <v>188</v>
      </c>
      <c r="G6" s="19" t="s">
        <v>189</v>
      </c>
      <c r="H6" s="19" t="s">
        <v>190</v>
      </c>
      <c r="I6" s="19" t="s">
        <v>191</v>
      </c>
      <c r="J6" s="19" t="s">
        <v>192</v>
      </c>
      <c r="K6" s="19" t="s">
        <v>193</v>
      </c>
      <c r="L6" s="84"/>
      <c r="M6" s="19" t="s">
        <v>194</v>
      </c>
      <c r="N6" s="19" t="s">
        <v>195</v>
      </c>
      <c r="O6" s="19" t="s">
        <v>196</v>
      </c>
      <c r="P6" s="19" t="s">
        <v>197</v>
      </c>
      <c r="Q6" s="19" t="s">
        <v>198</v>
      </c>
      <c r="R6" s="19" t="s">
        <v>199</v>
      </c>
      <c r="S6" s="19" t="s">
        <v>200</v>
      </c>
      <c r="T6" s="19" t="s">
        <v>201</v>
      </c>
    </row>
    <row r="7" spans="1:20" x14ac:dyDescent="0.35">
      <c r="A7" s="17" t="s">
        <v>202</v>
      </c>
      <c r="B7" s="17" t="s">
        <v>1</v>
      </c>
      <c r="C7" s="16" t="s">
        <v>1</v>
      </c>
      <c r="D7" s="16" t="s">
        <v>1</v>
      </c>
      <c r="E7" s="16" t="s">
        <v>1</v>
      </c>
      <c r="F7" s="16" t="s">
        <v>1</v>
      </c>
      <c r="G7" s="16" t="s">
        <v>1</v>
      </c>
      <c r="H7" s="16" t="s">
        <v>1</v>
      </c>
      <c r="I7" s="16" t="s">
        <v>1</v>
      </c>
      <c r="J7" s="16" t="s">
        <v>1</v>
      </c>
      <c r="K7" s="16" t="s">
        <v>1</v>
      </c>
      <c r="L7" s="84"/>
      <c r="M7" s="16" t="s">
        <v>1</v>
      </c>
      <c r="N7" s="16" t="s">
        <v>1</v>
      </c>
      <c r="O7" s="16" t="s">
        <v>1</v>
      </c>
      <c r="P7" s="16" t="s">
        <v>1</v>
      </c>
      <c r="Q7" s="16" t="s">
        <v>1</v>
      </c>
      <c r="R7" s="16" t="s">
        <v>1</v>
      </c>
      <c r="S7" s="16" t="s">
        <v>1</v>
      </c>
      <c r="T7" s="16" t="s">
        <v>1</v>
      </c>
    </row>
    <row r="8" spans="1:20" x14ac:dyDescent="0.35">
      <c r="A8" s="16" t="s">
        <v>203</v>
      </c>
      <c r="B8" s="22" t="s">
        <v>29</v>
      </c>
      <c r="C8" s="15">
        <v>0</v>
      </c>
      <c r="D8" s="15">
        <v>121476.431</v>
      </c>
      <c r="E8" s="15">
        <v>3292.2939999999999</v>
      </c>
      <c r="F8" s="15">
        <v>0</v>
      </c>
      <c r="G8" s="15">
        <v>0</v>
      </c>
      <c r="H8" s="15">
        <v>0</v>
      </c>
      <c r="I8" s="15">
        <v>0</v>
      </c>
      <c r="J8" s="15">
        <v>0</v>
      </c>
      <c r="K8" s="15">
        <v>0</v>
      </c>
      <c r="L8" s="84"/>
      <c r="M8" s="15">
        <v>0</v>
      </c>
      <c r="N8" s="15">
        <v>0</v>
      </c>
      <c r="O8" s="15">
        <v>0</v>
      </c>
      <c r="P8" s="18"/>
      <c r="Q8" s="18"/>
      <c r="R8" s="18"/>
      <c r="S8" s="18"/>
      <c r="T8" s="15">
        <v>124768.72500000001</v>
      </c>
    </row>
    <row r="9" spans="1:20" x14ac:dyDescent="0.35">
      <c r="A9" s="16" t="s">
        <v>204</v>
      </c>
      <c r="B9" s="22" t="s">
        <v>31</v>
      </c>
      <c r="C9" s="15">
        <v>0</v>
      </c>
      <c r="D9" s="15">
        <v>0</v>
      </c>
      <c r="E9" s="15">
        <v>0</v>
      </c>
      <c r="F9" s="15">
        <v>0</v>
      </c>
      <c r="G9" s="15">
        <v>0</v>
      </c>
      <c r="H9" s="15">
        <v>0</v>
      </c>
      <c r="I9" s="15">
        <v>0</v>
      </c>
      <c r="J9" s="15">
        <v>0</v>
      </c>
      <c r="K9" s="15">
        <v>0</v>
      </c>
      <c r="L9" s="84"/>
      <c r="M9" s="15">
        <v>0</v>
      </c>
      <c r="N9" s="15">
        <v>0</v>
      </c>
      <c r="O9" s="15">
        <v>0</v>
      </c>
      <c r="P9" s="18"/>
      <c r="Q9" s="18"/>
      <c r="R9" s="18"/>
      <c r="S9" s="18"/>
      <c r="T9" s="15">
        <v>0</v>
      </c>
    </row>
    <row r="10" spans="1:20" x14ac:dyDescent="0.35">
      <c r="A10" s="16" t="s">
        <v>205</v>
      </c>
      <c r="B10" s="22" t="s">
        <v>33</v>
      </c>
      <c r="C10" s="18"/>
      <c r="D10" s="18"/>
      <c r="E10" s="18"/>
      <c r="F10" s="18"/>
      <c r="G10" s="18"/>
      <c r="H10" s="18"/>
      <c r="I10" s="18"/>
      <c r="J10" s="18"/>
      <c r="K10" s="18"/>
      <c r="L10" s="84"/>
      <c r="M10" s="18"/>
      <c r="N10" s="18"/>
      <c r="O10" s="18"/>
      <c r="P10" s="15">
        <v>0</v>
      </c>
      <c r="Q10" s="15">
        <v>0</v>
      </c>
      <c r="R10" s="15">
        <v>0</v>
      </c>
      <c r="S10" s="15">
        <v>0</v>
      </c>
      <c r="T10" s="15">
        <v>0</v>
      </c>
    </row>
    <row r="11" spans="1:20" x14ac:dyDescent="0.35">
      <c r="A11" s="16" t="s">
        <v>206</v>
      </c>
      <c r="B11" s="22" t="s">
        <v>35</v>
      </c>
      <c r="C11" s="15">
        <v>0</v>
      </c>
      <c r="D11" s="15">
        <v>42203.137000000002</v>
      </c>
      <c r="E11" s="15">
        <v>298.69499999999999</v>
      </c>
      <c r="F11" s="15">
        <v>0</v>
      </c>
      <c r="G11" s="15">
        <v>0</v>
      </c>
      <c r="H11" s="15">
        <v>0</v>
      </c>
      <c r="I11" s="15">
        <v>0</v>
      </c>
      <c r="J11" s="15">
        <v>0</v>
      </c>
      <c r="K11" s="15">
        <v>0</v>
      </c>
      <c r="L11" s="84"/>
      <c r="M11" s="15">
        <v>0</v>
      </c>
      <c r="N11" s="15">
        <v>0</v>
      </c>
      <c r="O11" s="15">
        <v>0</v>
      </c>
      <c r="P11" s="15">
        <v>0</v>
      </c>
      <c r="Q11" s="15">
        <v>0</v>
      </c>
      <c r="R11" s="15">
        <v>0</v>
      </c>
      <c r="S11" s="15">
        <v>0</v>
      </c>
      <c r="T11" s="15">
        <v>42501.832000000002</v>
      </c>
    </row>
    <row r="12" spans="1:20" x14ac:dyDescent="0.35">
      <c r="A12" s="16" t="s">
        <v>207</v>
      </c>
      <c r="B12" s="22" t="s">
        <v>47</v>
      </c>
      <c r="C12" s="15">
        <v>0</v>
      </c>
      <c r="D12" s="15">
        <v>79273.293999999994</v>
      </c>
      <c r="E12" s="15">
        <v>2993.5990000000002</v>
      </c>
      <c r="F12" s="15">
        <v>0</v>
      </c>
      <c r="G12" s="15">
        <v>0</v>
      </c>
      <c r="H12" s="15">
        <v>0</v>
      </c>
      <c r="I12" s="15">
        <v>0</v>
      </c>
      <c r="J12" s="15">
        <v>0</v>
      </c>
      <c r="K12" s="15">
        <v>0</v>
      </c>
      <c r="L12" s="84"/>
      <c r="M12" s="15">
        <v>0</v>
      </c>
      <c r="N12" s="15">
        <v>0</v>
      </c>
      <c r="O12" s="15">
        <v>0</v>
      </c>
      <c r="P12" s="15">
        <v>0</v>
      </c>
      <c r="Q12" s="15">
        <v>0</v>
      </c>
      <c r="R12" s="15">
        <v>0</v>
      </c>
      <c r="S12" s="15">
        <v>0</v>
      </c>
      <c r="T12" s="15">
        <v>82266.892999999996</v>
      </c>
    </row>
    <row r="13" spans="1:20" x14ac:dyDescent="0.35">
      <c r="A13" s="17" t="s">
        <v>208</v>
      </c>
      <c r="B13" s="23" t="s">
        <v>1</v>
      </c>
      <c r="C13" s="16" t="s">
        <v>1</v>
      </c>
      <c r="D13" s="16" t="s">
        <v>1</v>
      </c>
      <c r="E13" s="16" t="s">
        <v>1</v>
      </c>
      <c r="F13" s="16" t="s">
        <v>1</v>
      </c>
      <c r="G13" s="16" t="s">
        <v>1</v>
      </c>
      <c r="H13" s="16" t="s">
        <v>1</v>
      </c>
      <c r="I13" s="16" t="s">
        <v>1</v>
      </c>
      <c r="J13" s="16" t="s">
        <v>1</v>
      </c>
      <c r="K13" s="16" t="s">
        <v>1</v>
      </c>
      <c r="L13" s="84"/>
      <c r="M13" s="16" t="s">
        <v>1</v>
      </c>
      <c r="N13" s="16" t="s">
        <v>1</v>
      </c>
      <c r="O13" s="16" t="s">
        <v>1</v>
      </c>
      <c r="P13" s="16" t="s">
        <v>1</v>
      </c>
      <c r="Q13" s="16" t="s">
        <v>1</v>
      </c>
      <c r="R13" s="16" t="s">
        <v>1</v>
      </c>
      <c r="S13" s="16" t="s">
        <v>1</v>
      </c>
      <c r="T13" s="16" t="s">
        <v>1</v>
      </c>
    </row>
    <row r="14" spans="1:20" x14ac:dyDescent="0.35">
      <c r="A14" s="16" t="s">
        <v>203</v>
      </c>
      <c r="B14" s="22" t="s">
        <v>49</v>
      </c>
      <c r="C14" s="15">
        <v>0</v>
      </c>
      <c r="D14" s="15">
        <v>117865.159</v>
      </c>
      <c r="E14" s="15">
        <v>7019.3829999999998</v>
      </c>
      <c r="F14" s="15">
        <v>0</v>
      </c>
      <c r="G14" s="15">
        <v>0</v>
      </c>
      <c r="H14" s="15">
        <v>0</v>
      </c>
      <c r="I14" s="15">
        <v>0</v>
      </c>
      <c r="J14" s="15">
        <v>0</v>
      </c>
      <c r="K14" s="15">
        <v>0</v>
      </c>
      <c r="L14" s="84"/>
      <c r="M14" s="15">
        <v>0</v>
      </c>
      <c r="N14" s="15">
        <v>0</v>
      </c>
      <c r="O14" s="15">
        <v>0</v>
      </c>
      <c r="P14" s="18"/>
      <c r="Q14" s="18"/>
      <c r="R14" s="18"/>
      <c r="S14" s="18"/>
      <c r="T14" s="15">
        <v>124884.542</v>
      </c>
    </row>
    <row r="15" spans="1:20" x14ac:dyDescent="0.35">
      <c r="A15" s="16" t="s">
        <v>204</v>
      </c>
      <c r="B15" s="22" t="s">
        <v>51</v>
      </c>
      <c r="C15" s="15">
        <v>0</v>
      </c>
      <c r="D15" s="15">
        <v>0</v>
      </c>
      <c r="E15" s="15">
        <v>0</v>
      </c>
      <c r="F15" s="15">
        <v>0</v>
      </c>
      <c r="G15" s="15">
        <v>0</v>
      </c>
      <c r="H15" s="15">
        <v>0</v>
      </c>
      <c r="I15" s="15">
        <v>0</v>
      </c>
      <c r="J15" s="15">
        <v>0</v>
      </c>
      <c r="K15" s="15">
        <v>0</v>
      </c>
      <c r="L15" s="84"/>
      <c r="M15" s="15">
        <v>0</v>
      </c>
      <c r="N15" s="15">
        <v>0</v>
      </c>
      <c r="O15" s="15">
        <v>0</v>
      </c>
      <c r="P15" s="18"/>
      <c r="Q15" s="18"/>
      <c r="R15" s="18"/>
      <c r="S15" s="18"/>
      <c r="T15" s="15">
        <v>0</v>
      </c>
    </row>
    <row r="16" spans="1:20" x14ac:dyDescent="0.35">
      <c r="A16" s="16" t="s">
        <v>205</v>
      </c>
      <c r="B16" s="22" t="s">
        <v>53</v>
      </c>
      <c r="C16" s="18"/>
      <c r="D16" s="18"/>
      <c r="E16" s="18"/>
      <c r="F16" s="18"/>
      <c r="G16" s="18"/>
      <c r="H16" s="18"/>
      <c r="I16" s="18"/>
      <c r="J16" s="18"/>
      <c r="K16" s="18"/>
      <c r="L16" s="84"/>
      <c r="M16" s="18"/>
      <c r="N16" s="18"/>
      <c r="O16" s="18"/>
      <c r="P16" s="15">
        <v>0</v>
      </c>
      <c r="Q16" s="15">
        <v>0</v>
      </c>
      <c r="R16" s="15">
        <v>0</v>
      </c>
      <c r="S16" s="15">
        <v>0</v>
      </c>
      <c r="T16" s="15">
        <v>0</v>
      </c>
    </row>
    <row r="17" spans="1:20" x14ac:dyDescent="0.35">
      <c r="A17" s="16" t="s">
        <v>206</v>
      </c>
      <c r="B17" s="22" t="s">
        <v>55</v>
      </c>
      <c r="C17" s="15">
        <v>0</v>
      </c>
      <c r="D17" s="15">
        <v>39651.326999999997</v>
      </c>
      <c r="E17" s="15">
        <v>298.69499999999999</v>
      </c>
      <c r="F17" s="15">
        <v>0</v>
      </c>
      <c r="G17" s="15">
        <v>0</v>
      </c>
      <c r="H17" s="15">
        <v>0</v>
      </c>
      <c r="I17" s="15">
        <v>0</v>
      </c>
      <c r="J17" s="15">
        <v>0</v>
      </c>
      <c r="K17" s="15">
        <v>0</v>
      </c>
      <c r="L17" s="84"/>
      <c r="M17" s="15">
        <v>0</v>
      </c>
      <c r="N17" s="15">
        <v>0</v>
      </c>
      <c r="O17" s="15">
        <v>0</v>
      </c>
      <c r="P17" s="15">
        <v>0</v>
      </c>
      <c r="Q17" s="15">
        <v>0</v>
      </c>
      <c r="R17" s="15">
        <v>0</v>
      </c>
      <c r="S17" s="15">
        <v>0</v>
      </c>
      <c r="T17" s="15">
        <v>39950.021999999997</v>
      </c>
    </row>
    <row r="18" spans="1:20" x14ac:dyDescent="0.35">
      <c r="A18" s="16" t="s">
        <v>207</v>
      </c>
      <c r="B18" s="22" t="s">
        <v>67</v>
      </c>
      <c r="C18" s="15">
        <v>0</v>
      </c>
      <c r="D18" s="15">
        <v>78213.831999999995</v>
      </c>
      <c r="E18" s="15">
        <v>6720.6880000000001</v>
      </c>
      <c r="F18" s="15">
        <v>0</v>
      </c>
      <c r="G18" s="15">
        <v>0</v>
      </c>
      <c r="H18" s="15">
        <v>0</v>
      </c>
      <c r="I18" s="15">
        <v>0</v>
      </c>
      <c r="J18" s="15">
        <v>0</v>
      </c>
      <c r="K18" s="15">
        <v>0</v>
      </c>
      <c r="L18" s="84"/>
      <c r="M18" s="15">
        <v>0</v>
      </c>
      <c r="N18" s="15">
        <v>0</v>
      </c>
      <c r="O18" s="15">
        <v>0</v>
      </c>
      <c r="P18" s="15">
        <v>0</v>
      </c>
      <c r="Q18" s="15">
        <v>0</v>
      </c>
      <c r="R18" s="15">
        <v>0</v>
      </c>
      <c r="S18" s="15">
        <v>0</v>
      </c>
      <c r="T18" s="15">
        <v>84934.52</v>
      </c>
    </row>
    <row r="19" spans="1:20" x14ac:dyDescent="0.35">
      <c r="A19" s="17" t="s">
        <v>209</v>
      </c>
      <c r="B19" s="23" t="s">
        <v>1</v>
      </c>
      <c r="C19" s="16" t="s">
        <v>1</v>
      </c>
      <c r="D19" s="16" t="s">
        <v>1</v>
      </c>
      <c r="E19" s="16" t="s">
        <v>1</v>
      </c>
      <c r="F19" s="16" t="s">
        <v>1</v>
      </c>
      <c r="G19" s="16" t="s">
        <v>1</v>
      </c>
      <c r="H19" s="16" t="s">
        <v>1</v>
      </c>
      <c r="I19" s="16" t="s">
        <v>1</v>
      </c>
      <c r="J19" s="16" t="s">
        <v>1</v>
      </c>
      <c r="K19" s="16" t="s">
        <v>1</v>
      </c>
      <c r="L19" s="84"/>
      <c r="M19" s="16" t="s">
        <v>1</v>
      </c>
      <c r="N19" s="16" t="s">
        <v>1</v>
      </c>
      <c r="O19" s="16" t="s">
        <v>1</v>
      </c>
      <c r="P19" s="16" t="s">
        <v>1</v>
      </c>
      <c r="Q19" s="16" t="s">
        <v>1</v>
      </c>
      <c r="R19" s="16" t="s">
        <v>1</v>
      </c>
      <c r="S19" s="16" t="s">
        <v>1</v>
      </c>
      <c r="T19" s="16" t="s">
        <v>1</v>
      </c>
    </row>
    <row r="20" spans="1:20" x14ac:dyDescent="0.35">
      <c r="A20" s="16" t="s">
        <v>203</v>
      </c>
      <c r="B20" s="22" t="s">
        <v>69</v>
      </c>
      <c r="C20" s="15">
        <v>0</v>
      </c>
      <c r="D20" s="15">
        <v>29096.513999999999</v>
      </c>
      <c r="E20" s="15">
        <v>-15830</v>
      </c>
      <c r="F20" s="15">
        <v>0</v>
      </c>
      <c r="G20" s="15">
        <v>0</v>
      </c>
      <c r="H20" s="15">
        <v>0</v>
      </c>
      <c r="I20" s="15">
        <v>0</v>
      </c>
      <c r="J20" s="15">
        <v>0</v>
      </c>
      <c r="K20" s="15">
        <v>0</v>
      </c>
      <c r="L20" s="84"/>
      <c r="M20" s="15">
        <v>0</v>
      </c>
      <c r="N20" s="15">
        <v>0</v>
      </c>
      <c r="O20" s="15">
        <v>0</v>
      </c>
      <c r="P20" s="18"/>
      <c r="Q20" s="18"/>
      <c r="R20" s="18"/>
      <c r="S20" s="18"/>
      <c r="T20" s="15">
        <v>13266.513999999999</v>
      </c>
    </row>
    <row r="21" spans="1:20" x14ac:dyDescent="0.35">
      <c r="A21" s="16" t="s">
        <v>204</v>
      </c>
      <c r="B21" s="22" t="s">
        <v>71</v>
      </c>
      <c r="C21" s="15">
        <v>0</v>
      </c>
      <c r="D21" s="15">
        <v>0</v>
      </c>
      <c r="E21" s="15">
        <v>0</v>
      </c>
      <c r="F21" s="15">
        <v>0</v>
      </c>
      <c r="G21" s="15">
        <v>0</v>
      </c>
      <c r="H21" s="15">
        <v>0</v>
      </c>
      <c r="I21" s="15">
        <v>0</v>
      </c>
      <c r="J21" s="15">
        <v>0</v>
      </c>
      <c r="K21" s="15">
        <v>0</v>
      </c>
      <c r="L21" s="84"/>
      <c r="M21" s="15">
        <v>0</v>
      </c>
      <c r="N21" s="15">
        <v>0</v>
      </c>
      <c r="O21" s="15">
        <v>0</v>
      </c>
      <c r="P21" s="18"/>
      <c r="Q21" s="18"/>
      <c r="R21" s="18"/>
      <c r="S21" s="18"/>
      <c r="T21" s="15">
        <v>0</v>
      </c>
    </row>
    <row r="22" spans="1:20" x14ac:dyDescent="0.35">
      <c r="A22" s="16" t="s">
        <v>205</v>
      </c>
      <c r="B22" s="22" t="s">
        <v>73</v>
      </c>
      <c r="C22" s="18"/>
      <c r="D22" s="18"/>
      <c r="E22" s="18"/>
      <c r="F22" s="18"/>
      <c r="G22" s="18"/>
      <c r="H22" s="18"/>
      <c r="I22" s="18"/>
      <c r="J22" s="18"/>
      <c r="K22" s="18"/>
      <c r="L22" s="84"/>
      <c r="M22" s="18"/>
      <c r="N22" s="18"/>
      <c r="O22" s="18"/>
      <c r="P22" s="15">
        <v>0</v>
      </c>
      <c r="Q22" s="15">
        <v>0</v>
      </c>
      <c r="R22" s="15">
        <v>0</v>
      </c>
      <c r="S22" s="15">
        <v>0</v>
      </c>
      <c r="T22" s="15">
        <v>0</v>
      </c>
    </row>
    <row r="23" spans="1:20" x14ac:dyDescent="0.35">
      <c r="A23" s="16" t="s">
        <v>206</v>
      </c>
      <c r="B23" s="22" t="s">
        <v>75</v>
      </c>
      <c r="C23" s="15">
        <v>0</v>
      </c>
      <c r="D23" s="15">
        <v>3782.6770000000001</v>
      </c>
      <c r="E23" s="15">
        <v>0</v>
      </c>
      <c r="F23" s="15">
        <v>0</v>
      </c>
      <c r="G23" s="15">
        <v>0</v>
      </c>
      <c r="H23" s="15">
        <v>0</v>
      </c>
      <c r="I23" s="15">
        <v>0</v>
      </c>
      <c r="J23" s="15">
        <v>0</v>
      </c>
      <c r="K23" s="15">
        <v>0</v>
      </c>
      <c r="L23" s="84"/>
      <c r="M23" s="15">
        <v>0</v>
      </c>
      <c r="N23" s="15">
        <v>0</v>
      </c>
      <c r="O23" s="15">
        <v>0</v>
      </c>
      <c r="P23" s="15">
        <v>0</v>
      </c>
      <c r="Q23" s="15">
        <v>0</v>
      </c>
      <c r="R23" s="15">
        <v>0</v>
      </c>
      <c r="S23" s="15">
        <v>0</v>
      </c>
      <c r="T23" s="15">
        <v>3782.6770000000001</v>
      </c>
    </row>
    <row r="24" spans="1:20" x14ac:dyDescent="0.35">
      <c r="A24" s="16" t="s">
        <v>207</v>
      </c>
      <c r="B24" s="22" t="s">
        <v>87</v>
      </c>
      <c r="C24" s="15">
        <v>0</v>
      </c>
      <c r="D24" s="15">
        <v>25313.837</v>
      </c>
      <c r="E24" s="15">
        <v>-15830</v>
      </c>
      <c r="F24" s="15">
        <v>0</v>
      </c>
      <c r="G24" s="15">
        <v>0</v>
      </c>
      <c r="H24" s="15">
        <v>0</v>
      </c>
      <c r="I24" s="15">
        <v>0</v>
      </c>
      <c r="J24" s="15">
        <v>0</v>
      </c>
      <c r="K24" s="15">
        <v>0</v>
      </c>
      <c r="L24" s="84"/>
      <c r="M24" s="15">
        <v>0</v>
      </c>
      <c r="N24" s="15">
        <v>0</v>
      </c>
      <c r="O24" s="15">
        <v>0</v>
      </c>
      <c r="P24" s="15">
        <v>0</v>
      </c>
      <c r="Q24" s="15">
        <v>0</v>
      </c>
      <c r="R24" s="15">
        <v>0</v>
      </c>
      <c r="S24" s="15">
        <v>0</v>
      </c>
      <c r="T24" s="15">
        <v>9483.8369999999995</v>
      </c>
    </row>
    <row r="25" spans="1:20" x14ac:dyDescent="0.35">
      <c r="A25" s="17" t="s">
        <v>210</v>
      </c>
      <c r="B25" s="23" t="s">
        <v>1</v>
      </c>
      <c r="C25" s="16" t="s">
        <v>1</v>
      </c>
      <c r="D25" s="16" t="s">
        <v>1</v>
      </c>
      <c r="E25" s="16" t="s">
        <v>1</v>
      </c>
      <c r="F25" s="16" t="s">
        <v>1</v>
      </c>
      <c r="G25" s="16" t="s">
        <v>1</v>
      </c>
      <c r="H25" s="16" t="s">
        <v>1</v>
      </c>
      <c r="I25" s="16" t="s">
        <v>1</v>
      </c>
      <c r="J25" s="16" t="s">
        <v>1</v>
      </c>
      <c r="K25" s="16" t="s">
        <v>1</v>
      </c>
      <c r="L25" s="84"/>
      <c r="M25" s="16" t="s">
        <v>1</v>
      </c>
      <c r="N25" s="16" t="s">
        <v>1</v>
      </c>
      <c r="O25" s="16" t="s">
        <v>1</v>
      </c>
      <c r="P25" s="16" t="s">
        <v>1</v>
      </c>
      <c r="Q25" s="16" t="s">
        <v>1</v>
      </c>
      <c r="R25" s="16" t="s">
        <v>1</v>
      </c>
      <c r="S25" s="16" t="s">
        <v>1</v>
      </c>
      <c r="T25" s="16" t="s">
        <v>1</v>
      </c>
    </row>
    <row r="26" spans="1:20" x14ac:dyDescent="0.35">
      <c r="A26" s="16" t="s">
        <v>203</v>
      </c>
      <c r="B26" s="22" t="s">
        <v>89</v>
      </c>
      <c r="C26" s="15">
        <v>0</v>
      </c>
      <c r="D26" s="15">
        <v>0</v>
      </c>
      <c r="E26" s="15">
        <v>0</v>
      </c>
      <c r="F26" s="15">
        <v>0</v>
      </c>
      <c r="G26" s="15">
        <v>0</v>
      </c>
      <c r="H26" s="15">
        <v>0</v>
      </c>
      <c r="I26" s="15">
        <v>0</v>
      </c>
      <c r="J26" s="15">
        <v>0</v>
      </c>
      <c r="K26" s="15">
        <v>0</v>
      </c>
      <c r="L26" s="84"/>
      <c r="M26" s="15">
        <v>0</v>
      </c>
      <c r="N26" s="15">
        <v>0</v>
      </c>
      <c r="O26" s="15">
        <v>0</v>
      </c>
      <c r="P26" s="18"/>
      <c r="Q26" s="18"/>
      <c r="R26" s="18"/>
      <c r="S26" s="18"/>
      <c r="T26" s="15">
        <v>0</v>
      </c>
    </row>
    <row r="27" spans="1:20" x14ac:dyDescent="0.35">
      <c r="A27" s="16" t="s">
        <v>204</v>
      </c>
      <c r="B27" s="22" t="s">
        <v>91</v>
      </c>
      <c r="C27" s="15">
        <v>0</v>
      </c>
      <c r="D27" s="15">
        <v>0</v>
      </c>
      <c r="E27" s="15">
        <v>0</v>
      </c>
      <c r="F27" s="15">
        <v>0</v>
      </c>
      <c r="G27" s="15">
        <v>0</v>
      </c>
      <c r="H27" s="15">
        <v>0</v>
      </c>
      <c r="I27" s="15">
        <v>0</v>
      </c>
      <c r="J27" s="15">
        <v>0</v>
      </c>
      <c r="K27" s="15">
        <v>0</v>
      </c>
      <c r="L27" s="84"/>
      <c r="M27" s="15">
        <v>0</v>
      </c>
      <c r="N27" s="15">
        <v>0</v>
      </c>
      <c r="O27" s="15">
        <v>0</v>
      </c>
      <c r="P27" s="18"/>
      <c r="Q27" s="18"/>
      <c r="R27" s="18"/>
      <c r="S27" s="18"/>
      <c r="T27" s="15">
        <v>0</v>
      </c>
    </row>
    <row r="28" spans="1:20" x14ac:dyDescent="0.35">
      <c r="A28" s="16" t="s">
        <v>205</v>
      </c>
      <c r="B28" s="22" t="s">
        <v>211</v>
      </c>
      <c r="C28" s="18"/>
      <c r="D28" s="18"/>
      <c r="E28" s="18"/>
      <c r="F28" s="18"/>
      <c r="G28" s="18"/>
      <c r="H28" s="18"/>
      <c r="I28" s="18"/>
      <c r="J28" s="18"/>
      <c r="K28" s="18"/>
      <c r="L28" s="84"/>
      <c r="M28" s="18"/>
      <c r="N28" s="18"/>
      <c r="O28" s="18"/>
      <c r="P28" s="15">
        <v>0</v>
      </c>
      <c r="Q28" s="15">
        <v>0</v>
      </c>
      <c r="R28" s="15">
        <v>0</v>
      </c>
      <c r="S28" s="15">
        <v>0</v>
      </c>
      <c r="T28" s="15">
        <v>0</v>
      </c>
    </row>
    <row r="29" spans="1:20" x14ac:dyDescent="0.35">
      <c r="A29" s="16" t="s">
        <v>206</v>
      </c>
      <c r="B29" s="22" t="s">
        <v>212</v>
      </c>
      <c r="C29" s="15">
        <v>0</v>
      </c>
      <c r="D29" s="15">
        <v>0</v>
      </c>
      <c r="E29" s="15">
        <v>0</v>
      </c>
      <c r="F29" s="15">
        <v>0</v>
      </c>
      <c r="G29" s="15">
        <v>0</v>
      </c>
      <c r="H29" s="15">
        <v>0</v>
      </c>
      <c r="I29" s="15">
        <v>0</v>
      </c>
      <c r="J29" s="15">
        <v>0</v>
      </c>
      <c r="K29" s="15">
        <v>0</v>
      </c>
      <c r="L29" s="84"/>
      <c r="M29" s="15">
        <v>0</v>
      </c>
      <c r="N29" s="15">
        <v>0</v>
      </c>
      <c r="O29" s="15">
        <v>0</v>
      </c>
      <c r="P29" s="15">
        <v>0</v>
      </c>
      <c r="Q29" s="15">
        <v>0</v>
      </c>
      <c r="R29" s="15">
        <v>0</v>
      </c>
      <c r="S29" s="15">
        <v>0</v>
      </c>
      <c r="T29" s="15">
        <v>0</v>
      </c>
    </row>
    <row r="30" spans="1:20" x14ac:dyDescent="0.35">
      <c r="A30" s="16" t="s">
        <v>207</v>
      </c>
      <c r="B30" s="22" t="s">
        <v>93</v>
      </c>
      <c r="C30" s="15">
        <v>0</v>
      </c>
      <c r="D30" s="15">
        <v>0</v>
      </c>
      <c r="E30" s="15">
        <v>0</v>
      </c>
      <c r="F30" s="15">
        <v>0</v>
      </c>
      <c r="G30" s="15">
        <v>0</v>
      </c>
      <c r="H30" s="15">
        <v>0</v>
      </c>
      <c r="I30" s="15">
        <v>0</v>
      </c>
      <c r="J30" s="15">
        <v>0</v>
      </c>
      <c r="K30" s="15">
        <v>0</v>
      </c>
      <c r="L30" s="84"/>
      <c r="M30" s="15">
        <v>0</v>
      </c>
      <c r="N30" s="15">
        <v>0</v>
      </c>
      <c r="O30" s="15">
        <v>0</v>
      </c>
      <c r="P30" s="15">
        <v>0</v>
      </c>
      <c r="Q30" s="15">
        <v>0</v>
      </c>
      <c r="R30" s="15">
        <v>0</v>
      </c>
      <c r="S30" s="15">
        <v>0</v>
      </c>
      <c r="T30" s="15">
        <v>0</v>
      </c>
    </row>
    <row r="31" spans="1:20" x14ac:dyDescent="0.35">
      <c r="A31" s="17" t="s">
        <v>213</v>
      </c>
      <c r="B31" s="22" t="s">
        <v>104</v>
      </c>
      <c r="C31" s="15">
        <v>0</v>
      </c>
      <c r="D31" s="15">
        <v>43679.427251400601</v>
      </c>
      <c r="E31" s="15">
        <v>1882.16625024</v>
      </c>
      <c r="F31" s="15">
        <v>0</v>
      </c>
      <c r="G31" s="15">
        <v>0</v>
      </c>
      <c r="H31" s="15">
        <v>0</v>
      </c>
      <c r="I31" s="15">
        <v>0</v>
      </c>
      <c r="J31" s="15">
        <v>0</v>
      </c>
      <c r="K31" s="15">
        <v>0</v>
      </c>
      <c r="L31" s="84"/>
      <c r="M31" s="15">
        <v>0</v>
      </c>
      <c r="N31" s="15">
        <v>0</v>
      </c>
      <c r="O31" s="15">
        <v>0</v>
      </c>
      <c r="P31" s="15">
        <v>0</v>
      </c>
      <c r="Q31" s="15">
        <v>0</v>
      </c>
      <c r="R31" s="15">
        <v>0</v>
      </c>
      <c r="S31" s="15">
        <v>0</v>
      </c>
      <c r="T31" s="15">
        <v>45561.5935016406</v>
      </c>
    </row>
    <row r="32" spans="1:20" x14ac:dyDescent="0.35">
      <c r="A32" s="17" t="s">
        <v>214</v>
      </c>
      <c r="B32" s="22" t="s">
        <v>215</v>
      </c>
      <c r="C32" s="18" t="s">
        <v>1</v>
      </c>
      <c r="D32" s="18" t="s">
        <v>1</v>
      </c>
      <c r="E32" s="18" t="s">
        <v>1</v>
      </c>
      <c r="F32" s="18" t="s">
        <v>1</v>
      </c>
      <c r="G32" s="18" t="s">
        <v>1</v>
      </c>
      <c r="H32" s="18" t="s">
        <v>1</v>
      </c>
      <c r="I32" s="18" t="s">
        <v>1</v>
      </c>
      <c r="J32" s="18" t="s">
        <v>1</v>
      </c>
      <c r="K32" s="18" t="s">
        <v>1</v>
      </c>
      <c r="L32" s="84"/>
      <c r="M32" s="18" t="s">
        <v>1</v>
      </c>
      <c r="N32" s="18" t="s">
        <v>1</v>
      </c>
      <c r="O32" s="18" t="s">
        <v>1</v>
      </c>
      <c r="P32" s="18" t="s">
        <v>1</v>
      </c>
      <c r="Q32" s="18" t="s">
        <v>1</v>
      </c>
      <c r="R32" s="18" t="s">
        <v>1</v>
      </c>
      <c r="S32" s="18" t="s">
        <v>1</v>
      </c>
      <c r="T32" s="15">
        <v>0</v>
      </c>
    </row>
    <row r="33" spans="1:20" x14ac:dyDescent="0.35">
      <c r="A33" s="17" t="s">
        <v>216</v>
      </c>
      <c r="B33" s="22" t="s">
        <v>217</v>
      </c>
      <c r="C33" s="18" t="s">
        <v>1</v>
      </c>
      <c r="D33" s="18" t="s">
        <v>1</v>
      </c>
      <c r="E33" s="18" t="s">
        <v>1</v>
      </c>
      <c r="F33" s="18" t="s">
        <v>1</v>
      </c>
      <c r="G33" s="18" t="s">
        <v>1</v>
      </c>
      <c r="H33" s="18" t="s">
        <v>1</v>
      </c>
      <c r="I33" s="18" t="s">
        <v>1</v>
      </c>
      <c r="J33" s="18" t="s">
        <v>1</v>
      </c>
      <c r="K33" s="18" t="s">
        <v>1</v>
      </c>
      <c r="L33" s="84"/>
      <c r="M33" s="18" t="s">
        <v>1</v>
      </c>
      <c r="N33" s="18" t="s">
        <v>1</v>
      </c>
      <c r="O33" s="18" t="s">
        <v>1</v>
      </c>
      <c r="P33" s="18" t="s">
        <v>1</v>
      </c>
      <c r="Q33" s="18" t="s">
        <v>1</v>
      </c>
      <c r="R33" s="18" t="s">
        <v>1</v>
      </c>
      <c r="S33" s="18" t="s">
        <v>1</v>
      </c>
      <c r="T33" s="15">
        <v>45561.5935016406</v>
      </c>
    </row>
    <row r="34" spans="1:20" x14ac:dyDescent="0.35">
      <c r="A34" s="21" t="s">
        <v>1</v>
      </c>
      <c r="B34" s="21" t="s">
        <v>1</v>
      </c>
      <c r="C34" s="88" t="s">
        <v>1</v>
      </c>
      <c r="D34" s="88" t="s">
        <v>1</v>
      </c>
      <c r="E34" s="88" t="s">
        <v>1</v>
      </c>
      <c r="F34" s="88" t="s">
        <v>1</v>
      </c>
      <c r="G34" s="88" t="s">
        <v>1</v>
      </c>
      <c r="H34" s="88" t="s">
        <v>1</v>
      </c>
      <c r="I34" s="88" t="s">
        <v>1</v>
      </c>
      <c r="J34" s="88" t="s">
        <v>1</v>
      </c>
      <c r="K34" s="88" t="s">
        <v>1</v>
      </c>
      <c r="L34" s="84"/>
      <c r="M34" s="88" t="s">
        <v>1</v>
      </c>
      <c r="N34" s="88" t="s">
        <v>1</v>
      </c>
      <c r="O34" s="88" t="s">
        <v>1</v>
      </c>
      <c r="P34" s="88" t="s">
        <v>1</v>
      </c>
      <c r="Q34" s="88" t="s">
        <v>1</v>
      </c>
      <c r="R34" s="88" t="s">
        <v>1</v>
      </c>
      <c r="S34" s="88" t="s">
        <v>1</v>
      </c>
      <c r="T34" s="88" t="s">
        <v>1</v>
      </c>
    </row>
    <row r="35" spans="1:20" x14ac:dyDescent="0.35">
      <c r="A35" s="93" t="s">
        <v>218</v>
      </c>
      <c r="B35" s="93" t="s">
        <v>1</v>
      </c>
      <c r="C35" s="95" t="s">
        <v>218</v>
      </c>
      <c r="D35" s="96"/>
      <c r="E35" s="96"/>
      <c r="F35" s="96"/>
      <c r="G35" s="96"/>
      <c r="H35" s="97"/>
      <c r="I35" s="95" t="s">
        <v>219</v>
      </c>
      <c r="J35" s="97"/>
      <c r="K35" s="93" t="s">
        <v>169</v>
      </c>
      <c r="L35" s="84"/>
      <c r="M35" s="84"/>
      <c r="N35" s="84"/>
      <c r="O35" s="84"/>
      <c r="P35" s="84"/>
      <c r="Q35" s="84"/>
      <c r="R35" s="84"/>
      <c r="S35" s="84"/>
      <c r="T35" s="84"/>
    </row>
    <row r="36" spans="1:20" x14ac:dyDescent="0.35">
      <c r="A36" s="94"/>
      <c r="B36" s="94"/>
      <c r="C36" s="98"/>
      <c r="D36" s="99"/>
      <c r="E36" s="99"/>
      <c r="F36" s="99"/>
      <c r="G36" s="99"/>
      <c r="H36" s="100"/>
      <c r="I36" s="98"/>
      <c r="J36" s="100"/>
      <c r="K36" s="101"/>
      <c r="L36" s="84"/>
      <c r="M36" s="84"/>
      <c r="N36" s="84"/>
      <c r="O36" s="84"/>
      <c r="P36" s="84"/>
      <c r="Q36" s="84"/>
      <c r="R36" s="84"/>
      <c r="S36" s="84"/>
      <c r="T36" s="84"/>
    </row>
    <row r="37" spans="1:20" ht="60" x14ac:dyDescent="0.35">
      <c r="A37" s="20" t="s">
        <v>1</v>
      </c>
      <c r="B37" s="20" t="s">
        <v>1</v>
      </c>
      <c r="C37" s="81" t="s">
        <v>220</v>
      </c>
      <c r="D37" s="81" t="s">
        <v>221</v>
      </c>
      <c r="E37" s="81" t="s">
        <v>222</v>
      </c>
      <c r="F37" s="81" t="s">
        <v>223</v>
      </c>
      <c r="G37" s="81" t="s">
        <v>224</v>
      </c>
      <c r="H37" s="81" t="s">
        <v>225</v>
      </c>
      <c r="I37" s="81" t="s">
        <v>226</v>
      </c>
      <c r="J37" s="81" t="s">
        <v>219</v>
      </c>
      <c r="K37" s="94"/>
      <c r="L37" s="84"/>
      <c r="M37" s="84"/>
      <c r="N37" s="84"/>
      <c r="O37" s="84"/>
      <c r="P37" s="84"/>
      <c r="Q37" s="84"/>
      <c r="R37" s="84"/>
      <c r="S37" s="84"/>
      <c r="T37" s="84"/>
    </row>
    <row r="38" spans="1:20" x14ac:dyDescent="0.35">
      <c r="A38" s="17" t="s">
        <v>1</v>
      </c>
      <c r="B38" s="17" t="s">
        <v>1</v>
      </c>
      <c r="C38" s="19" t="s">
        <v>227</v>
      </c>
      <c r="D38" s="19" t="s">
        <v>228</v>
      </c>
      <c r="E38" s="19" t="s">
        <v>229</v>
      </c>
      <c r="F38" s="19" t="s">
        <v>230</v>
      </c>
      <c r="G38" s="19" t="s">
        <v>231</v>
      </c>
      <c r="H38" s="19" t="s">
        <v>232</v>
      </c>
      <c r="I38" s="19" t="s">
        <v>233</v>
      </c>
      <c r="J38" s="19" t="s">
        <v>234</v>
      </c>
      <c r="K38" s="19" t="s">
        <v>235</v>
      </c>
      <c r="L38" s="84"/>
      <c r="M38" s="84"/>
      <c r="N38" s="84"/>
      <c r="O38" s="84"/>
      <c r="P38" s="84"/>
      <c r="Q38" s="84"/>
      <c r="R38" s="84"/>
      <c r="S38" s="84"/>
      <c r="T38" s="84"/>
    </row>
    <row r="39" spans="1:20" x14ac:dyDescent="0.35">
      <c r="A39" s="17" t="s">
        <v>202</v>
      </c>
      <c r="B39" s="17" t="s">
        <v>1</v>
      </c>
      <c r="C39" s="16" t="s">
        <v>1</v>
      </c>
      <c r="D39" s="16" t="s">
        <v>1</v>
      </c>
      <c r="E39" s="16" t="s">
        <v>1</v>
      </c>
      <c r="F39" s="16" t="s">
        <v>1</v>
      </c>
      <c r="G39" s="16" t="s">
        <v>1</v>
      </c>
      <c r="H39" s="16" t="s">
        <v>1</v>
      </c>
      <c r="I39" s="16" t="s">
        <v>1</v>
      </c>
      <c r="J39" s="16" t="s">
        <v>1</v>
      </c>
      <c r="K39" s="16" t="s">
        <v>1</v>
      </c>
      <c r="L39" s="84"/>
      <c r="M39" s="84"/>
      <c r="N39" s="84"/>
      <c r="O39" s="84"/>
      <c r="P39" s="84"/>
      <c r="Q39" s="84"/>
      <c r="R39" s="84"/>
      <c r="S39" s="84"/>
      <c r="T39" s="84"/>
    </row>
    <row r="40" spans="1:20" x14ac:dyDescent="0.35">
      <c r="A40" s="16" t="s">
        <v>236</v>
      </c>
      <c r="B40" s="16" t="s">
        <v>237</v>
      </c>
      <c r="C40" s="15">
        <v>1350730.0630000001</v>
      </c>
      <c r="D40" s="15">
        <v>0</v>
      </c>
      <c r="E40" s="15">
        <v>11941.81</v>
      </c>
      <c r="F40" s="15">
        <v>600169.48899999994</v>
      </c>
      <c r="G40" s="15">
        <v>0</v>
      </c>
      <c r="H40" s="15">
        <v>0</v>
      </c>
      <c r="I40" s="15">
        <v>0</v>
      </c>
      <c r="J40" s="15">
        <v>0</v>
      </c>
      <c r="K40" s="15">
        <v>1962841.362</v>
      </c>
      <c r="L40" s="84"/>
      <c r="M40" s="84"/>
      <c r="N40" s="84"/>
      <c r="O40" s="84"/>
      <c r="P40" s="84"/>
      <c r="Q40" s="84"/>
      <c r="R40" s="84"/>
      <c r="S40" s="84"/>
      <c r="T40" s="84"/>
    </row>
    <row r="41" spans="1:20" x14ac:dyDescent="0.35">
      <c r="A41" s="16" t="s">
        <v>206</v>
      </c>
      <c r="B41" s="16" t="s">
        <v>238</v>
      </c>
      <c r="C41" s="15">
        <v>41656.226000000002</v>
      </c>
      <c r="D41" s="15">
        <v>0</v>
      </c>
      <c r="E41" s="15">
        <v>0</v>
      </c>
      <c r="F41" s="15">
        <v>48750.383000000002</v>
      </c>
      <c r="G41" s="15">
        <v>0</v>
      </c>
      <c r="H41" s="15">
        <v>0</v>
      </c>
      <c r="I41" s="15">
        <v>0</v>
      </c>
      <c r="J41" s="15">
        <v>0</v>
      </c>
      <c r="K41" s="15">
        <v>90406.608999999997</v>
      </c>
      <c r="L41" s="84"/>
      <c r="M41" s="84"/>
      <c r="N41" s="84"/>
      <c r="O41" s="84"/>
      <c r="P41" s="84"/>
      <c r="Q41" s="84"/>
      <c r="R41" s="84"/>
      <c r="S41" s="84"/>
      <c r="T41" s="84"/>
    </row>
    <row r="42" spans="1:20" x14ac:dyDescent="0.35">
      <c r="A42" s="16" t="s">
        <v>207</v>
      </c>
      <c r="B42" s="16" t="s">
        <v>239</v>
      </c>
      <c r="C42" s="15">
        <v>1309073.8370000001</v>
      </c>
      <c r="D42" s="15">
        <v>0</v>
      </c>
      <c r="E42" s="15">
        <v>11941.81</v>
      </c>
      <c r="F42" s="15">
        <v>551419.10600000003</v>
      </c>
      <c r="G42" s="15">
        <v>0</v>
      </c>
      <c r="H42" s="15">
        <v>0</v>
      </c>
      <c r="I42" s="15">
        <v>0</v>
      </c>
      <c r="J42" s="15">
        <v>0</v>
      </c>
      <c r="K42" s="15">
        <v>1872434.753</v>
      </c>
      <c r="L42" s="84"/>
      <c r="M42" s="84"/>
      <c r="N42" s="84"/>
      <c r="O42" s="84"/>
      <c r="P42" s="84"/>
      <c r="Q42" s="84"/>
      <c r="R42" s="84"/>
      <c r="S42" s="84"/>
      <c r="T42" s="84"/>
    </row>
    <row r="43" spans="1:20" x14ac:dyDescent="0.35">
      <c r="A43" s="17" t="s">
        <v>208</v>
      </c>
      <c r="B43" s="17" t="s">
        <v>1</v>
      </c>
      <c r="C43" s="16" t="s">
        <v>1</v>
      </c>
      <c r="D43" s="16" t="s">
        <v>1</v>
      </c>
      <c r="E43" s="16" t="s">
        <v>1</v>
      </c>
      <c r="F43" s="16" t="s">
        <v>1</v>
      </c>
      <c r="G43" s="16" t="s">
        <v>1</v>
      </c>
      <c r="H43" s="16" t="s">
        <v>1</v>
      </c>
      <c r="I43" s="16" t="s">
        <v>1</v>
      </c>
      <c r="J43" s="16" t="s">
        <v>1</v>
      </c>
      <c r="K43" s="16" t="s">
        <v>1</v>
      </c>
      <c r="L43" s="84"/>
      <c r="M43" s="84"/>
      <c r="N43" s="84"/>
      <c r="O43" s="84"/>
      <c r="P43" s="84"/>
      <c r="Q43" s="84"/>
      <c r="R43" s="84"/>
      <c r="S43" s="84"/>
      <c r="T43" s="84"/>
    </row>
    <row r="44" spans="1:20" x14ac:dyDescent="0.35">
      <c r="A44" s="16" t="s">
        <v>236</v>
      </c>
      <c r="B44" s="16" t="s">
        <v>240</v>
      </c>
      <c r="C44" s="15">
        <v>1332139.8160000001</v>
      </c>
      <c r="D44" s="15">
        <v>0</v>
      </c>
      <c r="E44" s="15">
        <v>8730.6309999999994</v>
      </c>
      <c r="F44" s="15">
        <v>576441.40800000005</v>
      </c>
      <c r="G44" s="15">
        <v>0</v>
      </c>
      <c r="H44" s="15">
        <v>0</v>
      </c>
      <c r="I44" s="15">
        <v>0</v>
      </c>
      <c r="J44" s="15">
        <v>0</v>
      </c>
      <c r="K44" s="15">
        <v>1917311.855</v>
      </c>
      <c r="L44" s="84"/>
      <c r="M44" s="84"/>
      <c r="N44" s="84"/>
      <c r="O44" s="84"/>
      <c r="P44" s="84"/>
      <c r="Q44" s="84"/>
      <c r="R44" s="84"/>
      <c r="S44" s="84"/>
      <c r="T44" s="84"/>
    </row>
    <row r="45" spans="1:20" x14ac:dyDescent="0.35">
      <c r="A45" s="16" t="s">
        <v>206</v>
      </c>
      <c r="B45" s="16" t="s">
        <v>241</v>
      </c>
      <c r="C45" s="15">
        <v>41656.226000000002</v>
      </c>
      <c r="D45" s="15">
        <v>0</v>
      </c>
      <c r="E45" s="15">
        <v>0</v>
      </c>
      <c r="F45" s="15">
        <v>48750.383000000002</v>
      </c>
      <c r="G45" s="15">
        <v>0</v>
      </c>
      <c r="H45" s="15">
        <v>0</v>
      </c>
      <c r="I45" s="15">
        <v>0</v>
      </c>
      <c r="J45" s="15">
        <v>0</v>
      </c>
      <c r="K45" s="15">
        <v>90406.608999999997</v>
      </c>
      <c r="L45" s="84"/>
      <c r="M45" s="84"/>
      <c r="N45" s="84"/>
      <c r="O45" s="84"/>
      <c r="P45" s="84"/>
      <c r="Q45" s="84"/>
      <c r="R45" s="84"/>
      <c r="S45" s="84"/>
      <c r="T45" s="84"/>
    </row>
    <row r="46" spans="1:20" x14ac:dyDescent="0.35">
      <c r="A46" s="16" t="s">
        <v>207</v>
      </c>
      <c r="B46" s="16" t="s">
        <v>242</v>
      </c>
      <c r="C46" s="15">
        <v>1290483.5900000001</v>
      </c>
      <c r="D46" s="15">
        <v>0</v>
      </c>
      <c r="E46" s="15">
        <v>8730.6309999999994</v>
      </c>
      <c r="F46" s="15">
        <v>527691.02500000002</v>
      </c>
      <c r="G46" s="15">
        <v>0</v>
      </c>
      <c r="H46" s="15">
        <v>0</v>
      </c>
      <c r="I46" s="15">
        <v>0</v>
      </c>
      <c r="J46" s="15">
        <v>0</v>
      </c>
      <c r="K46" s="15">
        <v>1826905.246</v>
      </c>
      <c r="L46" s="84"/>
      <c r="M46" s="84"/>
      <c r="N46" s="84"/>
      <c r="O46" s="84"/>
      <c r="P46" s="84"/>
      <c r="Q46" s="84"/>
      <c r="R46" s="84"/>
      <c r="S46" s="84"/>
      <c r="T46" s="84"/>
    </row>
    <row r="47" spans="1:20" x14ac:dyDescent="0.35">
      <c r="A47" s="17" t="s">
        <v>209</v>
      </c>
      <c r="B47" s="17" t="s">
        <v>1</v>
      </c>
      <c r="C47" s="16" t="s">
        <v>1</v>
      </c>
      <c r="D47" s="16" t="s">
        <v>1</v>
      </c>
      <c r="E47" s="16" t="s">
        <v>1</v>
      </c>
      <c r="F47" s="16" t="s">
        <v>1</v>
      </c>
      <c r="G47" s="16" t="s">
        <v>1</v>
      </c>
      <c r="H47" s="16" t="s">
        <v>1</v>
      </c>
      <c r="I47" s="16" t="s">
        <v>1</v>
      </c>
      <c r="J47" s="16" t="s">
        <v>1</v>
      </c>
      <c r="K47" s="16" t="s">
        <v>1</v>
      </c>
      <c r="L47" s="84"/>
      <c r="M47" s="84"/>
      <c r="N47" s="84"/>
      <c r="O47" s="84"/>
      <c r="P47" s="84"/>
      <c r="Q47" s="84"/>
      <c r="R47" s="84"/>
      <c r="S47" s="84"/>
      <c r="T47" s="84"/>
    </row>
    <row r="48" spans="1:20" x14ac:dyDescent="0.35">
      <c r="A48" s="16" t="s">
        <v>236</v>
      </c>
      <c r="B48" s="16" t="s">
        <v>243</v>
      </c>
      <c r="C48" s="15">
        <v>391505.13500000001</v>
      </c>
      <c r="D48" s="15">
        <v>0</v>
      </c>
      <c r="E48" s="15">
        <v>0</v>
      </c>
      <c r="F48" s="15">
        <v>284907.55099999998</v>
      </c>
      <c r="G48" s="15">
        <v>0</v>
      </c>
      <c r="H48" s="15">
        <v>0</v>
      </c>
      <c r="I48" s="15">
        <v>0</v>
      </c>
      <c r="J48" s="15">
        <v>0</v>
      </c>
      <c r="K48" s="15">
        <v>676412.68599999999</v>
      </c>
      <c r="L48" s="84"/>
      <c r="M48" s="84"/>
      <c r="N48" s="84"/>
      <c r="O48" s="84"/>
      <c r="P48" s="84"/>
      <c r="Q48" s="84"/>
      <c r="R48" s="84"/>
      <c r="S48" s="84"/>
      <c r="T48" s="84"/>
    </row>
    <row r="49" spans="1:11" x14ac:dyDescent="0.35">
      <c r="A49" s="16" t="s">
        <v>206</v>
      </c>
      <c r="B49" s="16" t="s">
        <v>244</v>
      </c>
      <c r="C49" s="15">
        <v>54895.974000000002</v>
      </c>
      <c r="D49" s="15">
        <v>0</v>
      </c>
      <c r="E49" s="15">
        <v>0</v>
      </c>
      <c r="F49" s="15">
        <v>32256.847000000002</v>
      </c>
      <c r="G49" s="15">
        <v>0</v>
      </c>
      <c r="H49" s="15">
        <v>0</v>
      </c>
      <c r="I49" s="15">
        <v>0</v>
      </c>
      <c r="J49" s="15">
        <v>0</v>
      </c>
      <c r="K49" s="15">
        <v>87152.820999999996</v>
      </c>
    </row>
    <row r="50" spans="1:11" x14ac:dyDescent="0.35">
      <c r="A50" s="16" t="s">
        <v>207</v>
      </c>
      <c r="B50" s="16" t="s">
        <v>245</v>
      </c>
      <c r="C50" s="15">
        <v>336609.16100000002</v>
      </c>
      <c r="D50" s="15">
        <v>0</v>
      </c>
      <c r="E50" s="15">
        <v>0</v>
      </c>
      <c r="F50" s="15">
        <v>252650.704</v>
      </c>
      <c r="G50" s="15">
        <v>0</v>
      </c>
      <c r="H50" s="15">
        <v>0</v>
      </c>
      <c r="I50" s="15">
        <v>0</v>
      </c>
      <c r="J50" s="15">
        <v>0</v>
      </c>
      <c r="K50" s="15">
        <v>589259.86499999999</v>
      </c>
    </row>
    <row r="51" spans="1:11" x14ac:dyDescent="0.35">
      <c r="A51" s="17" t="s">
        <v>210</v>
      </c>
      <c r="B51" s="17" t="s">
        <v>1</v>
      </c>
      <c r="C51" s="16" t="s">
        <v>1</v>
      </c>
      <c r="D51" s="16" t="s">
        <v>1</v>
      </c>
      <c r="E51" s="16" t="s">
        <v>1</v>
      </c>
      <c r="F51" s="16" t="s">
        <v>1</v>
      </c>
      <c r="G51" s="16" t="s">
        <v>1</v>
      </c>
      <c r="H51" s="16" t="s">
        <v>1</v>
      </c>
      <c r="I51" s="16" t="s">
        <v>1</v>
      </c>
      <c r="J51" s="16" t="s">
        <v>1</v>
      </c>
      <c r="K51" s="16" t="s">
        <v>1</v>
      </c>
    </row>
    <row r="52" spans="1:11" x14ac:dyDescent="0.35">
      <c r="A52" s="16" t="s">
        <v>236</v>
      </c>
      <c r="B52" s="16" t="s">
        <v>246</v>
      </c>
      <c r="C52" s="15">
        <v>0</v>
      </c>
      <c r="D52" s="15">
        <v>0</v>
      </c>
      <c r="E52" s="15">
        <v>0</v>
      </c>
      <c r="F52" s="15">
        <v>0</v>
      </c>
      <c r="G52" s="15">
        <v>0</v>
      </c>
      <c r="H52" s="15">
        <v>0</v>
      </c>
      <c r="I52" s="15">
        <v>0</v>
      </c>
      <c r="J52" s="15">
        <v>0</v>
      </c>
      <c r="K52" s="15">
        <v>0</v>
      </c>
    </row>
    <row r="53" spans="1:11" x14ac:dyDescent="0.35">
      <c r="A53" s="16" t="s">
        <v>206</v>
      </c>
      <c r="B53" s="16" t="s">
        <v>247</v>
      </c>
      <c r="C53" s="15">
        <v>0</v>
      </c>
      <c r="D53" s="15">
        <v>0</v>
      </c>
      <c r="E53" s="15">
        <v>0</v>
      </c>
      <c r="F53" s="15">
        <v>0</v>
      </c>
      <c r="G53" s="15">
        <v>0</v>
      </c>
      <c r="H53" s="15">
        <v>0</v>
      </c>
      <c r="I53" s="15">
        <v>0</v>
      </c>
      <c r="J53" s="15">
        <v>0</v>
      </c>
      <c r="K53" s="15">
        <v>0</v>
      </c>
    </row>
    <row r="54" spans="1:11" x14ac:dyDescent="0.35">
      <c r="A54" s="16" t="s">
        <v>207</v>
      </c>
      <c r="B54" s="16" t="s">
        <v>248</v>
      </c>
      <c r="C54" s="15">
        <v>0</v>
      </c>
      <c r="D54" s="15">
        <v>0</v>
      </c>
      <c r="E54" s="15">
        <v>0</v>
      </c>
      <c r="F54" s="15">
        <v>0</v>
      </c>
      <c r="G54" s="15">
        <v>0</v>
      </c>
      <c r="H54" s="15">
        <v>0</v>
      </c>
      <c r="I54" s="15">
        <v>0</v>
      </c>
      <c r="J54" s="15">
        <v>0</v>
      </c>
      <c r="K54" s="15">
        <v>0</v>
      </c>
    </row>
    <row r="55" spans="1:11" x14ac:dyDescent="0.35">
      <c r="A55" s="17" t="s">
        <v>213</v>
      </c>
      <c r="B55" s="16" t="s">
        <v>249</v>
      </c>
      <c r="C55" s="15">
        <v>375900.50220295333</v>
      </c>
      <c r="D55" s="15">
        <v>0</v>
      </c>
      <c r="E55" s="15">
        <v>1882.16625024</v>
      </c>
      <c r="F55" s="15">
        <v>188564.23360516611</v>
      </c>
      <c r="G55" s="15">
        <v>0</v>
      </c>
      <c r="H55" s="15">
        <v>0</v>
      </c>
      <c r="I55" s="15">
        <v>0</v>
      </c>
      <c r="J55" s="15">
        <v>0</v>
      </c>
      <c r="K55" s="15">
        <v>566346.90205835935</v>
      </c>
    </row>
    <row r="56" spans="1:11" x14ac:dyDescent="0.35">
      <c r="A56" s="17" t="s">
        <v>214</v>
      </c>
      <c r="B56" s="16" t="s">
        <v>250</v>
      </c>
      <c r="C56" s="18" t="s">
        <v>1</v>
      </c>
      <c r="D56" s="18" t="s">
        <v>1</v>
      </c>
      <c r="E56" s="18" t="s">
        <v>1</v>
      </c>
      <c r="F56" s="18" t="s">
        <v>1</v>
      </c>
      <c r="G56" s="18" t="s">
        <v>1</v>
      </c>
      <c r="H56" s="18" t="s">
        <v>1</v>
      </c>
      <c r="I56" s="18" t="s">
        <v>1</v>
      </c>
      <c r="J56" s="18" t="s">
        <v>1</v>
      </c>
      <c r="K56" s="15">
        <v>0</v>
      </c>
    </row>
    <row r="57" spans="1:11" x14ac:dyDescent="0.35">
      <c r="A57" s="17" t="s">
        <v>216</v>
      </c>
      <c r="B57" s="16" t="s">
        <v>251</v>
      </c>
      <c r="C57" s="18" t="s">
        <v>1</v>
      </c>
      <c r="D57" s="18" t="s">
        <v>1</v>
      </c>
      <c r="E57" s="18" t="s">
        <v>1</v>
      </c>
      <c r="F57" s="18" t="s">
        <v>1</v>
      </c>
      <c r="G57" s="18" t="s">
        <v>1</v>
      </c>
      <c r="H57" s="18" t="s">
        <v>1</v>
      </c>
      <c r="I57" s="18" t="s">
        <v>1</v>
      </c>
      <c r="J57" s="18" t="s">
        <v>1</v>
      </c>
      <c r="K57" s="15">
        <v>566346.90205835935</v>
      </c>
    </row>
    <row r="58" spans="1:11" ht="0" hidden="1" customHeight="1" x14ac:dyDescent="0.35">
      <c r="A58" s="84"/>
      <c r="B58" s="84"/>
      <c r="C58" s="84"/>
      <c r="D58" s="84"/>
      <c r="E58" s="84"/>
      <c r="F58" s="84"/>
      <c r="G58" s="84"/>
      <c r="H58" s="84"/>
      <c r="I58" s="84"/>
      <c r="J58" s="84"/>
      <c r="K58" s="84"/>
    </row>
    <row r="60" spans="1:11" x14ac:dyDescent="0.35">
      <c r="A60" s="91" t="s">
        <v>163</v>
      </c>
      <c r="B60" s="84"/>
      <c r="C60" s="84"/>
      <c r="D60" s="84"/>
      <c r="E60" s="84"/>
      <c r="F60" s="84"/>
      <c r="G60" s="84"/>
      <c r="H60" s="84"/>
      <c r="I60" s="84"/>
      <c r="J60" s="84"/>
      <c r="K60" s="84"/>
    </row>
  </sheetData>
  <mergeCells count="12">
    <mergeCell ref="A1:S1"/>
    <mergeCell ref="A2:S2"/>
    <mergeCell ref="A3:S3"/>
    <mergeCell ref="A4:B4"/>
    <mergeCell ref="C4:O4"/>
    <mergeCell ref="P4:S4"/>
    <mergeCell ref="T4:T5"/>
    <mergeCell ref="A35:A36"/>
    <mergeCell ref="B35:B36"/>
    <mergeCell ref="C35:H36"/>
    <mergeCell ref="I35:J36"/>
    <mergeCell ref="K35:K37"/>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587A-0596-4981-924A-8D520FE05D6D}">
  <dimension ref="A1:T22"/>
  <sheetViews>
    <sheetView showGridLines="0" workbookViewId="0">
      <selection activeCell="A22" sqref="A22"/>
    </sheetView>
  </sheetViews>
  <sheetFormatPr defaultColWidth="8.7265625" defaultRowHeight="14.5" x14ac:dyDescent="0.35"/>
  <cols>
    <col min="1" max="1" width="81" style="14" customWidth="1"/>
    <col min="2" max="2" width="8.1796875" style="14" customWidth="1"/>
    <col min="3" max="12" width="16.1796875" style="14" customWidth="1"/>
    <col min="13" max="13" width="2.7265625" style="14" customWidth="1"/>
    <col min="14" max="19" width="16.1796875" style="14" customWidth="1"/>
    <col min="20" max="20" width="2.7265625" style="14" customWidth="1"/>
    <col min="21" max="16384" width="8.7265625" style="14"/>
  </cols>
  <sheetData>
    <row r="1" spans="1:20" x14ac:dyDescent="0.35">
      <c r="A1" s="83" t="s">
        <v>252</v>
      </c>
      <c r="B1" s="83" t="s">
        <v>1</v>
      </c>
      <c r="C1" s="109" t="s">
        <v>2</v>
      </c>
      <c r="D1" s="103"/>
      <c r="E1" s="103"/>
      <c r="F1" s="103"/>
      <c r="G1" s="103"/>
      <c r="H1" s="103"/>
      <c r="I1" s="103"/>
      <c r="J1" s="103"/>
      <c r="K1" s="103"/>
      <c r="L1" s="103"/>
      <c r="M1" s="103"/>
      <c r="N1" s="103"/>
      <c r="O1" s="103"/>
      <c r="P1" s="103"/>
      <c r="Q1" s="103"/>
      <c r="R1" s="103"/>
      <c r="S1" s="103"/>
      <c r="T1" s="103"/>
    </row>
    <row r="2" spans="1:20" ht="23.5" customHeight="1" x14ac:dyDescent="0.35">
      <c r="A2" s="85" t="s">
        <v>253</v>
      </c>
      <c r="B2" s="83" t="s">
        <v>1</v>
      </c>
      <c r="C2" s="110" t="s">
        <v>1</v>
      </c>
      <c r="D2" s="103"/>
      <c r="E2" s="103"/>
      <c r="F2" s="103"/>
      <c r="G2" s="103"/>
      <c r="H2" s="103"/>
      <c r="I2" s="103"/>
      <c r="J2" s="103"/>
      <c r="K2" s="103"/>
      <c r="L2" s="103"/>
      <c r="M2" s="103"/>
      <c r="N2" s="103"/>
      <c r="O2" s="103"/>
      <c r="P2" s="103"/>
      <c r="Q2" s="103"/>
      <c r="R2" s="103"/>
      <c r="S2" s="103"/>
      <c r="T2" s="103"/>
    </row>
    <row r="3" spans="1:20" x14ac:dyDescent="0.35">
      <c r="A3" s="86" t="s">
        <v>1</v>
      </c>
      <c r="B3" s="86" t="s">
        <v>1</v>
      </c>
      <c r="C3" s="106" t="s">
        <v>1</v>
      </c>
      <c r="D3" s="103"/>
      <c r="E3" s="103"/>
      <c r="F3" s="103"/>
      <c r="G3" s="103"/>
      <c r="H3" s="103"/>
      <c r="I3" s="103"/>
      <c r="J3" s="103"/>
      <c r="K3" s="103"/>
      <c r="L3" s="103"/>
      <c r="M3" s="103"/>
      <c r="N3" s="103"/>
      <c r="O3" s="103"/>
      <c r="P3" s="103"/>
      <c r="Q3" s="103"/>
      <c r="R3" s="103"/>
      <c r="S3" s="103"/>
      <c r="T3" s="103"/>
    </row>
    <row r="4" spans="1:20" ht="60" x14ac:dyDescent="0.35">
      <c r="A4" s="30" t="s">
        <v>1</v>
      </c>
      <c r="B4" s="30" t="s">
        <v>1</v>
      </c>
      <c r="C4" s="82" t="s">
        <v>221</v>
      </c>
      <c r="D4" s="95" t="s">
        <v>222</v>
      </c>
      <c r="E4" s="108"/>
      <c r="F4" s="107"/>
      <c r="G4" s="95" t="s">
        <v>223</v>
      </c>
      <c r="H4" s="108"/>
      <c r="I4" s="107"/>
      <c r="J4" s="82" t="s">
        <v>225</v>
      </c>
      <c r="K4" s="82" t="s">
        <v>219</v>
      </c>
      <c r="L4" s="82" t="s">
        <v>254</v>
      </c>
      <c r="M4" s="30" t="s">
        <v>1</v>
      </c>
      <c r="N4" s="95" t="s">
        <v>220</v>
      </c>
      <c r="O4" s="108"/>
      <c r="P4" s="107"/>
      <c r="Q4" s="82" t="s">
        <v>224</v>
      </c>
      <c r="R4" s="82" t="s">
        <v>226</v>
      </c>
      <c r="S4" s="82" t="s">
        <v>255</v>
      </c>
      <c r="T4" s="30" t="s">
        <v>1</v>
      </c>
    </row>
    <row r="5" spans="1:20" ht="20" x14ac:dyDescent="0.35">
      <c r="A5" s="30" t="s">
        <v>1</v>
      </c>
      <c r="B5" s="30" t="s">
        <v>1</v>
      </c>
      <c r="C5" s="32" t="s">
        <v>1</v>
      </c>
      <c r="D5" s="32" t="s">
        <v>1</v>
      </c>
      <c r="E5" s="82" t="s">
        <v>256</v>
      </c>
      <c r="F5" s="82" t="s">
        <v>257</v>
      </c>
      <c r="G5" s="32" t="s">
        <v>1</v>
      </c>
      <c r="H5" s="82" t="s">
        <v>256</v>
      </c>
      <c r="I5" s="82" t="s">
        <v>257</v>
      </c>
      <c r="J5" s="32" t="s">
        <v>1</v>
      </c>
      <c r="K5" s="32" t="s">
        <v>1</v>
      </c>
      <c r="L5" s="31" t="s">
        <v>1</v>
      </c>
      <c r="M5" s="30" t="s">
        <v>1</v>
      </c>
      <c r="N5" s="32" t="s">
        <v>1</v>
      </c>
      <c r="O5" s="82" t="s">
        <v>256</v>
      </c>
      <c r="P5" s="82" t="s">
        <v>257</v>
      </c>
      <c r="Q5" s="32" t="s">
        <v>1</v>
      </c>
      <c r="R5" s="32" t="s">
        <v>1</v>
      </c>
      <c r="S5" s="31" t="s">
        <v>1</v>
      </c>
      <c r="T5" s="30" t="s">
        <v>1</v>
      </c>
    </row>
    <row r="6" spans="1:20" x14ac:dyDescent="0.35">
      <c r="A6" s="20" t="s">
        <v>1</v>
      </c>
      <c r="B6" s="20" t="s">
        <v>1</v>
      </c>
      <c r="C6" s="19" t="s">
        <v>186</v>
      </c>
      <c r="D6" s="19" t="s">
        <v>187</v>
      </c>
      <c r="E6" s="19" t="s">
        <v>188</v>
      </c>
      <c r="F6" s="19" t="s">
        <v>189</v>
      </c>
      <c r="G6" s="19" t="s">
        <v>190</v>
      </c>
      <c r="H6" s="19" t="s">
        <v>191</v>
      </c>
      <c r="I6" s="19" t="s">
        <v>192</v>
      </c>
      <c r="J6" s="19" t="s">
        <v>193</v>
      </c>
      <c r="K6" s="19" t="s">
        <v>194</v>
      </c>
      <c r="L6" s="19" t="s">
        <v>199</v>
      </c>
      <c r="M6" s="30" t="s">
        <v>1</v>
      </c>
      <c r="N6" s="19" t="s">
        <v>200</v>
      </c>
      <c r="O6" s="19" t="s">
        <v>258</v>
      </c>
      <c r="P6" s="19" t="s">
        <v>259</v>
      </c>
      <c r="Q6" s="19" t="s">
        <v>260</v>
      </c>
      <c r="R6" s="19" t="s">
        <v>201</v>
      </c>
      <c r="S6" s="19" t="s">
        <v>227</v>
      </c>
      <c r="T6" s="30" t="s">
        <v>1</v>
      </c>
    </row>
    <row r="7" spans="1:20" x14ac:dyDescent="0.35">
      <c r="A7" s="17" t="s">
        <v>261</v>
      </c>
      <c r="B7" s="16" t="s">
        <v>9</v>
      </c>
      <c r="C7" s="26">
        <v>0</v>
      </c>
      <c r="D7" s="26">
        <v>0</v>
      </c>
      <c r="E7" s="27"/>
      <c r="F7" s="27"/>
      <c r="G7" s="26">
        <v>0</v>
      </c>
      <c r="H7" s="27"/>
      <c r="I7" s="27"/>
      <c r="J7" s="26">
        <v>0</v>
      </c>
      <c r="K7" s="26">
        <v>0</v>
      </c>
      <c r="L7" s="25">
        <v>0</v>
      </c>
      <c r="M7" s="88" t="s">
        <v>1</v>
      </c>
      <c r="N7" s="26">
        <v>0</v>
      </c>
      <c r="O7" s="27"/>
      <c r="P7" s="27"/>
      <c r="Q7" s="26">
        <v>0</v>
      </c>
      <c r="R7" s="26">
        <v>0</v>
      </c>
      <c r="S7" s="25">
        <v>0</v>
      </c>
      <c r="T7" s="88" t="s">
        <v>1</v>
      </c>
    </row>
    <row r="8" spans="1:20" x14ac:dyDescent="0.35">
      <c r="A8" s="16" t="s">
        <v>262</v>
      </c>
      <c r="B8" s="16" t="s">
        <v>11</v>
      </c>
      <c r="C8" s="15">
        <v>0</v>
      </c>
      <c r="D8" s="15">
        <v>0</v>
      </c>
      <c r="E8" s="16"/>
      <c r="F8" s="16"/>
      <c r="G8" s="15">
        <v>0</v>
      </c>
      <c r="H8" s="16"/>
      <c r="I8" s="16"/>
      <c r="J8" s="15">
        <v>0</v>
      </c>
      <c r="K8" s="15">
        <v>0</v>
      </c>
      <c r="L8" s="25">
        <v>0</v>
      </c>
      <c r="M8" s="88" t="s">
        <v>1</v>
      </c>
      <c r="N8" s="15">
        <v>0</v>
      </c>
      <c r="O8" s="16"/>
      <c r="P8" s="16"/>
      <c r="Q8" s="15">
        <v>0</v>
      </c>
      <c r="R8" s="15">
        <v>0</v>
      </c>
      <c r="S8" s="25">
        <v>0</v>
      </c>
      <c r="T8" s="88" t="s">
        <v>1</v>
      </c>
    </row>
    <row r="9" spans="1:20" x14ac:dyDescent="0.35">
      <c r="A9" s="21" t="s">
        <v>263</v>
      </c>
      <c r="B9" s="88" t="s">
        <v>1</v>
      </c>
      <c r="C9" s="88" t="s">
        <v>1</v>
      </c>
      <c r="D9" s="88" t="s">
        <v>1</v>
      </c>
      <c r="E9" s="88" t="s">
        <v>1</v>
      </c>
      <c r="F9" s="88" t="s">
        <v>1</v>
      </c>
      <c r="G9" s="88" t="s">
        <v>1</v>
      </c>
      <c r="H9" s="88" t="s">
        <v>1</v>
      </c>
      <c r="I9" s="88" t="s">
        <v>1</v>
      </c>
      <c r="J9" s="88" t="s">
        <v>1</v>
      </c>
      <c r="K9" s="88" t="s">
        <v>1</v>
      </c>
      <c r="L9" s="21" t="s">
        <v>1</v>
      </c>
      <c r="M9" s="88" t="s">
        <v>1</v>
      </c>
      <c r="N9" s="88" t="s">
        <v>1</v>
      </c>
      <c r="O9" s="88" t="s">
        <v>1</v>
      </c>
      <c r="P9" s="88" t="s">
        <v>1</v>
      </c>
      <c r="Q9" s="88" t="s">
        <v>1</v>
      </c>
      <c r="R9" s="88" t="s">
        <v>1</v>
      </c>
      <c r="S9" s="21" t="s">
        <v>1</v>
      </c>
      <c r="T9" s="88" t="s">
        <v>1</v>
      </c>
    </row>
    <row r="10" spans="1:20" x14ac:dyDescent="0.35">
      <c r="A10" s="21" t="s">
        <v>264</v>
      </c>
      <c r="B10" s="88" t="s">
        <v>1</v>
      </c>
      <c r="C10" s="88" t="s">
        <v>1</v>
      </c>
      <c r="D10" s="88" t="s">
        <v>1</v>
      </c>
      <c r="E10" s="88" t="s">
        <v>1</v>
      </c>
      <c r="F10" s="88" t="s">
        <v>1</v>
      </c>
      <c r="G10" s="88" t="s">
        <v>1</v>
      </c>
      <c r="H10" s="88" t="s">
        <v>1</v>
      </c>
      <c r="I10" s="88" t="s">
        <v>1</v>
      </c>
      <c r="J10" s="88" t="s">
        <v>1</v>
      </c>
      <c r="K10" s="88" t="s">
        <v>1</v>
      </c>
      <c r="L10" s="21" t="s">
        <v>1</v>
      </c>
      <c r="M10" s="88" t="s">
        <v>1</v>
      </c>
      <c r="N10" s="88" t="s">
        <v>1</v>
      </c>
      <c r="O10" s="88" t="s">
        <v>1</v>
      </c>
      <c r="P10" s="88" t="s">
        <v>1</v>
      </c>
      <c r="Q10" s="88" t="s">
        <v>1</v>
      </c>
      <c r="R10" s="88" t="s">
        <v>1</v>
      </c>
      <c r="S10" s="21" t="s">
        <v>1</v>
      </c>
      <c r="T10" s="88" t="s">
        <v>1</v>
      </c>
    </row>
    <row r="11" spans="1:20" x14ac:dyDescent="0.35">
      <c r="A11" s="17" t="s">
        <v>265</v>
      </c>
      <c r="B11" s="16" t="s">
        <v>13</v>
      </c>
      <c r="C11" s="26">
        <v>0</v>
      </c>
      <c r="D11" s="27"/>
      <c r="E11" s="26">
        <v>1140816.132</v>
      </c>
      <c r="F11" s="26">
        <v>0</v>
      </c>
      <c r="G11" s="27"/>
      <c r="H11" s="26">
        <v>639577.31499999994</v>
      </c>
      <c r="I11" s="26">
        <v>0</v>
      </c>
      <c r="J11" s="26">
        <v>0</v>
      </c>
      <c r="K11" s="26">
        <v>0</v>
      </c>
      <c r="L11" s="25">
        <v>1780393.4469999999</v>
      </c>
      <c r="M11" s="88" t="s">
        <v>1</v>
      </c>
      <c r="N11" s="27"/>
      <c r="O11" s="26">
        <v>1552072.0009999999</v>
      </c>
      <c r="P11" s="26">
        <v>0</v>
      </c>
      <c r="Q11" s="26">
        <v>0</v>
      </c>
      <c r="R11" s="26">
        <v>0</v>
      </c>
      <c r="S11" s="25">
        <v>1552072.0009999999</v>
      </c>
      <c r="T11" s="88" t="s">
        <v>1</v>
      </c>
    </row>
    <row r="12" spans="1:20" x14ac:dyDescent="0.35">
      <c r="A12" s="16" t="s">
        <v>262</v>
      </c>
      <c r="B12" s="16" t="s">
        <v>23</v>
      </c>
      <c r="C12" s="26">
        <v>0</v>
      </c>
      <c r="D12" s="27"/>
      <c r="E12" s="26">
        <v>0</v>
      </c>
      <c r="F12" s="26">
        <v>0</v>
      </c>
      <c r="G12" s="27"/>
      <c r="H12" s="26">
        <v>11082.14</v>
      </c>
      <c r="I12" s="26">
        <v>0</v>
      </c>
      <c r="J12" s="26">
        <v>0</v>
      </c>
      <c r="K12" s="26">
        <v>0</v>
      </c>
      <c r="L12" s="25">
        <v>11082.14</v>
      </c>
      <c r="M12" s="88" t="s">
        <v>1</v>
      </c>
      <c r="N12" s="27"/>
      <c r="O12" s="26">
        <v>71848.483999999997</v>
      </c>
      <c r="P12" s="26">
        <v>0</v>
      </c>
      <c r="Q12" s="26">
        <v>0</v>
      </c>
      <c r="R12" s="26">
        <v>0</v>
      </c>
      <c r="S12" s="25">
        <v>71848.483999999997</v>
      </c>
      <c r="T12" s="88" t="s">
        <v>1</v>
      </c>
    </row>
    <row r="13" spans="1:20" x14ac:dyDescent="0.35">
      <c r="A13" s="16" t="s">
        <v>266</v>
      </c>
      <c r="B13" s="16" t="s">
        <v>25</v>
      </c>
      <c r="C13" s="26">
        <v>0</v>
      </c>
      <c r="D13" s="27"/>
      <c r="E13" s="26">
        <v>1140816.132</v>
      </c>
      <c r="F13" s="26">
        <v>0</v>
      </c>
      <c r="G13" s="27"/>
      <c r="H13" s="26">
        <v>628495.17500000005</v>
      </c>
      <c r="I13" s="26">
        <v>0</v>
      </c>
      <c r="J13" s="26">
        <v>0</v>
      </c>
      <c r="K13" s="26">
        <v>0</v>
      </c>
      <c r="L13" s="25">
        <v>1769311.307</v>
      </c>
      <c r="M13" s="88" t="s">
        <v>1</v>
      </c>
      <c r="N13" s="27"/>
      <c r="O13" s="26">
        <v>1480223.517</v>
      </c>
      <c r="P13" s="26">
        <v>0</v>
      </c>
      <c r="Q13" s="26">
        <v>0</v>
      </c>
      <c r="R13" s="26">
        <v>0</v>
      </c>
      <c r="S13" s="25">
        <v>1480223.517</v>
      </c>
      <c r="T13" s="88" t="s">
        <v>1</v>
      </c>
    </row>
    <row r="14" spans="1:20" x14ac:dyDescent="0.35">
      <c r="A14" s="17" t="s">
        <v>267</v>
      </c>
      <c r="B14" s="16" t="s">
        <v>27</v>
      </c>
      <c r="C14" s="26">
        <v>0</v>
      </c>
      <c r="D14" s="26">
        <v>1E-3</v>
      </c>
      <c r="E14" s="27"/>
      <c r="F14" s="27"/>
      <c r="G14" s="26">
        <v>39209.313999999998</v>
      </c>
      <c r="H14" s="27"/>
      <c r="I14" s="27"/>
      <c r="J14" s="26">
        <v>0</v>
      </c>
      <c r="K14" s="26">
        <v>0</v>
      </c>
      <c r="L14" s="25">
        <v>39209.315000000002</v>
      </c>
      <c r="M14" s="88" t="s">
        <v>1</v>
      </c>
      <c r="N14" s="26">
        <v>95149.839000000007</v>
      </c>
      <c r="O14" s="27"/>
      <c r="P14" s="27"/>
      <c r="Q14" s="26">
        <v>0</v>
      </c>
      <c r="R14" s="26">
        <v>0</v>
      </c>
      <c r="S14" s="25">
        <v>95149.839000000007</v>
      </c>
      <c r="T14" s="88" t="s">
        <v>1</v>
      </c>
    </row>
    <row r="15" spans="1:20" x14ac:dyDescent="0.35">
      <c r="A15" s="21" t="s">
        <v>268</v>
      </c>
      <c r="B15" s="88" t="s">
        <v>1</v>
      </c>
      <c r="C15" s="29" t="s">
        <v>1</v>
      </c>
      <c r="D15" s="29" t="s">
        <v>1</v>
      </c>
      <c r="E15" s="29" t="s">
        <v>1</v>
      </c>
      <c r="F15" s="29" t="s">
        <v>1</v>
      </c>
      <c r="G15" s="29" t="s">
        <v>1</v>
      </c>
      <c r="H15" s="29" t="s">
        <v>1</v>
      </c>
      <c r="I15" s="29" t="s">
        <v>1</v>
      </c>
      <c r="J15" s="29" t="s">
        <v>1</v>
      </c>
      <c r="K15" s="29" t="s">
        <v>1</v>
      </c>
      <c r="L15" s="28" t="s">
        <v>1</v>
      </c>
      <c r="M15" s="88" t="s">
        <v>1</v>
      </c>
      <c r="N15" s="29" t="s">
        <v>1</v>
      </c>
      <c r="O15" s="29" t="s">
        <v>1</v>
      </c>
      <c r="P15" s="29" t="s">
        <v>1</v>
      </c>
      <c r="Q15" s="29" t="s">
        <v>1</v>
      </c>
      <c r="R15" s="29" t="s">
        <v>1</v>
      </c>
      <c r="S15" s="28" t="s">
        <v>1</v>
      </c>
      <c r="T15" s="88" t="s">
        <v>1</v>
      </c>
    </row>
    <row r="16" spans="1:20" x14ac:dyDescent="0.35">
      <c r="A16" s="16" t="s">
        <v>261</v>
      </c>
      <c r="B16" s="16" t="s">
        <v>29</v>
      </c>
      <c r="C16" s="26">
        <v>0</v>
      </c>
      <c r="D16" s="26">
        <v>0</v>
      </c>
      <c r="E16" s="27"/>
      <c r="F16" s="27"/>
      <c r="G16" s="26">
        <v>0</v>
      </c>
      <c r="H16" s="27"/>
      <c r="I16" s="27"/>
      <c r="J16" s="26">
        <v>0</v>
      </c>
      <c r="K16" s="26">
        <v>0</v>
      </c>
      <c r="L16" s="25">
        <v>0</v>
      </c>
      <c r="M16" s="88" t="s">
        <v>1</v>
      </c>
      <c r="N16" s="26">
        <v>0</v>
      </c>
      <c r="O16" s="27"/>
      <c r="P16" s="27"/>
      <c r="Q16" s="26">
        <v>0</v>
      </c>
      <c r="R16" s="26">
        <v>0</v>
      </c>
      <c r="S16" s="25">
        <v>0</v>
      </c>
      <c r="T16" s="88" t="s">
        <v>1</v>
      </c>
    </row>
    <row r="17" spans="1:20" x14ac:dyDescent="0.35">
      <c r="A17" s="16" t="s">
        <v>264</v>
      </c>
      <c r="B17" s="16" t="s">
        <v>31</v>
      </c>
      <c r="C17" s="26">
        <v>0</v>
      </c>
      <c r="D17" s="27"/>
      <c r="E17" s="26">
        <v>0</v>
      </c>
      <c r="F17" s="26">
        <v>0</v>
      </c>
      <c r="G17" s="27"/>
      <c r="H17" s="26">
        <v>0</v>
      </c>
      <c r="I17" s="26">
        <v>0</v>
      </c>
      <c r="J17" s="26">
        <v>0</v>
      </c>
      <c r="K17" s="26">
        <v>0</v>
      </c>
      <c r="L17" s="25">
        <v>0</v>
      </c>
      <c r="M17" s="88" t="s">
        <v>1</v>
      </c>
      <c r="N17" s="27"/>
      <c r="O17" s="26">
        <v>0</v>
      </c>
      <c r="P17" s="26">
        <v>0</v>
      </c>
      <c r="Q17" s="26">
        <v>0</v>
      </c>
      <c r="R17" s="26">
        <v>0</v>
      </c>
      <c r="S17" s="25">
        <v>0</v>
      </c>
      <c r="T17" s="88" t="s">
        <v>1</v>
      </c>
    </row>
    <row r="18" spans="1:20" x14ac:dyDescent="0.35">
      <c r="A18" s="16" t="s">
        <v>267</v>
      </c>
      <c r="B18" s="16" t="s">
        <v>33</v>
      </c>
      <c r="C18" s="26">
        <v>0</v>
      </c>
      <c r="D18" s="26">
        <v>0</v>
      </c>
      <c r="E18" s="27"/>
      <c r="F18" s="27"/>
      <c r="G18" s="26">
        <v>0</v>
      </c>
      <c r="H18" s="27"/>
      <c r="I18" s="27"/>
      <c r="J18" s="26">
        <v>0</v>
      </c>
      <c r="K18" s="26">
        <v>0</v>
      </c>
      <c r="L18" s="25">
        <v>0</v>
      </c>
      <c r="M18" s="88" t="s">
        <v>1</v>
      </c>
      <c r="N18" s="26">
        <v>0</v>
      </c>
      <c r="O18" s="27"/>
      <c r="P18" s="27"/>
      <c r="Q18" s="26">
        <v>0</v>
      </c>
      <c r="R18" s="26">
        <v>0</v>
      </c>
      <c r="S18" s="25">
        <v>0</v>
      </c>
      <c r="T18" s="88" t="s">
        <v>1</v>
      </c>
    </row>
    <row r="19" spans="1:20" x14ac:dyDescent="0.35">
      <c r="A19" s="17" t="s">
        <v>269</v>
      </c>
      <c r="B19" s="16" t="s">
        <v>47</v>
      </c>
      <c r="C19" s="26">
        <v>0</v>
      </c>
      <c r="D19" s="26">
        <v>1140816.1329999999</v>
      </c>
      <c r="E19" s="27"/>
      <c r="F19" s="27"/>
      <c r="G19" s="26">
        <v>678786.62899999996</v>
      </c>
      <c r="H19" s="27"/>
      <c r="I19" s="27"/>
      <c r="J19" s="26">
        <v>0</v>
      </c>
      <c r="K19" s="26">
        <v>0</v>
      </c>
      <c r="L19" s="25">
        <v>1819602.7620000001</v>
      </c>
      <c r="M19" s="88" t="s">
        <v>1</v>
      </c>
      <c r="N19" s="26">
        <v>1647221.84</v>
      </c>
      <c r="O19" s="27"/>
      <c r="P19" s="27"/>
      <c r="Q19" s="26">
        <v>0</v>
      </c>
      <c r="R19" s="26">
        <v>0</v>
      </c>
      <c r="S19" s="25">
        <v>1647221.84</v>
      </c>
      <c r="T19" s="88" t="s">
        <v>1</v>
      </c>
    </row>
    <row r="20" spans="1:20" ht="0" hidden="1" customHeight="1" x14ac:dyDescent="0.35">
      <c r="A20" s="84"/>
      <c r="B20" s="84"/>
      <c r="C20" s="84"/>
      <c r="D20" s="84"/>
      <c r="E20" s="84"/>
      <c r="F20" s="84"/>
      <c r="G20" s="84"/>
      <c r="H20" s="84"/>
      <c r="I20" s="84"/>
      <c r="J20" s="84"/>
      <c r="K20" s="84"/>
      <c r="L20" s="84"/>
      <c r="M20" s="84"/>
      <c r="N20" s="84"/>
      <c r="O20" s="84"/>
      <c r="P20" s="84"/>
      <c r="Q20" s="84"/>
      <c r="R20" s="84"/>
      <c r="S20" s="84"/>
      <c r="T20" s="84"/>
    </row>
    <row r="22" spans="1:20" x14ac:dyDescent="0.35">
      <c r="A22" s="91" t="s">
        <v>163</v>
      </c>
      <c r="B22" s="84"/>
      <c r="C22" s="84"/>
      <c r="D22" s="84"/>
      <c r="E22" s="84"/>
      <c r="F22" s="84"/>
      <c r="G22" s="84"/>
      <c r="H22" s="84"/>
      <c r="I22" s="84"/>
      <c r="J22" s="84"/>
      <c r="K22" s="84"/>
      <c r="L22" s="84"/>
      <c r="M22" s="84"/>
      <c r="N22" s="84"/>
      <c r="O22" s="84"/>
      <c r="P22" s="84"/>
      <c r="Q22" s="84"/>
      <c r="R22" s="84"/>
      <c r="S22" s="84"/>
      <c r="T22" s="84"/>
    </row>
  </sheetData>
  <mergeCells count="6">
    <mergeCell ref="C1:T1"/>
    <mergeCell ref="C2:T2"/>
    <mergeCell ref="C3:T3"/>
    <mergeCell ref="D4:F4"/>
    <mergeCell ref="G4:I4"/>
    <mergeCell ref="N4:P4"/>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435AC-C8EE-4B3D-AF8F-EC03D40726FD}">
  <dimension ref="A1:S32"/>
  <sheetViews>
    <sheetView showGridLines="0" workbookViewId="0">
      <selection activeCell="A32" sqref="A32"/>
    </sheetView>
  </sheetViews>
  <sheetFormatPr defaultColWidth="8.7265625" defaultRowHeight="14.5" x14ac:dyDescent="0.35"/>
  <cols>
    <col min="1" max="1" width="81" style="14" customWidth="1"/>
    <col min="2" max="2" width="8.1796875" style="14" customWidth="1"/>
    <col min="3" max="19" width="16.1796875" style="14" customWidth="1"/>
    <col min="20" max="20" width="0" style="14" hidden="1" customWidth="1"/>
    <col min="21" max="16384" width="8.7265625" style="14"/>
  </cols>
  <sheetData>
    <row r="1" spans="1:19" x14ac:dyDescent="0.35">
      <c r="A1" s="83" t="s">
        <v>270</v>
      </c>
      <c r="B1" s="83" t="s">
        <v>1</v>
      </c>
      <c r="C1" s="102" t="s">
        <v>1</v>
      </c>
      <c r="D1" s="103"/>
      <c r="E1" s="103"/>
      <c r="F1" s="103"/>
      <c r="G1" s="103"/>
      <c r="H1" s="103"/>
      <c r="I1" s="103"/>
      <c r="J1" s="103"/>
      <c r="K1" s="103"/>
      <c r="L1" s="103"/>
      <c r="M1" s="103"/>
      <c r="N1" s="103"/>
      <c r="O1" s="103"/>
      <c r="P1" s="103"/>
      <c r="Q1" s="103"/>
      <c r="R1" s="103"/>
      <c r="S1" s="87" t="s">
        <v>2</v>
      </c>
    </row>
    <row r="2" spans="1:19" ht="23.5" customHeight="1" x14ac:dyDescent="0.35">
      <c r="A2" s="85" t="s">
        <v>271</v>
      </c>
      <c r="B2" s="83" t="s">
        <v>1</v>
      </c>
      <c r="C2" s="102" t="s">
        <v>1</v>
      </c>
      <c r="D2" s="103"/>
      <c r="E2" s="103"/>
      <c r="F2" s="103"/>
      <c r="G2" s="103"/>
      <c r="H2" s="103"/>
      <c r="I2" s="103"/>
      <c r="J2" s="103"/>
      <c r="K2" s="103"/>
      <c r="L2" s="103"/>
      <c r="M2" s="103"/>
      <c r="N2" s="103"/>
      <c r="O2" s="103"/>
      <c r="P2" s="103"/>
      <c r="Q2" s="103"/>
      <c r="R2" s="103"/>
      <c r="S2" s="87" t="s">
        <v>1</v>
      </c>
    </row>
    <row r="3" spans="1:19" x14ac:dyDescent="0.35">
      <c r="A3" s="86" t="s">
        <v>272</v>
      </c>
      <c r="B3" s="86" t="s">
        <v>1</v>
      </c>
      <c r="C3" s="106" t="s">
        <v>1</v>
      </c>
      <c r="D3" s="103"/>
      <c r="E3" s="103"/>
      <c r="F3" s="103"/>
      <c r="G3" s="103"/>
      <c r="H3" s="103"/>
      <c r="I3" s="103"/>
      <c r="J3" s="103"/>
      <c r="K3" s="103"/>
      <c r="L3" s="103"/>
      <c r="M3" s="103"/>
      <c r="N3" s="103"/>
      <c r="O3" s="103"/>
      <c r="P3" s="103"/>
      <c r="Q3" s="103"/>
      <c r="R3" s="103"/>
      <c r="S3" s="86" t="s">
        <v>1</v>
      </c>
    </row>
    <row r="4" spans="1:19" x14ac:dyDescent="0.35">
      <c r="A4" s="20" t="s">
        <v>1</v>
      </c>
      <c r="B4" s="20" t="s">
        <v>1</v>
      </c>
      <c r="C4" s="95" t="s">
        <v>167</v>
      </c>
      <c r="D4" s="108"/>
      <c r="E4" s="108"/>
      <c r="F4" s="108"/>
      <c r="G4" s="108"/>
      <c r="H4" s="108"/>
      <c r="I4" s="108"/>
      <c r="J4" s="108"/>
      <c r="K4" s="108"/>
      <c r="L4" s="108"/>
      <c r="M4" s="108"/>
      <c r="N4" s="107"/>
      <c r="O4" s="95" t="s">
        <v>168</v>
      </c>
      <c r="P4" s="108"/>
      <c r="Q4" s="108"/>
      <c r="R4" s="107"/>
      <c r="S4" s="93" t="s">
        <v>169</v>
      </c>
    </row>
    <row r="5" spans="1:19" ht="30" x14ac:dyDescent="0.35">
      <c r="A5" s="20" t="s">
        <v>1</v>
      </c>
      <c r="B5" s="20" t="s">
        <v>1</v>
      </c>
      <c r="C5" s="81" t="s">
        <v>170</v>
      </c>
      <c r="D5" s="81" t="s">
        <v>171</v>
      </c>
      <c r="E5" s="81" t="s">
        <v>172</v>
      </c>
      <c r="F5" s="81" t="s">
        <v>173</v>
      </c>
      <c r="G5" s="81" t="s">
        <v>174</v>
      </c>
      <c r="H5" s="81" t="s">
        <v>175</v>
      </c>
      <c r="I5" s="81" t="s">
        <v>176</v>
      </c>
      <c r="J5" s="81" t="s">
        <v>177</v>
      </c>
      <c r="K5" s="81" t="s">
        <v>178</v>
      </c>
      <c r="L5" s="81" t="s">
        <v>179</v>
      </c>
      <c r="M5" s="81" t="s">
        <v>180</v>
      </c>
      <c r="N5" s="81" t="s">
        <v>181</v>
      </c>
      <c r="O5" s="81" t="s">
        <v>182</v>
      </c>
      <c r="P5" s="81" t="s">
        <v>183</v>
      </c>
      <c r="Q5" s="81" t="s">
        <v>184</v>
      </c>
      <c r="R5" s="81" t="s">
        <v>185</v>
      </c>
      <c r="S5" s="94"/>
    </row>
    <row r="6" spans="1:19" x14ac:dyDescent="0.35">
      <c r="A6" s="17" t="s">
        <v>1</v>
      </c>
      <c r="B6" s="16" t="s">
        <v>1</v>
      </c>
      <c r="C6" s="19" t="s">
        <v>186</v>
      </c>
      <c r="D6" s="19" t="s">
        <v>187</v>
      </c>
      <c r="E6" s="19" t="s">
        <v>188</v>
      </c>
      <c r="F6" s="19" t="s">
        <v>189</v>
      </c>
      <c r="G6" s="19" t="s">
        <v>190</v>
      </c>
      <c r="H6" s="19" t="s">
        <v>191</v>
      </c>
      <c r="I6" s="19" t="s">
        <v>192</v>
      </c>
      <c r="J6" s="19" t="s">
        <v>193</v>
      </c>
      <c r="K6" s="19" t="s">
        <v>194</v>
      </c>
      <c r="L6" s="19" t="s">
        <v>195</v>
      </c>
      <c r="M6" s="19" t="s">
        <v>196</v>
      </c>
      <c r="N6" s="19" t="s">
        <v>197</v>
      </c>
      <c r="O6" s="19" t="s">
        <v>198</v>
      </c>
      <c r="P6" s="19" t="s">
        <v>199</v>
      </c>
      <c r="Q6" s="19" t="s">
        <v>200</v>
      </c>
      <c r="R6" s="19" t="s">
        <v>258</v>
      </c>
      <c r="S6" s="19" t="s">
        <v>259</v>
      </c>
    </row>
    <row r="7" spans="1:19" x14ac:dyDescent="0.35">
      <c r="A7" s="17" t="s">
        <v>261</v>
      </c>
      <c r="B7" s="16" t="s">
        <v>9</v>
      </c>
      <c r="C7" s="15">
        <v>0</v>
      </c>
      <c r="D7" s="15">
        <v>0</v>
      </c>
      <c r="E7" s="15">
        <v>0</v>
      </c>
      <c r="F7" s="15">
        <v>0</v>
      </c>
      <c r="G7" s="15">
        <v>0</v>
      </c>
      <c r="H7" s="15">
        <v>0</v>
      </c>
      <c r="I7" s="15">
        <v>0</v>
      </c>
      <c r="J7" s="15">
        <v>0</v>
      </c>
      <c r="K7" s="15">
        <v>0</v>
      </c>
      <c r="L7" s="15">
        <v>0</v>
      </c>
      <c r="M7" s="15">
        <v>0</v>
      </c>
      <c r="N7" s="15">
        <v>0</v>
      </c>
      <c r="O7" s="15">
        <v>0</v>
      </c>
      <c r="P7" s="15">
        <v>0</v>
      </c>
      <c r="Q7" s="15">
        <v>0</v>
      </c>
      <c r="R7" s="15">
        <v>0</v>
      </c>
      <c r="S7" s="15">
        <v>0</v>
      </c>
    </row>
    <row r="8" spans="1:19" ht="21" x14ac:dyDescent="0.35">
      <c r="A8" s="17" t="s">
        <v>262</v>
      </c>
      <c r="B8" s="16" t="s">
        <v>17</v>
      </c>
      <c r="C8" s="15">
        <v>0</v>
      </c>
      <c r="D8" s="15">
        <v>0</v>
      </c>
      <c r="E8" s="15">
        <v>0</v>
      </c>
      <c r="F8" s="15">
        <v>0</v>
      </c>
      <c r="G8" s="15">
        <v>0</v>
      </c>
      <c r="H8" s="15">
        <v>0</v>
      </c>
      <c r="I8" s="15">
        <v>0</v>
      </c>
      <c r="J8" s="15">
        <v>0</v>
      </c>
      <c r="K8" s="15">
        <v>0</v>
      </c>
      <c r="L8" s="15">
        <v>0</v>
      </c>
      <c r="M8" s="15">
        <v>0</v>
      </c>
      <c r="N8" s="15">
        <v>0</v>
      </c>
      <c r="O8" s="15">
        <v>0</v>
      </c>
      <c r="P8" s="15">
        <v>0</v>
      </c>
      <c r="Q8" s="15">
        <v>0</v>
      </c>
      <c r="R8" s="15">
        <v>0</v>
      </c>
      <c r="S8" s="15">
        <v>0</v>
      </c>
    </row>
    <row r="9" spans="1:19" x14ac:dyDescent="0.35">
      <c r="A9" s="21" t="s">
        <v>263</v>
      </c>
      <c r="B9" s="88" t="s">
        <v>1</v>
      </c>
      <c r="C9" s="88" t="s">
        <v>1</v>
      </c>
      <c r="D9" s="88" t="s">
        <v>1</v>
      </c>
      <c r="E9" s="88" t="s">
        <v>1</v>
      </c>
      <c r="F9" s="88" t="s">
        <v>1</v>
      </c>
      <c r="G9" s="88" t="s">
        <v>1</v>
      </c>
      <c r="H9" s="88" t="s">
        <v>1</v>
      </c>
      <c r="I9" s="88" t="s">
        <v>1</v>
      </c>
      <c r="J9" s="88" t="s">
        <v>1</v>
      </c>
      <c r="K9" s="88" t="s">
        <v>1</v>
      </c>
      <c r="L9" s="88" t="s">
        <v>1</v>
      </c>
      <c r="M9" s="88" t="s">
        <v>1</v>
      </c>
      <c r="N9" s="88" t="s">
        <v>1</v>
      </c>
      <c r="O9" s="88" t="s">
        <v>1</v>
      </c>
      <c r="P9" s="88" t="s">
        <v>1</v>
      </c>
      <c r="Q9" s="88" t="s">
        <v>1</v>
      </c>
      <c r="R9" s="88" t="s">
        <v>1</v>
      </c>
      <c r="S9" s="88" t="s">
        <v>1</v>
      </c>
    </row>
    <row r="10" spans="1:19" x14ac:dyDescent="0.35">
      <c r="A10" s="21" t="s">
        <v>264</v>
      </c>
      <c r="B10" s="88" t="s">
        <v>1</v>
      </c>
      <c r="C10" s="88" t="s">
        <v>1</v>
      </c>
      <c r="D10" s="88" t="s">
        <v>1</v>
      </c>
      <c r="E10" s="88" t="s">
        <v>1</v>
      </c>
      <c r="F10" s="88" t="s">
        <v>1</v>
      </c>
      <c r="G10" s="88" t="s">
        <v>1</v>
      </c>
      <c r="H10" s="88" t="s">
        <v>1</v>
      </c>
      <c r="I10" s="88" t="s">
        <v>1</v>
      </c>
      <c r="J10" s="88" t="s">
        <v>1</v>
      </c>
      <c r="K10" s="88" t="s">
        <v>1</v>
      </c>
      <c r="L10" s="88" t="s">
        <v>1</v>
      </c>
      <c r="M10" s="88" t="s">
        <v>1</v>
      </c>
      <c r="N10" s="88" t="s">
        <v>1</v>
      </c>
      <c r="O10" s="88" t="s">
        <v>1</v>
      </c>
      <c r="P10" s="88" t="s">
        <v>1</v>
      </c>
      <c r="Q10" s="88" t="s">
        <v>1</v>
      </c>
      <c r="R10" s="88" t="s">
        <v>1</v>
      </c>
      <c r="S10" s="88" t="s">
        <v>1</v>
      </c>
    </row>
    <row r="11" spans="1:19" x14ac:dyDescent="0.35">
      <c r="A11" s="21" t="s">
        <v>273</v>
      </c>
      <c r="B11" s="88" t="s">
        <v>1</v>
      </c>
      <c r="C11" s="88" t="s">
        <v>1</v>
      </c>
      <c r="D11" s="88" t="s">
        <v>1</v>
      </c>
      <c r="E11" s="88" t="s">
        <v>1</v>
      </c>
      <c r="F11" s="88" t="s">
        <v>1</v>
      </c>
      <c r="G11" s="88" t="s">
        <v>1</v>
      </c>
      <c r="H11" s="88" t="s">
        <v>1</v>
      </c>
      <c r="I11" s="88" t="s">
        <v>1</v>
      </c>
      <c r="J11" s="88" t="s">
        <v>1</v>
      </c>
      <c r="K11" s="88" t="s">
        <v>1</v>
      </c>
      <c r="L11" s="88" t="s">
        <v>1</v>
      </c>
      <c r="M11" s="88" t="s">
        <v>1</v>
      </c>
      <c r="N11" s="88" t="s">
        <v>1</v>
      </c>
      <c r="O11" s="88" t="s">
        <v>1</v>
      </c>
      <c r="P11" s="88" t="s">
        <v>1</v>
      </c>
      <c r="Q11" s="88" t="s">
        <v>1</v>
      </c>
      <c r="R11" s="88" t="s">
        <v>1</v>
      </c>
      <c r="S11" s="88" t="s">
        <v>1</v>
      </c>
    </row>
    <row r="12" spans="1:19" x14ac:dyDescent="0.35">
      <c r="A12" s="16" t="s">
        <v>274</v>
      </c>
      <c r="B12" s="16" t="s">
        <v>19</v>
      </c>
      <c r="C12" s="15">
        <v>0</v>
      </c>
      <c r="D12" s="15">
        <v>37850.008000000002</v>
      </c>
      <c r="E12" s="15">
        <v>2254.1329999999998</v>
      </c>
      <c r="F12" s="15">
        <v>0</v>
      </c>
      <c r="G12" s="15">
        <v>0</v>
      </c>
      <c r="H12" s="15">
        <v>0</v>
      </c>
      <c r="I12" s="15">
        <v>0</v>
      </c>
      <c r="J12" s="15">
        <v>0</v>
      </c>
      <c r="K12" s="15">
        <v>0</v>
      </c>
      <c r="L12" s="15">
        <v>0</v>
      </c>
      <c r="M12" s="15">
        <v>0</v>
      </c>
      <c r="N12" s="15">
        <v>0</v>
      </c>
      <c r="O12" s="15">
        <v>0</v>
      </c>
      <c r="P12" s="15">
        <v>0</v>
      </c>
      <c r="Q12" s="15">
        <v>0</v>
      </c>
      <c r="R12" s="15">
        <v>0</v>
      </c>
      <c r="S12" s="15">
        <v>40104.141000000003</v>
      </c>
    </row>
    <row r="13" spans="1:19" x14ac:dyDescent="0.35">
      <c r="A13" s="16" t="s">
        <v>262</v>
      </c>
      <c r="B13" s="16" t="s">
        <v>35</v>
      </c>
      <c r="C13" s="15">
        <v>0</v>
      </c>
      <c r="D13" s="15">
        <v>0</v>
      </c>
      <c r="E13" s="15">
        <v>0</v>
      </c>
      <c r="F13" s="15">
        <v>0</v>
      </c>
      <c r="G13" s="15">
        <v>0</v>
      </c>
      <c r="H13" s="15">
        <v>0</v>
      </c>
      <c r="I13" s="15">
        <v>0</v>
      </c>
      <c r="J13" s="15">
        <v>0</v>
      </c>
      <c r="K13" s="15">
        <v>0</v>
      </c>
      <c r="L13" s="15">
        <v>0</v>
      </c>
      <c r="M13" s="15">
        <v>0</v>
      </c>
      <c r="N13" s="15">
        <v>0</v>
      </c>
      <c r="O13" s="15">
        <v>0</v>
      </c>
      <c r="P13" s="15">
        <v>0</v>
      </c>
      <c r="Q13" s="15">
        <v>0</v>
      </c>
      <c r="R13" s="15">
        <v>0</v>
      </c>
      <c r="S13" s="15">
        <v>0</v>
      </c>
    </row>
    <row r="14" spans="1:19" x14ac:dyDescent="0.35">
      <c r="A14" s="17" t="s">
        <v>275</v>
      </c>
      <c r="B14" s="16" t="s">
        <v>37</v>
      </c>
      <c r="C14" s="15">
        <v>0</v>
      </c>
      <c r="D14" s="15">
        <v>37850.008000000002</v>
      </c>
      <c r="E14" s="15">
        <v>2254.1329999999998</v>
      </c>
      <c r="F14" s="15">
        <v>0</v>
      </c>
      <c r="G14" s="15">
        <v>0</v>
      </c>
      <c r="H14" s="15">
        <v>0</v>
      </c>
      <c r="I14" s="15">
        <v>0</v>
      </c>
      <c r="J14" s="15">
        <v>0</v>
      </c>
      <c r="K14" s="15">
        <v>0</v>
      </c>
      <c r="L14" s="15">
        <v>0</v>
      </c>
      <c r="M14" s="15">
        <v>0</v>
      </c>
      <c r="N14" s="15">
        <v>0</v>
      </c>
      <c r="O14" s="15">
        <v>0</v>
      </c>
      <c r="P14" s="15">
        <v>0</v>
      </c>
      <c r="Q14" s="15">
        <v>0</v>
      </c>
      <c r="R14" s="15">
        <v>0</v>
      </c>
      <c r="S14" s="15">
        <v>40104.141000000003</v>
      </c>
    </row>
    <row r="15" spans="1:19" x14ac:dyDescent="0.35">
      <c r="A15" s="21" t="s">
        <v>276</v>
      </c>
      <c r="B15" s="88" t="s">
        <v>1</v>
      </c>
      <c r="C15" s="88" t="s">
        <v>1</v>
      </c>
      <c r="D15" s="88" t="s">
        <v>1</v>
      </c>
      <c r="E15" s="88" t="s">
        <v>1</v>
      </c>
      <c r="F15" s="88" t="s">
        <v>1</v>
      </c>
      <c r="G15" s="88" t="s">
        <v>1</v>
      </c>
      <c r="H15" s="88" t="s">
        <v>1</v>
      </c>
      <c r="I15" s="88" t="s">
        <v>1</v>
      </c>
      <c r="J15" s="88" t="s">
        <v>1</v>
      </c>
      <c r="K15" s="88" t="s">
        <v>1</v>
      </c>
      <c r="L15" s="88" t="s">
        <v>1</v>
      </c>
      <c r="M15" s="88" t="s">
        <v>1</v>
      </c>
      <c r="N15" s="88" t="s">
        <v>1</v>
      </c>
      <c r="O15" s="88" t="s">
        <v>1</v>
      </c>
      <c r="P15" s="88" t="s">
        <v>1</v>
      </c>
      <c r="Q15" s="88" t="s">
        <v>1</v>
      </c>
      <c r="R15" s="88" t="s">
        <v>1</v>
      </c>
      <c r="S15" s="88" t="s">
        <v>1</v>
      </c>
    </row>
    <row r="16" spans="1:19" x14ac:dyDescent="0.35">
      <c r="A16" s="16" t="s">
        <v>274</v>
      </c>
      <c r="B16" s="16" t="s">
        <v>39</v>
      </c>
      <c r="C16" s="15">
        <v>0</v>
      </c>
      <c r="D16" s="15">
        <v>48698.504999999997</v>
      </c>
      <c r="E16" s="15">
        <v>2900.2080000000001</v>
      </c>
      <c r="F16" s="15">
        <v>0</v>
      </c>
      <c r="G16" s="15">
        <v>0</v>
      </c>
      <c r="H16" s="15">
        <v>0</v>
      </c>
      <c r="I16" s="15">
        <v>0</v>
      </c>
      <c r="J16" s="15">
        <v>0</v>
      </c>
      <c r="K16" s="15">
        <v>0</v>
      </c>
      <c r="L16" s="15">
        <v>0</v>
      </c>
      <c r="M16" s="15">
        <v>0</v>
      </c>
      <c r="N16" s="15">
        <v>0</v>
      </c>
      <c r="O16" s="15">
        <v>0</v>
      </c>
      <c r="P16" s="15">
        <v>0</v>
      </c>
      <c r="Q16" s="15">
        <v>0</v>
      </c>
      <c r="R16" s="15">
        <v>0</v>
      </c>
      <c r="S16" s="15">
        <v>51598.713000000003</v>
      </c>
    </row>
    <row r="17" spans="1:19" x14ac:dyDescent="0.35">
      <c r="A17" s="16" t="s">
        <v>262</v>
      </c>
      <c r="B17" s="16" t="s">
        <v>55</v>
      </c>
      <c r="C17" s="15">
        <v>0</v>
      </c>
      <c r="D17" s="15">
        <v>13617.196</v>
      </c>
      <c r="E17" s="15">
        <v>0</v>
      </c>
      <c r="F17" s="15">
        <v>0</v>
      </c>
      <c r="G17" s="15">
        <v>0</v>
      </c>
      <c r="H17" s="15">
        <v>0</v>
      </c>
      <c r="I17" s="15">
        <v>0</v>
      </c>
      <c r="J17" s="15">
        <v>0</v>
      </c>
      <c r="K17" s="15">
        <v>0</v>
      </c>
      <c r="L17" s="15">
        <v>0</v>
      </c>
      <c r="M17" s="15">
        <v>0</v>
      </c>
      <c r="N17" s="15">
        <v>0</v>
      </c>
      <c r="O17" s="15">
        <v>0</v>
      </c>
      <c r="P17" s="15">
        <v>0</v>
      </c>
      <c r="Q17" s="15">
        <v>0</v>
      </c>
      <c r="R17" s="15">
        <v>0</v>
      </c>
      <c r="S17" s="15">
        <v>13617.196</v>
      </c>
    </row>
    <row r="18" spans="1:19" x14ac:dyDescent="0.35">
      <c r="A18" s="17" t="s">
        <v>277</v>
      </c>
      <c r="B18" s="16" t="s">
        <v>57</v>
      </c>
      <c r="C18" s="15">
        <v>0</v>
      </c>
      <c r="D18" s="15">
        <v>35081.309000000001</v>
      </c>
      <c r="E18" s="15">
        <v>2900.2080000000001</v>
      </c>
      <c r="F18" s="15">
        <v>0</v>
      </c>
      <c r="G18" s="15">
        <v>0</v>
      </c>
      <c r="H18" s="15">
        <v>0</v>
      </c>
      <c r="I18" s="15">
        <v>0</v>
      </c>
      <c r="J18" s="15">
        <v>0</v>
      </c>
      <c r="K18" s="15">
        <v>0</v>
      </c>
      <c r="L18" s="15">
        <v>0</v>
      </c>
      <c r="M18" s="15">
        <v>0</v>
      </c>
      <c r="N18" s="15">
        <v>0</v>
      </c>
      <c r="O18" s="15">
        <v>0</v>
      </c>
      <c r="P18" s="15">
        <v>0</v>
      </c>
      <c r="Q18" s="15">
        <v>0</v>
      </c>
      <c r="R18" s="15">
        <v>0</v>
      </c>
      <c r="S18" s="15">
        <v>37981.517</v>
      </c>
    </row>
    <row r="19" spans="1:19" x14ac:dyDescent="0.35">
      <c r="A19" s="17" t="s">
        <v>278</v>
      </c>
      <c r="B19" s="16" t="s">
        <v>59</v>
      </c>
      <c r="C19" s="15">
        <v>0</v>
      </c>
      <c r="D19" s="15">
        <v>86548.513000000006</v>
      </c>
      <c r="E19" s="15">
        <v>5154.3410000000003</v>
      </c>
      <c r="F19" s="15">
        <v>0</v>
      </c>
      <c r="G19" s="15">
        <v>0</v>
      </c>
      <c r="H19" s="15">
        <v>0</v>
      </c>
      <c r="I19" s="15">
        <v>0</v>
      </c>
      <c r="J19" s="15">
        <v>0</v>
      </c>
      <c r="K19" s="15">
        <v>0</v>
      </c>
      <c r="L19" s="15">
        <v>0</v>
      </c>
      <c r="M19" s="15">
        <v>0</v>
      </c>
      <c r="N19" s="15">
        <v>0</v>
      </c>
      <c r="O19" s="15">
        <v>0</v>
      </c>
      <c r="P19" s="15">
        <v>0</v>
      </c>
      <c r="Q19" s="15">
        <v>0</v>
      </c>
      <c r="R19" s="15">
        <v>0</v>
      </c>
      <c r="S19" s="15">
        <v>91702.854000000007</v>
      </c>
    </row>
    <row r="20" spans="1:19" x14ac:dyDescent="0.35">
      <c r="A20" s="17" t="s">
        <v>279</v>
      </c>
      <c r="B20" s="16" t="s">
        <v>61</v>
      </c>
      <c r="C20" s="15">
        <v>0</v>
      </c>
      <c r="D20" s="15">
        <v>72931.316999999995</v>
      </c>
      <c r="E20" s="15">
        <v>5154.3410000000003</v>
      </c>
      <c r="F20" s="15">
        <v>0</v>
      </c>
      <c r="G20" s="15">
        <v>0</v>
      </c>
      <c r="H20" s="15">
        <v>0</v>
      </c>
      <c r="I20" s="15">
        <v>0</v>
      </c>
      <c r="J20" s="15">
        <v>0</v>
      </c>
      <c r="K20" s="15">
        <v>0</v>
      </c>
      <c r="L20" s="15">
        <v>0</v>
      </c>
      <c r="M20" s="15">
        <v>0</v>
      </c>
      <c r="N20" s="15">
        <v>0</v>
      </c>
      <c r="O20" s="15">
        <v>0</v>
      </c>
      <c r="P20" s="15">
        <v>0</v>
      </c>
      <c r="Q20" s="15">
        <v>0</v>
      </c>
      <c r="R20" s="15">
        <v>0</v>
      </c>
      <c r="S20" s="15">
        <v>78085.657999999996</v>
      </c>
    </row>
    <row r="21" spans="1:19" x14ac:dyDescent="0.35">
      <c r="A21" s="17" t="s">
        <v>267</v>
      </c>
      <c r="B21" s="16" t="s">
        <v>63</v>
      </c>
      <c r="C21" s="15">
        <v>0</v>
      </c>
      <c r="D21" s="15">
        <v>5305.86</v>
      </c>
      <c r="E21" s="15">
        <v>315.98700000000002</v>
      </c>
      <c r="F21" s="15">
        <v>0</v>
      </c>
      <c r="G21" s="15">
        <v>0</v>
      </c>
      <c r="H21" s="15">
        <v>0</v>
      </c>
      <c r="I21" s="15">
        <v>0</v>
      </c>
      <c r="J21" s="15">
        <v>0</v>
      </c>
      <c r="K21" s="15">
        <v>0</v>
      </c>
      <c r="L21" s="15">
        <v>0</v>
      </c>
      <c r="M21" s="15">
        <v>0</v>
      </c>
      <c r="N21" s="15">
        <v>0</v>
      </c>
      <c r="O21" s="15">
        <v>0</v>
      </c>
      <c r="P21" s="15">
        <v>0</v>
      </c>
      <c r="Q21" s="15">
        <v>0</v>
      </c>
      <c r="R21" s="15">
        <v>0</v>
      </c>
      <c r="S21" s="15">
        <v>5621.8469999999998</v>
      </c>
    </row>
    <row r="22" spans="1:19" x14ac:dyDescent="0.35">
      <c r="A22" s="21" t="s">
        <v>268</v>
      </c>
      <c r="B22" s="88" t="s">
        <v>1</v>
      </c>
      <c r="C22" s="88" t="s">
        <v>1</v>
      </c>
      <c r="D22" s="88" t="s">
        <v>1</v>
      </c>
      <c r="E22" s="88" t="s">
        <v>1</v>
      </c>
      <c r="F22" s="88" t="s">
        <v>1</v>
      </c>
      <c r="G22" s="88" t="s">
        <v>1</v>
      </c>
      <c r="H22" s="88" t="s">
        <v>1</v>
      </c>
      <c r="I22" s="88" t="s">
        <v>1</v>
      </c>
      <c r="J22" s="88" t="s">
        <v>1</v>
      </c>
      <c r="K22" s="88" t="s">
        <v>1</v>
      </c>
      <c r="L22" s="88" t="s">
        <v>1</v>
      </c>
      <c r="M22" s="88" t="s">
        <v>1</v>
      </c>
      <c r="N22" s="88" t="s">
        <v>1</v>
      </c>
      <c r="O22" s="88" t="s">
        <v>1</v>
      </c>
      <c r="P22" s="88" t="s">
        <v>1</v>
      </c>
      <c r="Q22" s="88" t="s">
        <v>1</v>
      </c>
      <c r="R22" s="88" t="s">
        <v>1</v>
      </c>
      <c r="S22" s="88" t="s">
        <v>1</v>
      </c>
    </row>
    <row r="23" spans="1:19" x14ac:dyDescent="0.35">
      <c r="A23" s="17" t="s">
        <v>261</v>
      </c>
      <c r="B23" s="16" t="s">
        <v>65</v>
      </c>
      <c r="C23" s="15">
        <v>0</v>
      </c>
      <c r="D23" s="15">
        <v>0</v>
      </c>
      <c r="E23" s="15">
        <v>0</v>
      </c>
      <c r="F23" s="15">
        <v>0</v>
      </c>
      <c r="G23" s="15">
        <v>0</v>
      </c>
      <c r="H23" s="15">
        <v>0</v>
      </c>
      <c r="I23" s="15">
        <v>0</v>
      </c>
      <c r="J23" s="15">
        <v>0</v>
      </c>
      <c r="K23" s="15">
        <v>0</v>
      </c>
      <c r="L23" s="15">
        <v>0</v>
      </c>
      <c r="M23" s="15">
        <v>0</v>
      </c>
      <c r="N23" s="15">
        <v>0</v>
      </c>
      <c r="O23" s="15">
        <v>0</v>
      </c>
      <c r="P23" s="15">
        <v>0</v>
      </c>
      <c r="Q23" s="15">
        <v>0</v>
      </c>
      <c r="R23" s="15">
        <v>0</v>
      </c>
      <c r="S23" s="15">
        <v>0</v>
      </c>
    </row>
    <row r="24" spans="1:19" x14ac:dyDescent="0.35">
      <c r="A24" s="17" t="s">
        <v>264</v>
      </c>
      <c r="B24" s="16" t="s">
        <v>67</v>
      </c>
      <c r="C24" s="15">
        <v>0</v>
      </c>
      <c r="D24" s="15">
        <v>0</v>
      </c>
      <c r="E24" s="15">
        <v>0</v>
      </c>
      <c r="F24" s="15">
        <v>0</v>
      </c>
      <c r="G24" s="15">
        <v>0</v>
      </c>
      <c r="H24" s="15">
        <v>0</v>
      </c>
      <c r="I24" s="15">
        <v>0</v>
      </c>
      <c r="J24" s="15">
        <v>0</v>
      </c>
      <c r="K24" s="15">
        <v>0</v>
      </c>
      <c r="L24" s="15">
        <v>0</v>
      </c>
      <c r="M24" s="15">
        <v>0</v>
      </c>
      <c r="N24" s="15">
        <v>0</v>
      </c>
      <c r="O24" s="15">
        <v>0</v>
      </c>
      <c r="P24" s="15">
        <v>0</v>
      </c>
      <c r="Q24" s="15">
        <v>0</v>
      </c>
      <c r="R24" s="15">
        <v>0</v>
      </c>
      <c r="S24" s="15">
        <v>0</v>
      </c>
    </row>
    <row r="25" spans="1:19" x14ac:dyDescent="0.35">
      <c r="A25" s="17" t="s">
        <v>267</v>
      </c>
      <c r="B25" s="16" t="s">
        <v>69</v>
      </c>
      <c r="C25" s="15">
        <v>0</v>
      </c>
      <c r="D25" s="15">
        <v>0</v>
      </c>
      <c r="E25" s="15">
        <v>0</v>
      </c>
      <c r="F25" s="15">
        <v>0</v>
      </c>
      <c r="G25" s="15">
        <v>0</v>
      </c>
      <c r="H25" s="15">
        <v>0</v>
      </c>
      <c r="I25" s="15">
        <v>0</v>
      </c>
      <c r="J25" s="15">
        <v>0</v>
      </c>
      <c r="K25" s="15">
        <v>0</v>
      </c>
      <c r="L25" s="15">
        <v>0</v>
      </c>
      <c r="M25" s="15">
        <v>0</v>
      </c>
      <c r="N25" s="15">
        <v>0</v>
      </c>
      <c r="O25" s="15">
        <v>0</v>
      </c>
      <c r="P25" s="15">
        <v>0</v>
      </c>
      <c r="Q25" s="15">
        <v>0</v>
      </c>
      <c r="R25" s="15">
        <v>0</v>
      </c>
      <c r="S25" s="15">
        <v>0</v>
      </c>
    </row>
    <row r="26" spans="1:19" x14ac:dyDescent="0.35">
      <c r="A26" s="21" t="s">
        <v>269</v>
      </c>
      <c r="B26" s="88" t="s">
        <v>1</v>
      </c>
      <c r="C26" s="88" t="s">
        <v>1</v>
      </c>
      <c r="D26" s="88" t="s">
        <v>1</v>
      </c>
      <c r="E26" s="88" t="s">
        <v>1</v>
      </c>
      <c r="F26" s="88" t="s">
        <v>1</v>
      </c>
      <c r="G26" s="88" t="s">
        <v>1</v>
      </c>
      <c r="H26" s="88" t="s">
        <v>1</v>
      </c>
      <c r="I26" s="88" t="s">
        <v>1</v>
      </c>
      <c r="J26" s="88" t="s">
        <v>1</v>
      </c>
      <c r="K26" s="88" t="s">
        <v>1</v>
      </c>
      <c r="L26" s="88" t="s">
        <v>1</v>
      </c>
      <c r="M26" s="88" t="s">
        <v>1</v>
      </c>
      <c r="N26" s="88" t="s">
        <v>1</v>
      </c>
      <c r="O26" s="88" t="s">
        <v>1</v>
      </c>
      <c r="P26" s="88" t="s">
        <v>1</v>
      </c>
      <c r="Q26" s="88" t="s">
        <v>1</v>
      </c>
      <c r="R26" s="88" t="s">
        <v>1</v>
      </c>
      <c r="S26" s="88" t="s">
        <v>1</v>
      </c>
    </row>
    <row r="27" spans="1:19" x14ac:dyDescent="0.35">
      <c r="A27" s="16" t="s">
        <v>269</v>
      </c>
      <c r="B27" s="16" t="s">
        <v>71</v>
      </c>
      <c r="C27" s="15">
        <v>0</v>
      </c>
      <c r="D27" s="15">
        <v>91854.373000000007</v>
      </c>
      <c r="E27" s="15">
        <v>5470.3280000000004</v>
      </c>
      <c r="F27" s="15">
        <v>0</v>
      </c>
      <c r="G27" s="15">
        <v>0</v>
      </c>
      <c r="H27" s="15">
        <v>0</v>
      </c>
      <c r="I27" s="15">
        <v>0</v>
      </c>
      <c r="J27" s="15">
        <v>0</v>
      </c>
      <c r="K27" s="15">
        <v>0</v>
      </c>
      <c r="L27" s="15">
        <v>0</v>
      </c>
      <c r="M27" s="15">
        <v>0</v>
      </c>
      <c r="N27" s="15">
        <v>0</v>
      </c>
      <c r="O27" s="15">
        <v>0</v>
      </c>
      <c r="P27" s="15">
        <v>0</v>
      </c>
      <c r="Q27" s="15">
        <v>0</v>
      </c>
      <c r="R27" s="15">
        <v>0</v>
      </c>
      <c r="S27" s="15">
        <v>97324.701000000001</v>
      </c>
    </row>
    <row r="28" spans="1:19" x14ac:dyDescent="0.35">
      <c r="A28" s="16" t="s">
        <v>262</v>
      </c>
      <c r="B28" s="16" t="s">
        <v>73</v>
      </c>
      <c r="C28" s="15">
        <v>0</v>
      </c>
      <c r="D28" s="15">
        <v>13617.196</v>
      </c>
      <c r="E28" s="15">
        <v>0</v>
      </c>
      <c r="F28" s="15">
        <v>0</v>
      </c>
      <c r="G28" s="15">
        <v>0</v>
      </c>
      <c r="H28" s="15">
        <v>0</v>
      </c>
      <c r="I28" s="15">
        <v>0</v>
      </c>
      <c r="J28" s="15">
        <v>0</v>
      </c>
      <c r="K28" s="15">
        <v>0</v>
      </c>
      <c r="L28" s="15">
        <v>0</v>
      </c>
      <c r="M28" s="15">
        <v>0</v>
      </c>
      <c r="N28" s="15">
        <v>0</v>
      </c>
      <c r="O28" s="15">
        <v>0</v>
      </c>
      <c r="P28" s="15">
        <v>0</v>
      </c>
      <c r="Q28" s="15">
        <v>0</v>
      </c>
      <c r="R28" s="15">
        <v>0</v>
      </c>
      <c r="S28" s="15">
        <v>13617.196</v>
      </c>
    </row>
    <row r="29" spans="1:19" x14ac:dyDescent="0.35">
      <c r="A29" s="16" t="s">
        <v>280</v>
      </c>
      <c r="B29" s="16" t="s">
        <v>75</v>
      </c>
      <c r="C29" s="15">
        <v>0</v>
      </c>
      <c r="D29" s="15">
        <v>78237.176999999996</v>
      </c>
      <c r="E29" s="15">
        <v>5470.3280000000004</v>
      </c>
      <c r="F29" s="15">
        <v>0</v>
      </c>
      <c r="G29" s="15">
        <v>0</v>
      </c>
      <c r="H29" s="15">
        <v>0</v>
      </c>
      <c r="I29" s="15">
        <v>0</v>
      </c>
      <c r="J29" s="15">
        <v>0</v>
      </c>
      <c r="K29" s="15">
        <v>0</v>
      </c>
      <c r="L29" s="15">
        <v>0</v>
      </c>
      <c r="M29" s="15">
        <v>0</v>
      </c>
      <c r="N29" s="15">
        <v>0</v>
      </c>
      <c r="O29" s="15">
        <v>0</v>
      </c>
      <c r="P29" s="15">
        <v>0</v>
      </c>
      <c r="Q29" s="15">
        <v>0</v>
      </c>
      <c r="R29" s="15">
        <v>0</v>
      </c>
      <c r="S29" s="15">
        <v>83707.505000000005</v>
      </c>
    </row>
    <row r="30" spans="1:19" ht="0" hidden="1" customHeight="1" x14ac:dyDescent="0.35">
      <c r="A30" s="84"/>
      <c r="B30" s="84"/>
      <c r="C30" s="84"/>
      <c r="D30" s="84"/>
      <c r="E30" s="84"/>
      <c r="F30" s="84"/>
      <c r="G30" s="84"/>
      <c r="H30" s="84"/>
      <c r="I30" s="84"/>
      <c r="J30" s="84"/>
      <c r="K30" s="84"/>
      <c r="L30" s="84"/>
      <c r="M30" s="84"/>
      <c r="N30" s="84"/>
      <c r="O30" s="84"/>
      <c r="P30" s="84"/>
      <c r="Q30" s="84"/>
      <c r="R30" s="84"/>
      <c r="S30" s="84"/>
    </row>
    <row r="32" spans="1:19" x14ac:dyDescent="0.35">
      <c r="A32" s="92" t="s">
        <v>163</v>
      </c>
      <c r="B32" s="84"/>
      <c r="C32" s="84"/>
      <c r="D32" s="84"/>
      <c r="E32" s="84"/>
      <c r="F32" s="84"/>
      <c r="G32" s="84"/>
      <c r="H32" s="84"/>
      <c r="I32" s="84"/>
      <c r="J32" s="84"/>
      <c r="K32" s="84"/>
      <c r="L32" s="84"/>
      <c r="M32" s="84"/>
      <c r="N32" s="84"/>
      <c r="O32" s="84"/>
      <c r="P32" s="84"/>
      <c r="Q32" s="84"/>
      <c r="R32" s="84"/>
      <c r="S32" s="84"/>
    </row>
  </sheetData>
  <mergeCells count="6">
    <mergeCell ref="S4:S5"/>
    <mergeCell ref="C1:R1"/>
    <mergeCell ref="C2:R2"/>
    <mergeCell ref="C3:R3"/>
    <mergeCell ref="C4:N4"/>
    <mergeCell ref="O4:R4"/>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31BDE-824D-4663-B77A-933014B281E6}">
  <dimension ref="A1:FI338"/>
  <sheetViews>
    <sheetView zoomScale="90" zoomScaleNormal="90" workbookViewId="0">
      <selection activeCell="K56" sqref="K56"/>
    </sheetView>
  </sheetViews>
  <sheetFormatPr defaultColWidth="8.7265625" defaultRowHeight="14.5" x14ac:dyDescent="0.35"/>
  <cols>
    <col min="1" max="1" width="6.81640625" style="66" customWidth="1"/>
    <col min="2" max="2" width="9" style="24" customWidth="1"/>
    <col min="3" max="5" width="11.54296875" style="24" customWidth="1"/>
    <col min="6" max="9" width="11.453125" style="24" customWidth="1"/>
    <col min="10" max="11" width="11.54296875" style="24" customWidth="1"/>
    <col min="12" max="13" width="11.453125" style="24" customWidth="1"/>
    <col min="14" max="16" width="11.54296875" style="24" customWidth="1"/>
    <col min="17" max="17" width="11.453125" style="24" customWidth="1"/>
    <col min="18" max="18" width="11.54296875" style="24" customWidth="1"/>
    <col min="19" max="19" width="7.7265625" style="70" customWidth="1"/>
    <col min="20" max="20" width="15.81640625" style="24" customWidth="1"/>
    <col min="21" max="21" width="5.1796875" style="24" customWidth="1"/>
    <col min="22" max="22" width="15.7265625" style="24" customWidth="1"/>
    <col min="23" max="23" width="5.453125" style="66" customWidth="1"/>
    <col min="24" max="24" width="21.54296875" style="66" customWidth="1"/>
    <col min="25" max="25" width="8.1796875" style="66" customWidth="1"/>
    <col min="26" max="40" width="16.1796875" style="66" customWidth="1"/>
    <col min="41" max="43" width="16.1796875" style="24" customWidth="1"/>
    <col min="44" max="45" width="5.453125" style="24" customWidth="1"/>
    <col min="46" max="46" width="21.54296875" style="24" customWidth="1"/>
    <col min="47" max="47" width="8.1796875" style="24" customWidth="1"/>
    <col min="48" max="64" width="16.1796875" style="24" customWidth="1"/>
    <col min="65" max="65" width="5.453125" style="24" customWidth="1"/>
    <col min="66" max="66" width="21.54296875" style="24" customWidth="1"/>
    <col min="67" max="67" width="8.1796875" style="24" customWidth="1"/>
    <col min="68" max="84" width="16.1796875" style="24" customWidth="1"/>
    <col min="85" max="85" width="5.453125" style="24" customWidth="1"/>
    <col min="86" max="86" width="21.54296875" style="24" customWidth="1"/>
    <col min="87" max="87" width="8.1796875" style="24" customWidth="1"/>
    <col min="88" max="104" width="16.1796875" style="24" customWidth="1"/>
    <col min="105" max="105" width="5.453125" style="24" customWidth="1"/>
    <col min="106" max="106" width="21.54296875" style="24" customWidth="1"/>
    <col min="107" max="107" width="8.1796875" style="24" customWidth="1"/>
    <col min="108" max="124" width="16.1796875" style="24" customWidth="1"/>
    <col min="125" max="125" width="5.453125" style="24" customWidth="1"/>
    <col min="126" max="126" width="21.54296875" style="24" customWidth="1"/>
    <col min="127" max="127" width="8.1796875" style="24" customWidth="1"/>
    <col min="128" max="144" width="16.1796875" style="24" customWidth="1"/>
    <col min="145" max="145" width="5.453125" style="24" customWidth="1"/>
    <col min="146" max="146" width="21.54296875" style="24" customWidth="1"/>
    <col min="147" max="147" width="8.1796875" style="24" customWidth="1"/>
    <col min="148" max="164" width="16.1796875" style="24" customWidth="1"/>
    <col min="165" max="165" width="5.453125" style="24" customWidth="1"/>
    <col min="166" max="16384" width="8.7265625" style="24"/>
  </cols>
  <sheetData>
    <row r="1" spans="1:165" s="49" customFormat="1" x14ac:dyDescent="0.35">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row>
    <row r="2" spans="1:165" ht="14.5" customHeight="1" x14ac:dyDescent="0.35">
      <c r="A2" s="57"/>
      <c r="B2" s="104" t="s">
        <v>281</v>
      </c>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row>
    <row r="3" spans="1:165" ht="28.15" customHeight="1" x14ac:dyDescent="0.35">
      <c r="B3" s="104" t="s">
        <v>282</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row>
    <row r="4" spans="1:165" ht="17.149999999999999" customHeight="1" x14ac:dyDescent="0.35">
      <c r="B4" s="106" t="s">
        <v>4</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row>
    <row r="5" spans="1:165" x14ac:dyDescent="0.35">
      <c r="B5" s="66"/>
      <c r="C5" s="66"/>
      <c r="D5" s="66"/>
      <c r="E5" s="66"/>
      <c r="F5" s="66"/>
      <c r="G5" s="66"/>
      <c r="H5" s="66"/>
      <c r="I5" s="66"/>
      <c r="J5" s="66"/>
      <c r="K5" s="66"/>
      <c r="L5" s="66"/>
      <c r="M5" s="66"/>
      <c r="N5" s="66"/>
      <c r="O5" s="66"/>
      <c r="P5" s="66"/>
      <c r="Q5" s="66"/>
      <c r="R5" s="66"/>
      <c r="S5" s="69"/>
      <c r="T5" s="66"/>
      <c r="U5" s="66"/>
      <c r="V5" s="66"/>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row>
    <row r="6" spans="1:165" ht="14.5" customHeight="1" x14ac:dyDescent="0.35">
      <c r="B6" s="118" t="s">
        <v>283</v>
      </c>
      <c r="C6" s="118" t="s">
        <v>283</v>
      </c>
      <c r="D6" s="118" t="s">
        <v>283</v>
      </c>
      <c r="E6" s="118" t="s">
        <v>283</v>
      </c>
      <c r="F6" s="118" t="s">
        <v>283</v>
      </c>
      <c r="G6" s="118" t="s">
        <v>283</v>
      </c>
      <c r="H6" s="118" t="s">
        <v>283</v>
      </c>
      <c r="I6" s="118" t="s">
        <v>283</v>
      </c>
      <c r="J6" s="118" t="s">
        <v>283</v>
      </c>
      <c r="K6" s="118" t="s">
        <v>283</v>
      </c>
      <c r="L6" s="118" t="s">
        <v>283</v>
      </c>
      <c r="M6" s="118" t="s">
        <v>283</v>
      </c>
      <c r="N6" s="118"/>
      <c r="O6" s="118" t="s">
        <v>283</v>
      </c>
      <c r="P6" s="118" t="s">
        <v>283</v>
      </c>
      <c r="Q6" s="118" t="s">
        <v>283</v>
      </c>
      <c r="R6" s="118" t="s">
        <v>283</v>
      </c>
      <c r="S6" s="67"/>
      <c r="T6" s="52"/>
      <c r="U6" s="52"/>
      <c r="V6" s="52"/>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row>
    <row r="7" spans="1:165" ht="14.5" customHeight="1" x14ac:dyDescent="0.35">
      <c r="B7" s="119" t="s">
        <v>284</v>
      </c>
      <c r="C7" s="119" t="s">
        <v>284</v>
      </c>
      <c r="D7" s="119" t="s">
        <v>284</v>
      </c>
      <c r="E7" s="119" t="s">
        <v>284</v>
      </c>
      <c r="F7" s="119" t="s">
        <v>284</v>
      </c>
      <c r="G7" s="119" t="s">
        <v>284</v>
      </c>
      <c r="H7" s="119" t="s">
        <v>284</v>
      </c>
      <c r="I7" s="119" t="s">
        <v>284</v>
      </c>
      <c r="J7" s="119" t="s">
        <v>284</v>
      </c>
      <c r="K7" s="119" t="s">
        <v>284</v>
      </c>
      <c r="L7" s="119" t="s">
        <v>284</v>
      </c>
      <c r="M7" s="119" t="s">
        <v>284</v>
      </c>
      <c r="N7" s="119"/>
      <c r="O7" s="119" t="s">
        <v>284</v>
      </c>
      <c r="P7" s="119" t="s">
        <v>284</v>
      </c>
      <c r="Q7" s="119" t="s">
        <v>284</v>
      </c>
      <c r="R7" s="119" t="s">
        <v>284</v>
      </c>
      <c r="S7" s="67"/>
      <c r="T7" s="53" t="s">
        <v>285</v>
      </c>
      <c r="U7" s="53"/>
      <c r="V7" s="53" t="s">
        <v>286</v>
      </c>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row>
    <row r="8" spans="1:165" ht="14.5" customHeight="1" x14ac:dyDescent="0.35">
      <c r="B8" s="72"/>
      <c r="C8" s="113" t="s">
        <v>287</v>
      </c>
      <c r="D8" s="114"/>
      <c r="E8" s="114"/>
      <c r="F8" s="114"/>
      <c r="G8" s="114"/>
      <c r="H8" s="114"/>
      <c r="I8" s="114"/>
      <c r="J8" s="114"/>
      <c r="K8" s="114"/>
      <c r="L8" s="114"/>
      <c r="M8" s="114"/>
      <c r="N8" s="113"/>
      <c r="O8" s="115"/>
      <c r="P8" s="115"/>
      <c r="Q8" s="115"/>
      <c r="R8" s="115"/>
      <c r="S8" s="67"/>
      <c r="T8" s="89" t="str">
        <f>VLOOKUP(T7,Language,LanguageChoice,0)</f>
        <v>In Current year</v>
      </c>
      <c r="U8" s="52"/>
      <c r="V8" s="89" t="s">
        <v>288</v>
      </c>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row>
    <row r="9" spans="1:165" x14ac:dyDescent="0.35">
      <c r="B9" s="73" t="s">
        <v>289</v>
      </c>
      <c r="C9" s="71">
        <v>0</v>
      </c>
      <c r="D9" s="71">
        <v>1</v>
      </c>
      <c r="E9" s="71">
        <v>2</v>
      </c>
      <c r="F9" s="71">
        <v>3</v>
      </c>
      <c r="G9" s="71">
        <v>4</v>
      </c>
      <c r="H9" s="71">
        <v>5</v>
      </c>
      <c r="I9" s="71">
        <v>6</v>
      </c>
      <c r="J9" s="71">
        <v>7</v>
      </c>
      <c r="K9" s="71">
        <v>8</v>
      </c>
      <c r="L9" s="71">
        <v>9</v>
      </c>
      <c r="M9" s="71">
        <v>10</v>
      </c>
      <c r="N9" s="71">
        <v>11</v>
      </c>
      <c r="O9" s="71">
        <v>12</v>
      </c>
      <c r="P9" s="71">
        <v>13</v>
      </c>
      <c r="Q9" s="71">
        <v>14</v>
      </c>
      <c r="R9" s="71" t="s">
        <v>290</v>
      </c>
      <c r="S9" s="67"/>
      <c r="T9" s="80"/>
      <c r="U9" s="52"/>
      <c r="V9" s="89" t="s">
        <v>291</v>
      </c>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row>
    <row r="10" spans="1:165" x14ac:dyDescent="0.35">
      <c r="B10" s="73" t="s">
        <v>292</v>
      </c>
      <c r="C10" s="54"/>
      <c r="D10" s="54"/>
      <c r="E10" s="54"/>
      <c r="F10" s="54"/>
      <c r="G10" s="54"/>
      <c r="H10" s="54"/>
      <c r="I10" s="54"/>
      <c r="J10" s="54"/>
      <c r="K10" s="54"/>
      <c r="L10" s="54"/>
      <c r="M10" s="54"/>
      <c r="N10" s="54"/>
      <c r="O10" s="54"/>
      <c r="P10" s="54"/>
      <c r="Q10" s="54"/>
      <c r="R10" s="78">
        <v>0</v>
      </c>
      <c r="S10" s="68"/>
      <c r="T10" s="56">
        <f>R10</f>
        <v>0</v>
      </c>
      <c r="U10" s="55"/>
      <c r="V10" s="56">
        <f>SUM(C10:R10)</f>
        <v>0</v>
      </c>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row>
    <row r="11" spans="1:165" x14ac:dyDescent="0.35">
      <c r="B11" s="73" t="s">
        <v>293</v>
      </c>
      <c r="C11" s="78">
        <v>0</v>
      </c>
      <c r="D11" s="78">
        <v>0</v>
      </c>
      <c r="E11" s="78">
        <v>0</v>
      </c>
      <c r="F11" s="78">
        <v>0</v>
      </c>
      <c r="G11" s="78">
        <v>0</v>
      </c>
      <c r="H11" s="78">
        <v>0</v>
      </c>
      <c r="I11" s="78">
        <v>0</v>
      </c>
      <c r="J11" s="78">
        <v>0</v>
      </c>
      <c r="K11" s="78">
        <v>0</v>
      </c>
      <c r="L11" s="78">
        <v>0</v>
      </c>
      <c r="M11" s="78">
        <v>0</v>
      </c>
      <c r="N11" s="78">
        <v>0</v>
      </c>
      <c r="O11" s="78">
        <v>0</v>
      </c>
      <c r="P11" s="78">
        <v>0</v>
      </c>
      <c r="Q11" s="78">
        <v>0</v>
      </c>
      <c r="R11" s="79"/>
      <c r="S11" s="68"/>
      <c r="T11" s="56">
        <f>Q11</f>
        <v>0</v>
      </c>
      <c r="U11" s="55"/>
      <c r="V11" s="56">
        <f t="shared" ref="V11:V25" si="0">SUM(C11:R11)</f>
        <v>0</v>
      </c>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row>
    <row r="12" spans="1:165" x14ac:dyDescent="0.35">
      <c r="B12" s="73" t="s">
        <v>294</v>
      </c>
      <c r="C12" s="78">
        <v>0</v>
      </c>
      <c r="D12" s="78">
        <v>0</v>
      </c>
      <c r="E12" s="78">
        <v>0</v>
      </c>
      <c r="F12" s="78">
        <v>0</v>
      </c>
      <c r="G12" s="78">
        <v>0</v>
      </c>
      <c r="H12" s="78">
        <v>0</v>
      </c>
      <c r="I12" s="78">
        <v>0</v>
      </c>
      <c r="J12" s="78">
        <v>0</v>
      </c>
      <c r="K12" s="78">
        <v>0</v>
      </c>
      <c r="L12" s="78">
        <v>0</v>
      </c>
      <c r="M12" s="78">
        <v>0</v>
      </c>
      <c r="N12" s="78">
        <v>0</v>
      </c>
      <c r="O12" s="78">
        <v>0</v>
      </c>
      <c r="P12" s="78">
        <v>0</v>
      </c>
      <c r="Q12" s="79"/>
      <c r="R12" s="79"/>
      <c r="S12" s="68"/>
      <c r="T12" s="56">
        <f>P12</f>
        <v>0</v>
      </c>
      <c r="U12" s="55"/>
      <c r="V12" s="56">
        <f t="shared" si="0"/>
        <v>0</v>
      </c>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row>
    <row r="13" spans="1:165" x14ac:dyDescent="0.35">
      <c r="B13" s="73" t="s">
        <v>295</v>
      </c>
      <c r="C13" s="78">
        <v>0</v>
      </c>
      <c r="D13" s="78">
        <v>0</v>
      </c>
      <c r="E13" s="78">
        <v>0</v>
      </c>
      <c r="F13" s="78">
        <v>0</v>
      </c>
      <c r="G13" s="78">
        <v>0</v>
      </c>
      <c r="H13" s="78">
        <v>0</v>
      </c>
      <c r="I13" s="78">
        <v>0</v>
      </c>
      <c r="J13" s="78">
        <v>0</v>
      </c>
      <c r="K13" s="78">
        <v>0</v>
      </c>
      <c r="L13" s="78">
        <v>0</v>
      </c>
      <c r="M13" s="78">
        <v>0</v>
      </c>
      <c r="N13" s="78">
        <v>0</v>
      </c>
      <c r="O13" s="78">
        <v>0</v>
      </c>
      <c r="P13" s="79"/>
      <c r="Q13" s="79"/>
      <c r="R13" s="79"/>
      <c r="S13" s="68"/>
      <c r="T13" s="56">
        <f>O13</f>
        <v>0</v>
      </c>
      <c r="U13" s="55"/>
      <c r="V13" s="56">
        <f t="shared" si="0"/>
        <v>0</v>
      </c>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row>
    <row r="14" spans="1:165" x14ac:dyDescent="0.35">
      <c r="B14" s="73" t="s">
        <v>296</v>
      </c>
      <c r="C14" s="78">
        <v>0</v>
      </c>
      <c r="D14" s="78">
        <v>37</v>
      </c>
      <c r="E14" s="78">
        <v>1067</v>
      </c>
      <c r="F14" s="78">
        <v>2881</v>
      </c>
      <c r="G14" s="78">
        <v>7690</v>
      </c>
      <c r="H14" s="78">
        <v>3876</v>
      </c>
      <c r="I14" s="78">
        <v>4026</v>
      </c>
      <c r="J14" s="78">
        <v>4336</v>
      </c>
      <c r="K14" s="78">
        <v>4094</v>
      </c>
      <c r="L14" s="78">
        <v>4160</v>
      </c>
      <c r="M14" s="78">
        <v>4298</v>
      </c>
      <c r="N14" s="78">
        <v>4041</v>
      </c>
      <c r="O14" s="79"/>
      <c r="P14" s="79"/>
      <c r="Q14" s="79"/>
      <c r="R14" s="79"/>
      <c r="S14" s="68"/>
      <c r="T14" s="56">
        <f>N14</f>
        <v>4041</v>
      </c>
      <c r="U14" s="55"/>
      <c r="V14" s="56">
        <f t="shared" si="0"/>
        <v>40506</v>
      </c>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row>
    <row r="15" spans="1:165" x14ac:dyDescent="0.35">
      <c r="B15" s="73" t="s">
        <v>297</v>
      </c>
      <c r="C15" s="78">
        <v>0</v>
      </c>
      <c r="D15" s="78">
        <v>0</v>
      </c>
      <c r="E15" s="78">
        <v>0</v>
      </c>
      <c r="F15" s="78">
        <v>0</v>
      </c>
      <c r="G15" s="78">
        <v>0</v>
      </c>
      <c r="H15" s="78">
        <v>0</v>
      </c>
      <c r="I15" s="78">
        <v>0</v>
      </c>
      <c r="J15" s="78">
        <v>2</v>
      </c>
      <c r="K15" s="78">
        <v>0</v>
      </c>
      <c r="L15" s="78">
        <v>0</v>
      </c>
      <c r="M15" s="78">
        <v>0</v>
      </c>
      <c r="N15" s="79"/>
      <c r="O15" s="79"/>
      <c r="P15" s="79"/>
      <c r="Q15" s="79"/>
      <c r="R15" s="79"/>
      <c r="S15" s="68"/>
      <c r="T15" s="56">
        <f>M15</f>
        <v>0</v>
      </c>
      <c r="U15" s="55"/>
      <c r="V15" s="56">
        <f t="shared" si="0"/>
        <v>2</v>
      </c>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row>
    <row r="16" spans="1:165" x14ac:dyDescent="0.35">
      <c r="B16" s="73" t="s">
        <v>298</v>
      </c>
      <c r="C16" s="78">
        <v>0</v>
      </c>
      <c r="D16" s="78">
        <v>0</v>
      </c>
      <c r="E16" s="78">
        <v>0</v>
      </c>
      <c r="F16" s="78">
        <v>0</v>
      </c>
      <c r="G16" s="78">
        <v>0</v>
      </c>
      <c r="H16" s="78">
        <v>46</v>
      </c>
      <c r="I16" s="78">
        <v>0</v>
      </c>
      <c r="J16" s="78">
        <v>0</v>
      </c>
      <c r="K16" s="78">
        <v>0</v>
      </c>
      <c r="L16" s="78">
        <v>0</v>
      </c>
      <c r="M16" s="79"/>
      <c r="N16" s="79"/>
      <c r="O16" s="79"/>
      <c r="P16" s="79"/>
      <c r="Q16" s="79"/>
      <c r="R16" s="79"/>
      <c r="S16" s="68"/>
      <c r="T16" s="56">
        <f>L16</f>
        <v>0</v>
      </c>
      <c r="U16" s="55"/>
      <c r="V16" s="56">
        <f t="shared" si="0"/>
        <v>46</v>
      </c>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row>
    <row r="17" spans="2:40" x14ac:dyDescent="0.35">
      <c r="B17" s="73" t="s">
        <v>299</v>
      </c>
      <c r="C17" s="78">
        <v>0</v>
      </c>
      <c r="D17" s="78">
        <v>0</v>
      </c>
      <c r="E17" s="78">
        <v>8</v>
      </c>
      <c r="F17" s="78">
        <v>0</v>
      </c>
      <c r="G17" s="78">
        <f>1539+1525</f>
        <v>3064</v>
      </c>
      <c r="H17" s="78">
        <v>160</v>
      </c>
      <c r="I17" s="78">
        <v>0</v>
      </c>
      <c r="J17" s="78">
        <v>22</v>
      </c>
      <c r="K17" s="78">
        <v>0</v>
      </c>
      <c r="L17" s="79"/>
      <c r="M17" s="79"/>
      <c r="N17" s="79"/>
      <c r="O17" s="79"/>
      <c r="P17" s="79"/>
      <c r="Q17" s="79"/>
      <c r="R17" s="79"/>
      <c r="S17" s="68"/>
      <c r="T17" s="56">
        <f>K17</f>
        <v>0</v>
      </c>
      <c r="U17" s="55"/>
      <c r="V17" s="56">
        <f t="shared" si="0"/>
        <v>3254</v>
      </c>
    </row>
    <row r="18" spans="2:40" x14ac:dyDescent="0.35">
      <c r="B18" s="73" t="s">
        <v>300</v>
      </c>
      <c r="C18" s="78">
        <v>0</v>
      </c>
      <c r="D18" s="78">
        <v>0</v>
      </c>
      <c r="E18" s="78">
        <v>0</v>
      </c>
      <c r="F18" s="78">
        <f>100+1042</f>
        <v>1142</v>
      </c>
      <c r="G18" s="78">
        <v>0</v>
      </c>
      <c r="H18" s="78">
        <v>0</v>
      </c>
      <c r="I18" s="78">
        <v>0</v>
      </c>
      <c r="J18" s="78">
        <v>0</v>
      </c>
      <c r="K18" s="79"/>
      <c r="L18" s="79"/>
      <c r="M18" s="79"/>
      <c r="N18" s="79"/>
      <c r="O18" s="79"/>
      <c r="P18" s="79"/>
      <c r="Q18" s="79"/>
      <c r="R18" s="79"/>
      <c r="S18" s="68"/>
      <c r="T18" s="56">
        <f>J18</f>
        <v>0</v>
      </c>
      <c r="U18" s="55"/>
      <c r="V18" s="56">
        <f t="shared" si="0"/>
        <v>1142</v>
      </c>
    </row>
    <row r="19" spans="2:40" x14ac:dyDescent="0.35">
      <c r="B19" s="73" t="s">
        <v>301</v>
      </c>
      <c r="C19" s="78">
        <v>418</v>
      </c>
      <c r="D19" s="78">
        <v>561</v>
      </c>
      <c r="E19" s="78">
        <f>636+4517</f>
        <v>5153</v>
      </c>
      <c r="F19" s="78">
        <f>695+3733</f>
        <v>4428</v>
      </c>
      <c r="G19" s="78">
        <v>635</v>
      </c>
      <c r="H19" s="78">
        <v>612</v>
      </c>
      <c r="I19" s="78">
        <v>506</v>
      </c>
      <c r="J19" s="79"/>
      <c r="K19" s="79"/>
      <c r="L19" s="79"/>
      <c r="M19" s="79"/>
      <c r="N19" s="79"/>
      <c r="O19" s="79"/>
      <c r="P19" s="79"/>
      <c r="Q19" s="79"/>
      <c r="R19" s="79"/>
      <c r="S19" s="68"/>
      <c r="T19" s="56">
        <f>I19</f>
        <v>506</v>
      </c>
      <c r="U19" s="55"/>
      <c r="V19" s="56">
        <f t="shared" si="0"/>
        <v>12313</v>
      </c>
    </row>
    <row r="20" spans="2:40" x14ac:dyDescent="0.35">
      <c r="B20" s="73" t="s">
        <v>302</v>
      </c>
      <c r="C20" s="78">
        <v>348</v>
      </c>
      <c r="D20" s="78">
        <f>3912+3</f>
        <v>3915</v>
      </c>
      <c r="E20" s="78">
        <f>2876+42</f>
        <v>2918</v>
      </c>
      <c r="F20" s="78">
        <f>1006+6640</f>
        <v>7646</v>
      </c>
      <c r="G20" s="78">
        <f>639+2009</f>
        <v>2648</v>
      </c>
      <c r="H20" s="78">
        <v>3490</v>
      </c>
      <c r="I20" s="79"/>
      <c r="J20" s="79"/>
      <c r="K20" s="79"/>
      <c r="L20" s="79"/>
      <c r="M20" s="79"/>
      <c r="N20" s="79"/>
      <c r="O20" s="79"/>
      <c r="P20" s="79"/>
      <c r="Q20" s="79"/>
      <c r="R20" s="79"/>
      <c r="S20" s="68"/>
      <c r="T20" s="56">
        <f>H20</f>
        <v>3490</v>
      </c>
      <c r="U20" s="55"/>
      <c r="V20" s="56">
        <f t="shared" si="0"/>
        <v>20965</v>
      </c>
    </row>
    <row r="21" spans="2:40" x14ac:dyDescent="0.35">
      <c r="B21" s="73" t="s">
        <v>303</v>
      </c>
      <c r="C21" s="78">
        <v>2657</v>
      </c>
      <c r="D21" s="78">
        <f>1520+5</f>
        <v>1525</v>
      </c>
      <c r="E21" s="78">
        <f>1144+7635</f>
        <v>8779</v>
      </c>
      <c r="F21" s="78">
        <f>221+4906</f>
        <v>5127</v>
      </c>
      <c r="G21" s="78">
        <v>227</v>
      </c>
      <c r="H21" s="79"/>
      <c r="I21" s="79"/>
      <c r="J21" s="79"/>
      <c r="K21" s="79"/>
      <c r="L21" s="79"/>
      <c r="M21" s="79"/>
      <c r="N21" s="79"/>
      <c r="O21" s="79"/>
      <c r="P21" s="79"/>
      <c r="Q21" s="79"/>
      <c r="R21" s="79"/>
      <c r="S21" s="68"/>
      <c r="T21" s="56">
        <f>G21</f>
        <v>227</v>
      </c>
      <c r="U21" s="55"/>
      <c r="V21" s="56">
        <f t="shared" si="0"/>
        <v>18315</v>
      </c>
    </row>
    <row r="22" spans="2:40" x14ac:dyDescent="0.35">
      <c r="B22" s="73" t="s">
        <v>304</v>
      </c>
      <c r="C22" s="78">
        <v>16</v>
      </c>
      <c r="D22" s="78">
        <f>6+467</f>
        <v>473</v>
      </c>
      <c r="E22" s="78">
        <f>286+1574</f>
        <v>1860</v>
      </c>
      <c r="F22" s="78">
        <f>3230+2617</f>
        <v>5847</v>
      </c>
      <c r="G22" s="79"/>
      <c r="H22" s="79"/>
      <c r="I22" s="79"/>
      <c r="J22" s="79"/>
      <c r="K22" s="79"/>
      <c r="L22" s="79"/>
      <c r="M22" s="79"/>
      <c r="N22" s="79"/>
      <c r="O22" s="79"/>
      <c r="P22" s="79"/>
      <c r="Q22" s="79"/>
      <c r="R22" s="79"/>
      <c r="S22" s="68"/>
      <c r="T22" s="56">
        <f>F22</f>
        <v>5847</v>
      </c>
      <c r="U22" s="55"/>
      <c r="V22" s="56">
        <f t="shared" si="0"/>
        <v>8196</v>
      </c>
    </row>
    <row r="23" spans="2:40" x14ac:dyDescent="0.35">
      <c r="B23" s="73" t="s">
        <v>305</v>
      </c>
      <c r="C23" s="78">
        <f>4816+2</f>
        <v>4818</v>
      </c>
      <c r="D23" s="78">
        <f>622-2</f>
        <v>620</v>
      </c>
      <c r="E23" s="78">
        <v>2119</v>
      </c>
      <c r="F23" s="79"/>
      <c r="G23" s="79"/>
      <c r="H23" s="79"/>
      <c r="I23" s="79"/>
      <c r="J23" s="79"/>
      <c r="K23" s="79"/>
      <c r="L23" s="79"/>
      <c r="M23" s="79"/>
      <c r="N23" s="79"/>
      <c r="O23" s="79"/>
      <c r="P23" s="79"/>
      <c r="Q23" s="79"/>
      <c r="R23" s="79"/>
      <c r="S23" s="68"/>
      <c r="T23" s="56">
        <f>E23</f>
        <v>2119</v>
      </c>
      <c r="U23" s="55"/>
      <c r="V23" s="56">
        <f t="shared" si="0"/>
        <v>7557</v>
      </c>
    </row>
    <row r="24" spans="2:40" x14ac:dyDescent="0.35">
      <c r="B24" s="73" t="s">
        <v>306</v>
      </c>
      <c r="C24" s="78">
        <v>3001</v>
      </c>
      <c r="D24" s="78">
        <v>1701</v>
      </c>
      <c r="E24" s="79"/>
      <c r="F24" s="79"/>
      <c r="G24" s="79"/>
      <c r="H24" s="79"/>
      <c r="I24" s="79"/>
      <c r="J24" s="79"/>
      <c r="K24" s="79"/>
      <c r="L24" s="79"/>
      <c r="M24" s="79"/>
      <c r="N24" s="79"/>
      <c r="O24" s="79"/>
      <c r="P24" s="79"/>
      <c r="Q24" s="79"/>
      <c r="R24" s="79"/>
      <c r="S24" s="68"/>
      <c r="T24" s="56">
        <f>D24</f>
        <v>1701</v>
      </c>
      <c r="U24" s="55"/>
      <c r="V24" s="56">
        <f t="shared" si="0"/>
        <v>4702</v>
      </c>
    </row>
    <row r="25" spans="2:40" x14ac:dyDescent="0.35">
      <c r="B25" s="74" t="s">
        <v>307</v>
      </c>
      <c r="C25" s="78">
        <v>4469</v>
      </c>
      <c r="D25" s="79"/>
      <c r="E25" s="79"/>
      <c r="F25" s="79"/>
      <c r="G25" s="79"/>
      <c r="H25" s="79"/>
      <c r="I25" s="79"/>
      <c r="J25" s="79"/>
      <c r="K25" s="79"/>
      <c r="L25" s="79"/>
      <c r="M25" s="79"/>
      <c r="N25" s="79"/>
      <c r="O25" s="79"/>
      <c r="P25" s="79"/>
      <c r="Q25" s="79"/>
      <c r="R25" s="79"/>
      <c r="S25" s="68"/>
      <c r="T25" s="56">
        <f>C25</f>
        <v>4469</v>
      </c>
      <c r="U25" s="55"/>
      <c r="V25" s="56">
        <f t="shared" si="0"/>
        <v>4469</v>
      </c>
    </row>
    <row r="26" spans="2:40" x14ac:dyDescent="0.35">
      <c r="B26" s="62"/>
      <c r="C26" s="63"/>
      <c r="D26" s="63"/>
      <c r="E26" s="63"/>
      <c r="F26" s="64"/>
      <c r="G26" s="64"/>
      <c r="H26" s="63"/>
      <c r="I26" s="64"/>
      <c r="J26" s="65"/>
      <c r="K26" s="65"/>
      <c r="L26" s="65"/>
      <c r="M26" s="64"/>
      <c r="N26" s="65"/>
      <c r="O26" s="64"/>
      <c r="P26" s="64"/>
      <c r="Q26" s="64"/>
      <c r="R26" s="64"/>
      <c r="S26" s="61" t="s">
        <v>169</v>
      </c>
      <c r="T26" s="56">
        <f>SUM(T10:T25)</f>
        <v>22400</v>
      </c>
      <c r="U26" s="55"/>
      <c r="V26" s="56">
        <f>SUM(V10:V25)</f>
        <v>121467</v>
      </c>
    </row>
    <row r="27" spans="2:40" x14ac:dyDescent="0.35">
      <c r="B27" s="66"/>
      <c r="C27" s="66"/>
      <c r="D27" s="66"/>
      <c r="E27" s="66"/>
      <c r="F27" s="66"/>
      <c r="G27" s="66"/>
      <c r="H27" s="66"/>
      <c r="I27" s="66"/>
      <c r="J27" s="65"/>
      <c r="K27" s="65"/>
      <c r="L27" s="65"/>
      <c r="M27" s="66"/>
      <c r="N27" s="66"/>
      <c r="O27" s="66"/>
      <c r="P27" s="66"/>
      <c r="Q27" s="66"/>
      <c r="R27" s="66"/>
      <c r="S27" s="69"/>
      <c r="T27" s="66"/>
      <c r="U27" s="66"/>
      <c r="V27" s="66"/>
    </row>
    <row r="28" spans="2:40" x14ac:dyDescent="0.35">
      <c r="B28" s="66"/>
      <c r="C28" s="66"/>
      <c r="D28" s="66"/>
      <c r="E28" s="66"/>
      <c r="F28" s="66"/>
      <c r="G28" s="66"/>
      <c r="H28" s="66"/>
      <c r="I28" s="66"/>
      <c r="J28" s="66"/>
      <c r="K28" s="66"/>
      <c r="L28" s="66"/>
      <c r="M28" s="66"/>
      <c r="N28" s="66"/>
      <c r="O28" s="66"/>
      <c r="P28" s="66"/>
      <c r="Q28" s="66"/>
      <c r="R28" s="66"/>
      <c r="S28" s="69"/>
      <c r="T28" s="66"/>
      <c r="U28" s="66"/>
      <c r="V28" s="66"/>
    </row>
    <row r="29" spans="2:40" x14ac:dyDescent="0.35">
      <c r="B29" s="66"/>
      <c r="C29" s="66"/>
      <c r="D29" s="66"/>
      <c r="E29" s="66"/>
      <c r="F29" s="66"/>
      <c r="G29" s="66"/>
      <c r="H29" s="66"/>
      <c r="I29" s="66"/>
      <c r="J29" s="66"/>
      <c r="K29" s="66"/>
      <c r="L29" s="66"/>
      <c r="M29" s="66"/>
      <c r="N29" s="66"/>
      <c r="O29" s="66"/>
      <c r="P29" s="66"/>
      <c r="Q29" s="66"/>
      <c r="R29" s="66"/>
      <c r="S29" s="69"/>
      <c r="T29" s="66"/>
      <c r="U29" s="66"/>
      <c r="V29" s="66"/>
    </row>
    <row r="30" spans="2:40" x14ac:dyDescent="0.35">
      <c r="B30" s="66"/>
      <c r="C30" s="66"/>
      <c r="D30" s="66"/>
      <c r="E30" s="66"/>
      <c r="F30" s="66"/>
      <c r="G30" s="66"/>
      <c r="H30" s="66"/>
      <c r="I30" s="66"/>
      <c r="J30" s="66"/>
      <c r="K30" s="66"/>
      <c r="L30" s="66"/>
      <c r="M30" s="66"/>
      <c r="N30" s="66"/>
      <c r="O30" s="66"/>
      <c r="P30" s="66"/>
      <c r="Q30" s="66"/>
      <c r="R30" s="66"/>
      <c r="S30" s="69"/>
      <c r="T30" s="66"/>
      <c r="U30" s="66"/>
      <c r="V30" s="66"/>
    </row>
    <row r="31" spans="2:40" ht="14.5" customHeight="1" x14ac:dyDescent="0.35">
      <c r="B31" s="116" t="s">
        <v>308</v>
      </c>
      <c r="C31" s="116" t="s">
        <v>308</v>
      </c>
      <c r="D31" s="116" t="s">
        <v>308</v>
      </c>
      <c r="E31" s="116" t="s">
        <v>308</v>
      </c>
      <c r="F31" s="116" t="s">
        <v>308</v>
      </c>
      <c r="G31" s="116" t="s">
        <v>308</v>
      </c>
      <c r="H31" s="116" t="s">
        <v>308</v>
      </c>
      <c r="I31" s="116" t="s">
        <v>308</v>
      </c>
      <c r="J31" s="116" t="s">
        <v>308</v>
      </c>
      <c r="K31" s="116" t="s">
        <v>308</v>
      </c>
      <c r="L31" s="116" t="s">
        <v>308</v>
      </c>
      <c r="M31" s="116" t="s">
        <v>308</v>
      </c>
      <c r="N31" s="116" t="s">
        <v>308</v>
      </c>
      <c r="O31" s="116" t="s">
        <v>308</v>
      </c>
      <c r="P31" s="116" t="s">
        <v>308</v>
      </c>
      <c r="Q31" s="116" t="s">
        <v>308</v>
      </c>
      <c r="R31" s="116" t="s">
        <v>308</v>
      </c>
      <c r="S31" s="67"/>
      <c r="T31" s="52"/>
      <c r="U31" s="52"/>
      <c r="V31" s="66"/>
      <c r="AN31" s="84"/>
    </row>
    <row r="32" spans="2:40" ht="14.5" customHeight="1" x14ac:dyDescent="0.35">
      <c r="B32" s="117" t="s">
        <v>284</v>
      </c>
      <c r="C32" s="117" t="s">
        <v>284</v>
      </c>
      <c r="D32" s="117" t="s">
        <v>284</v>
      </c>
      <c r="E32" s="117" t="s">
        <v>284</v>
      </c>
      <c r="F32" s="117" t="s">
        <v>284</v>
      </c>
      <c r="G32" s="117" t="s">
        <v>284</v>
      </c>
      <c r="H32" s="117" t="s">
        <v>284</v>
      </c>
      <c r="I32" s="117" t="s">
        <v>284</v>
      </c>
      <c r="J32" s="117" t="s">
        <v>284</v>
      </c>
      <c r="K32" s="117" t="s">
        <v>284</v>
      </c>
      <c r="L32" s="117" t="s">
        <v>284</v>
      </c>
      <c r="M32" s="117" t="s">
        <v>284</v>
      </c>
      <c r="N32" s="117" t="s">
        <v>284</v>
      </c>
      <c r="O32" s="117" t="s">
        <v>284</v>
      </c>
      <c r="P32" s="117" t="s">
        <v>284</v>
      </c>
      <c r="Q32" s="117" t="s">
        <v>284</v>
      </c>
      <c r="R32" s="117" t="s">
        <v>284</v>
      </c>
      <c r="S32" s="67"/>
      <c r="T32" s="53" t="s">
        <v>285</v>
      </c>
      <c r="U32" s="53"/>
      <c r="V32" s="66"/>
      <c r="AN32" s="84"/>
    </row>
    <row r="33" spans="2:40" ht="14.5" customHeight="1" x14ac:dyDescent="0.35">
      <c r="B33" s="75"/>
      <c r="C33" s="113" t="s">
        <v>287</v>
      </c>
      <c r="D33" s="114"/>
      <c r="E33" s="114"/>
      <c r="F33" s="114"/>
      <c r="G33" s="114"/>
      <c r="H33" s="114"/>
      <c r="I33" s="114"/>
      <c r="J33" s="114"/>
      <c r="K33" s="114"/>
      <c r="L33" s="114"/>
      <c r="M33" s="114"/>
      <c r="N33" s="113"/>
      <c r="O33" s="114"/>
      <c r="P33" s="114"/>
      <c r="Q33" s="114"/>
      <c r="R33" s="114"/>
      <c r="S33" s="67"/>
      <c r="T33" s="111" t="s">
        <v>309</v>
      </c>
      <c r="U33" s="52"/>
      <c r="V33" s="66"/>
      <c r="AN33" s="84"/>
    </row>
    <row r="34" spans="2:40" x14ac:dyDescent="0.35">
      <c r="B34" s="76" t="s">
        <v>289</v>
      </c>
      <c r="C34" s="71">
        <v>0</v>
      </c>
      <c r="D34" s="71">
        <v>1</v>
      </c>
      <c r="E34" s="71">
        <v>2</v>
      </c>
      <c r="F34" s="71">
        <v>3</v>
      </c>
      <c r="G34" s="71">
        <v>4</v>
      </c>
      <c r="H34" s="71">
        <v>5</v>
      </c>
      <c r="I34" s="71">
        <v>6</v>
      </c>
      <c r="J34" s="71">
        <v>7</v>
      </c>
      <c r="K34" s="71">
        <v>8</v>
      </c>
      <c r="L34" s="71">
        <v>9</v>
      </c>
      <c r="M34" s="71">
        <v>10</v>
      </c>
      <c r="N34" s="71">
        <v>11</v>
      </c>
      <c r="O34" s="71">
        <v>12</v>
      </c>
      <c r="P34" s="71">
        <v>13</v>
      </c>
      <c r="Q34" s="71">
        <v>14</v>
      </c>
      <c r="R34" s="71" t="s">
        <v>290</v>
      </c>
      <c r="S34" s="67"/>
      <c r="T34" s="112"/>
      <c r="U34" s="52"/>
      <c r="V34" s="66"/>
      <c r="AN34" s="84"/>
    </row>
    <row r="35" spans="2:40" x14ac:dyDescent="0.35">
      <c r="B35" s="76" t="s">
        <v>292</v>
      </c>
      <c r="C35" s="54"/>
      <c r="D35" s="54"/>
      <c r="E35" s="54"/>
      <c r="F35" s="54"/>
      <c r="G35" s="54"/>
      <c r="H35" s="54"/>
      <c r="I35" s="54"/>
      <c r="J35" s="54"/>
      <c r="K35" s="54"/>
      <c r="L35" s="54"/>
      <c r="M35" s="54"/>
      <c r="N35" s="54"/>
      <c r="O35" s="54"/>
      <c r="P35" s="54"/>
      <c r="Q35" s="54"/>
      <c r="R35" s="78">
        <v>0</v>
      </c>
      <c r="S35" s="68"/>
      <c r="T35" s="56">
        <v>0</v>
      </c>
      <c r="U35" s="55"/>
      <c r="V35" s="66"/>
      <c r="AN35" s="84"/>
    </row>
    <row r="36" spans="2:40" x14ac:dyDescent="0.35">
      <c r="B36" s="76" t="s">
        <v>293</v>
      </c>
      <c r="C36" s="78">
        <v>0</v>
      </c>
      <c r="D36" s="78">
        <v>0</v>
      </c>
      <c r="E36" s="78">
        <v>0</v>
      </c>
      <c r="F36" s="78">
        <v>0</v>
      </c>
      <c r="G36" s="78">
        <v>0</v>
      </c>
      <c r="H36" s="78">
        <v>0</v>
      </c>
      <c r="I36" s="78">
        <v>0</v>
      </c>
      <c r="J36" s="78">
        <v>0</v>
      </c>
      <c r="K36" s="78">
        <v>0</v>
      </c>
      <c r="L36" s="78">
        <v>0</v>
      </c>
      <c r="M36" s="78">
        <v>0</v>
      </c>
      <c r="N36" s="78">
        <v>0</v>
      </c>
      <c r="O36" s="78">
        <v>0</v>
      </c>
      <c r="P36" s="78">
        <v>0</v>
      </c>
      <c r="Q36" s="78">
        <v>0</v>
      </c>
      <c r="R36" s="79"/>
      <c r="S36" s="68"/>
      <c r="T36" s="56">
        <v>0</v>
      </c>
      <c r="U36" s="55"/>
      <c r="V36" s="66"/>
      <c r="AN36" s="84"/>
    </row>
    <row r="37" spans="2:40" x14ac:dyDescent="0.35">
      <c r="B37" s="76" t="s">
        <v>294</v>
      </c>
      <c r="C37" s="78">
        <v>0</v>
      </c>
      <c r="D37" s="78">
        <v>0</v>
      </c>
      <c r="E37" s="78">
        <v>0</v>
      </c>
      <c r="F37" s="78">
        <v>0</v>
      </c>
      <c r="G37" s="78">
        <v>0</v>
      </c>
      <c r="H37" s="78">
        <v>0</v>
      </c>
      <c r="I37" s="78">
        <v>0</v>
      </c>
      <c r="J37" s="78">
        <v>0</v>
      </c>
      <c r="K37" s="78">
        <v>0</v>
      </c>
      <c r="L37" s="78">
        <v>0</v>
      </c>
      <c r="M37" s="78">
        <v>0</v>
      </c>
      <c r="N37" s="78">
        <v>0</v>
      </c>
      <c r="O37" s="78">
        <v>0</v>
      </c>
      <c r="P37" s="78">
        <v>0</v>
      </c>
      <c r="Q37" s="79"/>
      <c r="R37" s="79"/>
      <c r="S37" s="68"/>
      <c r="T37" s="56">
        <v>0</v>
      </c>
      <c r="U37" s="55"/>
      <c r="V37" s="66"/>
      <c r="AN37" s="84"/>
    </row>
    <row r="38" spans="2:40" x14ac:dyDescent="0.35">
      <c r="B38" s="76" t="s">
        <v>295</v>
      </c>
      <c r="C38" s="78">
        <v>0</v>
      </c>
      <c r="D38" s="78">
        <v>0</v>
      </c>
      <c r="E38" s="78">
        <v>0</v>
      </c>
      <c r="F38" s="78">
        <v>0</v>
      </c>
      <c r="G38" s="78">
        <v>0</v>
      </c>
      <c r="H38" s="78">
        <v>0</v>
      </c>
      <c r="I38" s="78">
        <v>0</v>
      </c>
      <c r="J38" s="78">
        <v>0</v>
      </c>
      <c r="K38" s="78">
        <v>0</v>
      </c>
      <c r="L38" s="78">
        <v>0</v>
      </c>
      <c r="M38" s="78">
        <v>0</v>
      </c>
      <c r="N38" s="78">
        <v>0</v>
      </c>
      <c r="O38" s="78">
        <v>0</v>
      </c>
      <c r="P38" s="79"/>
      <c r="Q38" s="79"/>
      <c r="R38" s="79"/>
      <c r="S38" s="68"/>
      <c r="T38" s="56">
        <v>0</v>
      </c>
      <c r="U38" s="55"/>
      <c r="V38" s="66"/>
      <c r="AN38" s="84"/>
    </row>
    <row r="39" spans="2:40" x14ac:dyDescent="0.35">
      <c r="B39" s="76" t="s">
        <v>296</v>
      </c>
      <c r="C39" s="78">
        <v>0</v>
      </c>
      <c r="D39" s="78">
        <v>0</v>
      </c>
      <c r="E39" s="78">
        <v>0</v>
      </c>
      <c r="F39" s="78">
        <v>0</v>
      </c>
      <c r="G39" s="78">
        <v>0</v>
      </c>
      <c r="H39" s="78">
        <v>0</v>
      </c>
      <c r="I39" s="78">
        <v>0</v>
      </c>
      <c r="J39" s="78">
        <v>0</v>
      </c>
      <c r="K39" s="78">
        <v>0</v>
      </c>
      <c r="L39" s="78">
        <v>0</v>
      </c>
      <c r="M39" s="78">
        <v>5137</v>
      </c>
      <c r="N39" s="78">
        <v>0</v>
      </c>
      <c r="O39" s="79"/>
      <c r="P39" s="79"/>
      <c r="Q39" s="79"/>
      <c r="R39" s="79"/>
      <c r="S39" s="68"/>
      <c r="T39" s="56">
        <v>0</v>
      </c>
      <c r="U39" s="55"/>
      <c r="V39" s="66"/>
      <c r="AN39" s="84"/>
    </row>
    <row r="40" spans="2:40" x14ac:dyDescent="0.35">
      <c r="B40" s="76" t="s">
        <v>297</v>
      </c>
      <c r="C40" s="78">
        <v>0</v>
      </c>
      <c r="D40" s="78">
        <v>0</v>
      </c>
      <c r="E40" s="78">
        <v>0</v>
      </c>
      <c r="F40" s="78">
        <v>0</v>
      </c>
      <c r="G40" s="78">
        <v>0</v>
      </c>
      <c r="H40" s="78">
        <v>0</v>
      </c>
      <c r="I40" s="78">
        <v>0</v>
      </c>
      <c r="J40" s="78">
        <v>0</v>
      </c>
      <c r="K40" s="78">
        <v>0</v>
      </c>
      <c r="L40" s="78">
        <v>0</v>
      </c>
      <c r="M40" s="78">
        <v>0</v>
      </c>
      <c r="N40" s="79"/>
      <c r="O40" s="79"/>
      <c r="P40" s="79"/>
      <c r="Q40" s="79"/>
      <c r="R40" s="79"/>
      <c r="S40" s="68"/>
      <c r="T40" s="56">
        <v>0</v>
      </c>
      <c r="U40" s="55"/>
      <c r="V40" s="66"/>
      <c r="AN40" s="84"/>
    </row>
    <row r="41" spans="2:40" x14ac:dyDescent="0.35">
      <c r="B41" s="76" t="s">
        <v>298</v>
      </c>
      <c r="C41" s="78">
        <v>0</v>
      </c>
      <c r="D41" s="78">
        <v>0</v>
      </c>
      <c r="E41" s="78">
        <v>0</v>
      </c>
      <c r="F41" s="78">
        <v>0</v>
      </c>
      <c r="G41" s="78">
        <v>0</v>
      </c>
      <c r="H41" s="78">
        <v>0</v>
      </c>
      <c r="I41" s="78">
        <v>0</v>
      </c>
      <c r="J41" s="78">
        <v>0</v>
      </c>
      <c r="K41" s="78">
        <v>0</v>
      </c>
      <c r="L41" s="78">
        <v>0</v>
      </c>
      <c r="M41" s="79"/>
      <c r="N41" s="79"/>
      <c r="O41" s="79"/>
      <c r="P41" s="79"/>
      <c r="Q41" s="79"/>
      <c r="R41" s="79"/>
      <c r="S41" s="68"/>
      <c r="T41" s="56">
        <v>0</v>
      </c>
      <c r="U41" s="55"/>
      <c r="V41" s="66"/>
      <c r="AN41" s="84"/>
    </row>
    <row r="42" spans="2:40" x14ac:dyDescent="0.35">
      <c r="B42" s="76" t="s">
        <v>299</v>
      </c>
      <c r="C42" s="78">
        <v>0</v>
      </c>
      <c r="D42" s="78">
        <v>0</v>
      </c>
      <c r="E42" s="78">
        <v>0</v>
      </c>
      <c r="F42" s="78">
        <v>0</v>
      </c>
      <c r="G42" s="78">
        <v>0</v>
      </c>
      <c r="H42" s="78">
        <v>0</v>
      </c>
      <c r="I42" s="78">
        <v>0</v>
      </c>
      <c r="J42" s="78">
        <v>3736</v>
      </c>
      <c r="K42" s="78">
        <v>0</v>
      </c>
      <c r="L42" s="79"/>
      <c r="M42" s="79"/>
      <c r="N42" s="79"/>
      <c r="O42" s="79"/>
      <c r="P42" s="79"/>
      <c r="Q42" s="79"/>
      <c r="R42" s="79"/>
      <c r="S42" s="68"/>
      <c r="T42" s="56">
        <v>0</v>
      </c>
      <c r="U42" s="55"/>
      <c r="V42" s="66"/>
      <c r="AN42" s="84"/>
    </row>
    <row r="43" spans="2:40" x14ac:dyDescent="0.35">
      <c r="B43" s="76" t="s">
        <v>300</v>
      </c>
      <c r="C43" s="78">
        <v>0</v>
      </c>
      <c r="D43" s="78">
        <v>0</v>
      </c>
      <c r="E43" s="78">
        <v>0</v>
      </c>
      <c r="F43" s="78">
        <v>0</v>
      </c>
      <c r="G43" s="78">
        <v>0</v>
      </c>
      <c r="H43" s="78">
        <v>0</v>
      </c>
      <c r="I43" s="78">
        <v>0</v>
      </c>
      <c r="J43" s="78">
        <v>0</v>
      </c>
      <c r="K43" s="79"/>
      <c r="L43" s="79"/>
      <c r="M43" s="79"/>
      <c r="N43" s="79"/>
      <c r="O43" s="79"/>
      <c r="P43" s="79"/>
      <c r="Q43" s="79"/>
      <c r="R43" s="79"/>
      <c r="S43" s="68"/>
      <c r="T43" s="56">
        <v>0</v>
      </c>
      <c r="U43" s="55"/>
      <c r="V43" s="66"/>
      <c r="AN43" s="84"/>
    </row>
    <row r="44" spans="2:40" x14ac:dyDescent="0.35">
      <c r="B44" s="76" t="s">
        <v>301</v>
      </c>
      <c r="C44" s="78">
        <v>0</v>
      </c>
      <c r="D44" s="78">
        <v>0</v>
      </c>
      <c r="E44" s="78">
        <v>0</v>
      </c>
      <c r="F44" s="78">
        <v>0</v>
      </c>
      <c r="G44" s="78">
        <v>0</v>
      </c>
      <c r="H44" s="78">
        <v>1485</v>
      </c>
      <c r="I44" s="78">
        <v>1017</v>
      </c>
      <c r="J44" s="79"/>
      <c r="K44" s="79"/>
      <c r="L44" s="79"/>
      <c r="M44" s="79"/>
      <c r="N44" s="79"/>
      <c r="O44" s="79"/>
      <c r="P44" s="79"/>
      <c r="Q44" s="79"/>
      <c r="R44" s="79"/>
      <c r="S44" s="68"/>
      <c r="T44" s="56">
        <v>1017</v>
      </c>
      <c r="U44" s="55"/>
      <c r="V44" s="66"/>
      <c r="AN44" s="84"/>
    </row>
    <row r="45" spans="2:40" x14ac:dyDescent="0.35">
      <c r="B45" s="76" t="s">
        <v>302</v>
      </c>
      <c r="C45" s="78">
        <v>0</v>
      </c>
      <c r="D45" s="78">
        <v>0</v>
      </c>
      <c r="E45" s="78">
        <v>0</v>
      </c>
      <c r="F45" s="78">
        <v>0</v>
      </c>
      <c r="G45" s="78">
        <v>10393</v>
      </c>
      <c r="H45" s="78">
        <v>4068</v>
      </c>
      <c r="I45" s="79"/>
      <c r="J45" s="79"/>
      <c r="K45" s="79"/>
      <c r="L45" s="79"/>
      <c r="M45" s="79"/>
      <c r="N45" s="79"/>
      <c r="O45" s="79"/>
      <c r="P45" s="79"/>
      <c r="Q45" s="79"/>
      <c r="R45" s="79"/>
      <c r="S45" s="68"/>
      <c r="T45" s="56">
        <v>4068</v>
      </c>
      <c r="U45" s="55"/>
      <c r="V45" s="66"/>
      <c r="AN45" s="84"/>
    </row>
    <row r="46" spans="2:40" x14ac:dyDescent="0.35">
      <c r="B46" s="76" t="s">
        <v>303</v>
      </c>
      <c r="C46" s="78">
        <v>0</v>
      </c>
      <c r="D46" s="78">
        <v>0</v>
      </c>
      <c r="E46" s="78">
        <v>0</v>
      </c>
      <c r="F46" s="78">
        <v>3844</v>
      </c>
      <c r="G46" s="78">
        <v>1509</v>
      </c>
      <c r="H46" s="79"/>
      <c r="I46" s="79"/>
      <c r="J46" s="79"/>
      <c r="K46" s="79"/>
      <c r="L46" s="79"/>
      <c r="M46" s="79"/>
      <c r="N46" s="79"/>
      <c r="O46" s="79"/>
      <c r="P46" s="79"/>
      <c r="Q46" s="79"/>
      <c r="R46" s="79"/>
      <c r="S46" s="68"/>
      <c r="T46" s="56">
        <v>1509</v>
      </c>
      <c r="U46" s="55"/>
      <c r="V46" s="66"/>
      <c r="AN46" s="84"/>
    </row>
    <row r="47" spans="2:40" x14ac:dyDescent="0.35">
      <c r="B47" s="76" t="s">
        <v>304</v>
      </c>
      <c r="C47" s="78">
        <v>0</v>
      </c>
      <c r="D47" s="78">
        <v>0</v>
      </c>
      <c r="E47" s="78">
        <f>5591+2200</f>
        <v>7791</v>
      </c>
      <c r="F47" s="78">
        <v>2310</v>
      </c>
      <c r="G47" s="79"/>
      <c r="H47" s="79"/>
      <c r="I47" s="79"/>
      <c r="J47" s="79"/>
      <c r="K47" s="79"/>
      <c r="L47" s="79"/>
      <c r="M47" s="79"/>
      <c r="N47" s="79"/>
      <c r="O47" s="79"/>
      <c r="P47" s="79"/>
      <c r="Q47" s="79"/>
      <c r="R47" s="79"/>
      <c r="S47" s="68"/>
      <c r="T47" s="56">
        <v>2310</v>
      </c>
      <c r="U47" s="55"/>
      <c r="V47" s="66"/>
      <c r="AN47" s="84"/>
    </row>
    <row r="48" spans="2:40" x14ac:dyDescent="0.35">
      <c r="B48" s="76" t="s">
        <v>305</v>
      </c>
      <c r="C48" s="78">
        <v>0</v>
      </c>
      <c r="D48" s="78">
        <v>4231</v>
      </c>
      <c r="E48" s="78">
        <v>2817</v>
      </c>
      <c r="F48" s="79"/>
      <c r="G48" s="79"/>
      <c r="H48" s="79"/>
      <c r="I48" s="79"/>
      <c r="J48" s="79"/>
      <c r="K48" s="79"/>
      <c r="L48" s="79"/>
      <c r="M48" s="79"/>
      <c r="N48" s="79"/>
      <c r="O48" s="79"/>
      <c r="P48" s="79"/>
      <c r="Q48" s="79"/>
      <c r="R48" s="79"/>
      <c r="S48" s="68"/>
      <c r="T48" s="56">
        <v>2817</v>
      </c>
      <c r="U48" s="55"/>
      <c r="V48" s="66"/>
      <c r="AN48" s="84"/>
    </row>
    <row r="49" spans="2:40" x14ac:dyDescent="0.35">
      <c r="B49" s="76" t="s">
        <v>306</v>
      </c>
      <c r="C49" s="78">
        <v>33934</v>
      </c>
      <c r="D49" s="78">
        <v>2293</v>
      </c>
      <c r="E49" s="79"/>
      <c r="F49" s="79"/>
      <c r="G49" s="79"/>
      <c r="H49" s="79"/>
      <c r="I49" s="79"/>
      <c r="J49" s="79"/>
      <c r="K49" s="79"/>
      <c r="L49" s="79"/>
      <c r="M49" s="79"/>
      <c r="N49" s="79"/>
      <c r="O49" s="79"/>
      <c r="P49" s="79"/>
      <c r="Q49" s="79"/>
      <c r="R49" s="79"/>
      <c r="S49" s="68"/>
      <c r="T49" s="56">
        <v>2293</v>
      </c>
      <c r="U49" s="55"/>
      <c r="V49" s="66"/>
      <c r="AN49" s="84"/>
    </row>
    <row r="50" spans="2:40" x14ac:dyDescent="0.35">
      <c r="B50" s="77" t="s">
        <v>307</v>
      </c>
      <c r="C50" s="78">
        <v>37585</v>
      </c>
      <c r="D50" s="79"/>
      <c r="E50" s="79"/>
      <c r="F50" s="79"/>
      <c r="G50" s="79"/>
      <c r="H50" s="79"/>
      <c r="I50" s="79"/>
      <c r="J50" s="79"/>
      <c r="K50" s="79"/>
      <c r="L50" s="79"/>
      <c r="M50" s="79"/>
      <c r="N50" s="79"/>
      <c r="O50" s="79"/>
      <c r="P50" s="79"/>
      <c r="Q50" s="79"/>
      <c r="R50" s="79"/>
      <c r="S50" s="68"/>
      <c r="T50" s="56">
        <v>37585</v>
      </c>
      <c r="U50" s="55"/>
      <c r="V50" s="66"/>
      <c r="AN50" s="84"/>
    </row>
    <row r="51" spans="2:40" x14ac:dyDescent="0.35">
      <c r="B51" s="58"/>
      <c r="C51" s="59"/>
      <c r="D51" s="59"/>
      <c r="E51" s="59"/>
      <c r="F51" s="60"/>
      <c r="G51" s="60"/>
      <c r="H51" s="59"/>
      <c r="I51" s="60"/>
      <c r="J51" s="59"/>
      <c r="K51" s="59"/>
      <c r="L51" s="60"/>
      <c r="M51" s="60"/>
      <c r="N51" s="55"/>
      <c r="O51" s="60"/>
      <c r="P51" s="60"/>
      <c r="Q51" s="60"/>
      <c r="R51" s="60"/>
      <c r="S51" s="61" t="s">
        <v>169</v>
      </c>
      <c r="T51" s="56">
        <f>SUM(T35:T50)</f>
        <v>51599</v>
      </c>
      <c r="U51" s="55"/>
      <c r="V51" s="66"/>
      <c r="AN51" s="84"/>
    </row>
    <row r="52" spans="2:40" s="66" customFormat="1" x14ac:dyDescent="0.35">
      <c r="S52" s="69"/>
    </row>
    <row r="53" spans="2:40" s="66" customFormat="1" x14ac:dyDescent="0.35">
      <c r="B53" s="92" t="s">
        <v>163</v>
      </c>
      <c r="S53" s="69"/>
    </row>
    <row r="54" spans="2:40" s="66" customFormat="1" x14ac:dyDescent="0.35">
      <c r="S54" s="69"/>
    </row>
    <row r="55" spans="2:40" s="66" customFormat="1" x14ac:dyDescent="0.35">
      <c r="S55" s="69"/>
    </row>
    <row r="56" spans="2:40" s="66" customFormat="1" x14ac:dyDescent="0.35">
      <c r="S56" s="69"/>
    </row>
    <row r="57" spans="2:40" s="66" customFormat="1" x14ac:dyDescent="0.35">
      <c r="S57" s="69"/>
    </row>
    <row r="58" spans="2:40" s="66" customFormat="1" x14ac:dyDescent="0.35">
      <c r="S58" s="69"/>
    </row>
    <row r="59" spans="2:40" s="66" customFormat="1" x14ac:dyDescent="0.35">
      <c r="S59" s="69"/>
    </row>
    <row r="60" spans="2:40" s="66" customFormat="1" x14ac:dyDescent="0.35">
      <c r="S60" s="69"/>
    </row>
    <row r="61" spans="2:40" s="66" customFormat="1" x14ac:dyDescent="0.35">
      <c r="S61" s="69"/>
    </row>
    <row r="62" spans="2:40" s="66" customFormat="1" x14ac:dyDescent="0.35">
      <c r="S62" s="69"/>
    </row>
    <row r="63" spans="2:40" s="66" customFormat="1" x14ac:dyDescent="0.35">
      <c r="S63" s="69"/>
    </row>
    <row r="64" spans="2:40" s="66" customFormat="1" x14ac:dyDescent="0.35">
      <c r="S64" s="69"/>
    </row>
    <row r="65" spans="19:19" s="66" customFormat="1" x14ac:dyDescent="0.35">
      <c r="S65" s="69"/>
    </row>
    <row r="66" spans="19:19" s="66" customFormat="1" x14ac:dyDescent="0.35">
      <c r="S66" s="69"/>
    </row>
    <row r="67" spans="19:19" s="66" customFormat="1" x14ac:dyDescent="0.35">
      <c r="S67" s="69"/>
    </row>
    <row r="68" spans="19:19" s="66" customFormat="1" x14ac:dyDescent="0.35">
      <c r="S68" s="69"/>
    </row>
    <row r="69" spans="19:19" s="66" customFormat="1" x14ac:dyDescent="0.35">
      <c r="S69" s="69"/>
    </row>
    <row r="70" spans="19:19" s="66" customFormat="1" x14ac:dyDescent="0.35">
      <c r="S70" s="69"/>
    </row>
    <row r="71" spans="19:19" s="66" customFormat="1" x14ac:dyDescent="0.35">
      <c r="S71" s="69"/>
    </row>
    <row r="72" spans="19:19" s="66" customFormat="1" x14ac:dyDescent="0.35">
      <c r="S72" s="69"/>
    </row>
    <row r="73" spans="19:19" s="66" customFormat="1" x14ac:dyDescent="0.35">
      <c r="S73" s="69"/>
    </row>
    <row r="74" spans="19:19" s="66" customFormat="1" x14ac:dyDescent="0.35">
      <c r="S74" s="69"/>
    </row>
    <row r="75" spans="19:19" s="66" customFormat="1" x14ac:dyDescent="0.35">
      <c r="S75" s="69"/>
    </row>
    <row r="76" spans="19:19" s="66" customFormat="1" x14ac:dyDescent="0.35">
      <c r="S76" s="69"/>
    </row>
    <row r="77" spans="19:19" s="66" customFormat="1" x14ac:dyDescent="0.35">
      <c r="S77" s="69"/>
    </row>
    <row r="78" spans="19:19" s="66" customFormat="1" x14ac:dyDescent="0.35">
      <c r="S78" s="69"/>
    </row>
    <row r="79" spans="19:19" s="66" customFormat="1" x14ac:dyDescent="0.35">
      <c r="S79" s="69"/>
    </row>
    <row r="80" spans="19:19" s="66" customFormat="1" x14ac:dyDescent="0.35">
      <c r="S80" s="69"/>
    </row>
    <row r="81" spans="19:19" s="66" customFormat="1" x14ac:dyDescent="0.35">
      <c r="S81" s="69"/>
    </row>
    <row r="82" spans="19:19" s="66" customFormat="1" x14ac:dyDescent="0.35">
      <c r="S82" s="69"/>
    </row>
    <row r="83" spans="19:19" s="66" customFormat="1" x14ac:dyDescent="0.35">
      <c r="S83" s="69"/>
    </row>
    <row r="84" spans="19:19" s="66" customFormat="1" x14ac:dyDescent="0.35">
      <c r="S84" s="69"/>
    </row>
    <row r="85" spans="19:19" s="66" customFormat="1" x14ac:dyDescent="0.35">
      <c r="S85" s="69"/>
    </row>
    <row r="86" spans="19:19" s="66" customFormat="1" x14ac:dyDescent="0.35">
      <c r="S86" s="69"/>
    </row>
    <row r="87" spans="19:19" s="66" customFormat="1" x14ac:dyDescent="0.35">
      <c r="S87" s="69"/>
    </row>
    <row r="88" spans="19:19" s="66" customFormat="1" x14ac:dyDescent="0.35">
      <c r="S88" s="69"/>
    </row>
    <row r="89" spans="19:19" s="66" customFormat="1" x14ac:dyDescent="0.35">
      <c r="S89" s="69"/>
    </row>
    <row r="90" spans="19:19" s="66" customFormat="1" x14ac:dyDescent="0.35">
      <c r="S90" s="69"/>
    </row>
    <row r="91" spans="19:19" s="66" customFormat="1" x14ac:dyDescent="0.35">
      <c r="S91" s="69"/>
    </row>
    <row r="92" spans="19:19" s="66" customFormat="1" x14ac:dyDescent="0.35">
      <c r="S92" s="69"/>
    </row>
    <row r="93" spans="19:19" s="66" customFormat="1" x14ac:dyDescent="0.35">
      <c r="S93" s="69"/>
    </row>
    <row r="94" spans="19:19" s="66" customFormat="1" x14ac:dyDescent="0.35">
      <c r="S94" s="69"/>
    </row>
    <row r="95" spans="19:19" s="66" customFormat="1" x14ac:dyDescent="0.35">
      <c r="S95" s="69"/>
    </row>
    <row r="96" spans="19:19" s="66" customFormat="1" x14ac:dyDescent="0.35">
      <c r="S96" s="69"/>
    </row>
    <row r="97" spans="19:19" s="66" customFormat="1" x14ac:dyDescent="0.35">
      <c r="S97" s="69"/>
    </row>
    <row r="98" spans="19:19" s="66" customFormat="1" x14ac:dyDescent="0.35">
      <c r="S98" s="69"/>
    </row>
    <row r="99" spans="19:19" s="66" customFormat="1" x14ac:dyDescent="0.35">
      <c r="S99" s="69"/>
    </row>
    <row r="100" spans="19:19" s="66" customFormat="1" x14ac:dyDescent="0.35">
      <c r="S100" s="69"/>
    </row>
    <row r="101" spans="19:19" s="66" customFormat="1" x14ac:dyDescent="0.35">
      <c r="S101" s="69"/>
    </row>
    <row r="102" spans="19:19" s="66" customFormat="1" x14ac:dyDescent="0.35">
      <c r="S102" s="69"/>
    </row>
    <row r="103" spans="19:19" s="66" customFormat="1" x14ac:dyDescent="0.35">
      <c r="S103" s="69"/>
    </row>
    <row r="104" spans="19:19" s="66" customFormat="1" x14ac:dyDescent="0.35">
      <c r="S104" s="69"/>
    </row>
    <row r="105" spans="19:19" s="66" customFormat="1" x14ac:dyDescent="0.35">
      <c r="S105" s="69"/>
    </row>
    <row r="106" spans="19:19" s="66" customFormat="1" x14ac:dyDescent="0.35">
      <c r="S106" s="69"/>
    </row>
    <row r="107" spans="19:19" s="66" customFormat="1" x14ac:dyDescent="0.35">
      <c r="S107" s="69"/>
    </row>
    <row r="108" spans="19:19" s="66" customFormat="1" x14ac:dyDescent="0.35">
      <c r="S108" s="69"/>
    </row>
    <row r="109" spans="19:19" s="66" customFormat="1" x14ac:dyDescent="0.35">
      <c r="S109" s="69"/>
    </row>
    <row r="110" spans="19:19" s="66" customFormat="1" x14ac:dyDescent="0.35">
      <c r="S110" s="69"/>
    </row>
    <row r="111" spans="19:19" s="66" customFormat="1" x14ac:dyDescent="0.35">
      <c r="S111" s="69"/>
    </row>
    <row r="112" spans="19:19" s="66" customFormat="1" x14ac:dyDescent="0.35">
      <c r="S112" s="69"/>
    </row>
    <row r="113" spans="19:19" s="66" customFormat="1" x14ac:dyDescent="0.35">
      <c r="S113" s="69"/>
    </row>
    <row r="114" spans="19:19" s="66" customFormat="1" x14ac:dyDescent="0.35">
      <c r="S114" s="69"/>
    </row>
    <row r="115" spans="19:19" s="66" customFormat="1" x14ac:dyDescent="0.35">
      <c r="S115" s="69"/>
    </row>
    <row r="116" spans="19:19" s="66" customFormat="1" x14ac:dyDescent="0.35">
      <c r="S116" s="69"/>
    </row>
    <row r="117" spans="19:19" s="66" customFormat="1" x14ac:dyDescent="0.35">
      <c r="S117" s="69"/>
    </row>
    <row r="118" spans="19:19" s="66" customFormat="1" x14ac:dyDescent="0.35">
      <c r="S118" s="69"/>
    </row>
    <row r="119" spans="19:19" s="66" customFormat="1" x14ac:dyDescent="0.35">
      <c r="S119" s="69"/>
    </row>
    <row r="120" spans="19:19" s="66" customFormat="1" x14ac:dyDescent="0.35">
      <c r="S120" s="69"/>
    </row>
    <row r="121" spans="19:19" s="66" customFormat="1" x14ac:dyDescent="0.35">
      <c r="S121" s="69"/>
    </row>
    <row r="122" spans="19:19" s="66" customFormat="1" x14ac:dyDescent="0.35">
      <c r="S122" s="69"/>
    </row>
    <row r="123" spans="19:19" s="66" customFormat="1" x14ac:dyDescent="0.35">
      <c r="S123" s="69"/>
    </row>
    <row r="124" spans="19:19" s="66" customFormat="1" x14ac:dyDescent="0.35">
      <c r="S124" s="69"/>
    </row>
    <row r="125" spans="19:19" s="66" customFormat="1" x14ac:dyDescent="0.35">
      <c r="S125" s="69"/>
    </row>
    <row r="126" spans="19:19" s="66" customFormat="1" x14ac:dyDescent="0.35">
      <c r="S126" s="69"/>
    </row>
    <row r="127" spans="19:19" s="66" customFormat="1" x14ac:dyDescent="0.35">
      <c r="S127" s="69"/>
    </row>
    <row r="128" spans="19:19" s="66" customFormat="1" x14ac:dyDescent="0.35">
      <c r="S128" s="69"/>
    </row>
    <row r="129" spans="19:19" s="66" customFormat="1" x14ac:dyDescent="0.35">
      <c r="S129" s="69"/>
    </row>
    <row r="130" spans="19:19" s="66" customFormat="1" x14ac:dyDescent="0.35">
      <c r="S130" s="69"/>
    </row>
    <row r="131" spans="19:19" s="66" customFormat="1" x14ac:dyDescent="0.35">
      <c r="S131" s="69"/>
    </row>
    <row r="132" spans="19:19" s="66" customFormat="1" x14ac:dyDescent="0.35">
      <c r="S132" s="69"/>
    </row>
    <row r="133" spans="19:19" s="66" customFormat="1" x14ac:dyDescent="0.35">
      <c r="S133" s="69"/>
    </row>
    <row r="134" spans="19:19" s="66" customFormat="1" x14ac:dyDescent="0.35">
      <c r="S134" s="69"/>
    </row>
    <row r="135" spans="19:19" s="66" customFormat="1" x14ac:dyDescent="0.35">
      <c r="S135" s="69"/>
    </row>
    <row r="136" spans="19:19" s="66" customFormat="1" x14ac:dyDescent="0.35">
      <c r="S136" s="69"/>
    </row>
    <row r="137" spans="19:19" s="66" customFormat="1" x14ac:dyDescent="0.35">
      <c r="S137" s="69"/>
    </row>
    <row r="138" spans="19:19" s="66" customFormat="1" x14ac:dyDescent="0.35">
      <c r="S138" s="69"/>
    </row>
    <row r="139" spans="19:19" s="66" customFormat="1" x14ac:dyDescent="0.35">
      <c r="S139" s="69"/>
    </row>
    <row r="140" spans="19:19" s="66" customFormat="1" x14ac:dyDescent="0.35">
      <c r="S140" s="69"/>
    </row>
    <row r="141" spans="19:19" s="66" customFormat="1" x14ac:dyDescent="0.35">
      <c r="S141" s="69"/>
    </row>
    <row r="142" spans="19:19" s="66" customFormat="1" x14ac:dyDescent="0.35">
      <c r="S142" s="69"/>
    </row>
    <row r="143" spans="19:19" s="66" customFormat="1" x14ac:dyDescent="0.35">
      <c r="S143" s="69"/>
    </row>
    <row r="144" spans="19:19" s="66" customFormat="1" x14ac:dyDescent="0.35">
      <c r="S144" s="69"/>
    </row>
    <row r="145" spans="19:19" s="66" customFormat="1" x14ac:dyDescent="0.35">
      <c r="S145" s="69"/>
    </row>
    <row r="146" spans="19:19" s="66" customFormat="1" x14ac:dyDescent="0.35">
      <c r="S146" s="69"/>
    </row>
    <row r="147" spans="19:19" s="66" customFormat="1" x14ac:dyDescent="0.35">
      <c r="S147" s="69"/>
    </row>
    <row r="148" spans="19:19" s="66" customFormat="1" x14ac:dyDescent="0.35">
      <c r="S148" s="69"/>
    </row>
    <row r="149" spans="19:19" s="66" customFormat="1" x14ac:dyDescent="0.35">
      <c r="S149" s="69"/>
    </row>
    <row r="150" spans="19:19" s="66" customFormat="1" x14ac:dyDescent="0.35">
      <c r="S150" s="69"/>
    </row>
    <row r="151" spans="19:19" s="66" customFormat="1" x14ac:dyDescent="0.35">
      <c r="S151" s="69"/>
    </row>
    <row r="152" spans="19:19" s="66" customFormat="1" x14ac:dyDescent="0.35">
      <c r="S152" s="69"/>
    </row>
    <row r="153" spans="19:19" s="66" customFormat="1" x14ac:dyDescent="0.35">
      <c r="S153" s="69"/>
    </row>
    <row r="154" spans="19:19" s="66" customFormat="1" x14ac:dyDescent="0.35">
      <c r="S154" s="69"/>
    </row>
    <row r="155" spans="19:19" s="66" customFormat="1" x14ac:dyDescent="0.35">
      <c r="S155" s="69"/>
    </row>
    <row r="156" spans="19:19" s="66" customFormat="1" x14ac:dyDescent="0.35">
      <c r="S156" s="69"/>
    </row>
    <row r="157" spans="19:19" s="66" customFormat="1" x14ac:dyDescent="0.35">
      <c r="S157" s="69"/>
    </row>
    <row r="158" spans="19:19" s="66" customFormat="1" x14ac:dyDescent="0.35">
      <c r="S158" s="69"/>
    </row>
    <row r="159" spans="19:19" s="66" customFormat="1" x14ac:dyDescent="0.35">
      <c r="S159" s="69"/>
    </row>
    <row r="160" spans="19:19" s="66" customFormat="1" x14ac:dyDescent="0.35">
      <c r="S160" s="69"/>
    </row>
    <row r="161" spans="19:19" s="66" customFormat="1" x14ac:dyDescent="0.35">
      <c r="S161" s="69"/>
    </row>
    <row r="162" spans="19:19" s="66" customFormat="1" x14ac:dyDescent="0.35">
      <c r="S162" s="69"/>
    </row>
    <row r="163" spans="19:19" s="66" customFormat="1" x14ac:dyDescent="0.35">
      <c r="S163" s="69"/>
    </row>
    <row r="164" spans="19:19" s="66" customFormat="1" x14ac:dyDescent="0.35">
      <c r="S164" s="69"/>
    </row>
    <row r="165" spans="19:19" s="66" customFormat="1" x14ac:dyDescent="0.35">
      <c r="S165" s="69"/>
    </row>
    <row r="166" spans="19:19" s="66" customFormat="1" x14ac:dyDescent="0.35">
      <c r="S166" s="69"/>
    </row>
    <row r="167" spans="19:19" s="66" customFormat="1" x14ac:dyDescent="0.35">
      <c r="S167" s="69"/>
    </row>
    <row r="168" spans="19:19" s="66" customFormat="1" x14ac:dyDescent="0.35">
      <c r="S168" s="69"/>
    </row>
    <row r="169" spans="19:19" s="66" customFormat="1" x14ac:dyDescent="0.35">
      <c r="S169" s="69"/>
    </row>
    <row r="170" spans="19:19" s="66" customFormat="1" x14ac:dyDescent="0.35">
      <c r="S170" s="69"/>
    </row>
    <row r="171" spans="19:19" s="66" customFormat="1" x14ac:dyDescent="0.35">
      <c r="S171" s="69"/>
    </row>
    <row r="172" spans="19:19" s="66" customFormat="1" x14ac:dyDescent="0.35">
      <c r="S172" s="69"/>
    </row>
    <row r="173" spans="19:19" s="66" customFormat="1" x14ac:dyDescent="0.35">
      <c r="S173" s="69"/>
    </row>
    <row r="174" spans="19:19" s="66" customFormat="1" x14ac:dyDescent="0.35">
      <c r="S174" s="69"/>
    </row>
    <row r="175" spans="19:19" s="66" customFormat="1" x14ac:dyDescent="0.35">
      <c r="S175" s="69"/>
    </row>
    <row r="176" spans="19:19" s="66" customFormat="1" x14ac:dyDescent="0.35">
      <c r="S176" s="69"/>
    </row>
    <row r="177" spans="19:19" s="66" customFormat="1" x14ac:dyDescent="0.35">
      <c r="S177" s="69"/>
    </row>
    <row r="178" spans="19:19" s="66" customFormat="1" x14ac:dyDescent="0.35">
      <c r="S178" s="69"/>
    </row>
    <row r="179" spans="19:19" s="66" customFormat="1" x14ac:dyDescent="0.35">
      <c r="S179" s="69"/>
    </row>
    <row r="180" spans="19:19" s="66" customFormat="1" x14ac:dyDescent="0.35">
      <c r="S180" s="69"/>
    </row>
    <row r="181" spans="19:19" s="66" customFormat="1" x14ac:dyDescent="0.35">
      <c r="S181" s="69"/>
    </row>
    <row r="182" spans="19:19" s="66" customFormat="1" x14ac:dyDescent="0.35">
      <c r="S182" s="69"/>
    </row>
    <row r="183" spans="19:19" s="66" customFormat="1" x14ac:dyDescent="0.35">
      <c r="S183" s="69"/>
    </row>
    <row r="184" spans="19:19" s="66" customFormat="1" x14ac:dyDescent="0.35">
      <c r="S184" s="69"/>
    </row>
    <row r="185" spans="19:19" s="66" customFormat="1" x14ac:dyDescent="0.35">
      <c r="S185" s="69"/>
    </row>
    <row r="186" spans="19:19" s="66" customFormat="1" x14ac:dyDescent="0.35">
      <c r="S186" s="69"/>
    </row>
    <row r="187" spans="19:19" s="66" customFormat="1" x14ac:dyDescent="0.35">
      <c r="S187" s="69"/>
    </row>
    <row r="188" spans="19:19" s="66" customFormat="1" x14ac:dyDescent="0.35">
      <c r="S188" s="69"/>
    </row>
    <row r="189" spans="19:19" s="66" customFormat="1" x14ac:dyDescent="0.35">
      <c r="S189" s="69"/>
    </row>
    <row r="190" spans="19:19" s="66" customFormat="1" x14ac:dyDescent="0.35">
      <c r="S190" s="69"/>
    </row>
    <row r="191" spans="19:19" s="66" customFormat="1" x14ac:dyDescent="0.35">
      <c r="S191" s="69"/>
    </row>
    <row r="192" spans="19:19" s="66" customFormat="1" x14ac:dyDescent="0.35">
      <c r="S192" s="69"/>
    </row>
    <row r="193" spans="19:19" s="66" customFormat="1" x14ac:dyDescent="0.35">
      <c r="S193" s="69"/>
    </row>
    <row r="194" spans="19:19" s="66" customFormat="1" x14ac:dyDescent="0.35">
      <c r="S194" s="69"/>
    </row>
    <row r="195" spans="19:19" s="66" customFormat="1" x14ac:dyDescent="0.35">
      <c r="S195" s="69"/>
    </row>
    <row r="196" spans="19:19" s="66" customFormat="1" x14ac:dyDescent="0.35">
      <c r="S196" s="69"/>
    </row>
    <row r="197" spans="19:19" s="66" customFormat="1" x14ac:dyDescent="0.35">
      <c r="S197" s="69"/>
    </row>
    <row r="198" spans="19:19" s="66" customFormat="1" x14ac:dyDescent="0.35">
      <c r="S198" s="69"/>
    </row>
    <row r="199" spans="19:19" s="66" customFormat="1" x14ac:dyDescent="0.35">
      <c r="S199" s="69"/>
    </row>
    <row r="200" spans="19:19" s="66" customFormat="1" x14ac:dyDescent="0.35">
      <c r="S200" s="69"/>
    </row>
    <row r="201" spans="19:19" s="66" customFormat="1" x14ac:dyDescent="0.35">
      <c r="S201" s="69"/>
    </row>
    <row r="202" spans="19:19" s="66" customFormat="1" x14ac:dyDescent="0.35">
      <c r="S202" s="69"/>
    </row>
    <row r="203" spans="19:19" s="66" customFormat="1" x14ac:dyDescent="0.35">
      <c r="S203" s="69"/>
    </row>
    <row r="204" spans="19:19" s="66" customFormat="1" x14ac:dyDescent="0.35">
      <c r="S204" s="69"/>
    </row>
    <row r="205" spans="19:19" s="66" customFormat="1" x14ac:dyDescent="0.35">
      <c r="S205" s="69"/>
    </row>
    <row r="206" spans="19:19" s="66" customFormat="1" x14ac:dyDescent="0.35">
      <c r="S206" s="69"/>
    </row>
    <row r="207" spans="19:19" s="66" customFormat="1" x14ac:dyDescent="0.35">
      <c r="S207" s="69"/>
    </row>
    <row r="208" spans="19:19" s="66" customFormat="1" x14ac:dyDescent="0.35">
      <c r="S208" s="69"/>
    </row>
    <row r="209" spans="19:19" s="66" customFormat="1" x14ac:dyDescent="0.35">
      <c r="S209" s="69"/>
    </row>
    <row r="210" spans="19:19" s="66" customFormat="1" x14ac:dyDescent="0.35">
      <c r="S210" s="69"/>
    </row>
    <row r="211" spans="19:19" s="66" customFormat="1" x14ac:dyDescent="0.35">
      <c r="S211" s="69"/>
    </row>
    <row r="212" spans="19:19" s="66" customFormat="1" x14ac:dyDescent="0.35">
      <c r="S212" s="69"/>
    </row>
    <row r="213" spans="19:19" s="66" customFormat="1" x14ac:dyDescent="0.35">
      <c r="S213" s="69"/>
    </row>
    <row r="214" spans="19:19" s="66" customFormat="1" x14ac:dyDescent="0.35">
      <c r="S214" s="69"/>
    </row>
    <row r="215" spans="19:19" s="66" customFormat="1" x14ac:dyDescent="0.35">
      <c r="S215" s="69"/>
    </row>
    <row r="216" spans="19:19" s="66" customFormat="1" x14ac:dyDescent="0.35">
      <c r="S216" s="69"/>
    </row>
    <row r="217" spans="19:19" s="66" customFormat="1" x14ac:dyDescent="0.35">
      <c r="S217" s="69"/>
    </row>
    <row r="218" spans="19:19" s="66" customFormat="1" x14ac:dyDescent="0.35">
      <c r="S218" s="69"/>
    </row>
    <row r="219" spans="19:19" s="66" customFormat="1" x14ac:dyDescent="0.35">
      <c r="S219" s="69"/>
    </row>
    <row r="220" spans="19:19" s="66" customFormat="1" x14ac:dyDescent="0.35">
      <c r="S220" s="69"/>
    </row>
    <row r="221" spans="19:19" s="66" customFormat="1" x14ac:dyDescent="0.35">
      <c r="S221" s="69"/>
    </row>
    <row r="222" spans="19:19" s="66" customFormat="1" x14ac:dyDescent="0.35">
      <c r="S222" s="69"/>
    </row>
    <row r="223" spans="19:19" s="66" customFormat="1" x14ac:dyDescent="0.35">
      <c r="S223" s="69"/>
    </row>
    <row r="224" spans="19:19" s="66" customFormat="1" x14ac:dyDescent="0.35">
      <c r="S224" s="69"/>
    </row>
    <row r="225" spans="19:19" s="66" customFormat="1" x14ac:dyDescent="0.35">
      <c r="S225" s="69"/>
    </row>
    <row r="226" spans="19:19" s="66" customFormat="1" x14ac:dyDescent="0.35">
      <c r="S226" s="69"/>
    </row>
    <row r="227" spans="19:19" s="66" customFormat="1" x14ac:dyDescent="0.35">
      <c r="S227" s="69"/>
    </row>
    <row r="228" spans="19:19" s="66" customFormat="1" x14ac:dyDescent="0.35">
      <c r="S228" s="69"/>
    </row>
    <row r="229" spans="19:19" s="66" customFormat="1" x14ac:dyDescent="0.35">
      <c r="S229" s="69"/>
    </row>
    <row r="230" spans="19:19" s="66" customFormat="1" x14ac:dyDescent="0.35">
      <c r="S230" s="69"/>
    </row>
    <row r="231" spans="19:19" s="66" customFormat="1" x14ac:dyDescent="0.35">
      <c r="S231" s="69"/>
    </row>
    <row r="232" spans="19:19" s="66" customFormat="1" x14ac:dyDescent="0.35">
      <c r="S232" s="69"/>
    </row>
    <row r="233" spans="19:19" s="66" customFormat="1" x14ac:dyDescent="0.35">
      <c r="S233" s="69"/>
    </row>
    <row r="234" spans="19:19" s="66" customFormat="1" x14ac:dyDescent="0.35">
      <c r="S234" s="69"/>
    </row>
    <row r="235" spans="19:19" s="66" customFormat="1" x14ac:dyDescent="0.35">
      <c r="S235" s="69"/>
    </row>
    <row r="236" spans="19:19" s="66" customFormat="1" x14ac:dyDescent="0.35">
      <c r="S236" s="69"/>
    </row>
    <row r="237" spans="19:19" s="66" customFormat="1" x14ac:dyDescent="0.35">
      <c r="S237" s="69"/>
    </row>
    <row r="238" spans="19:19" s="66" customFormat="1" x14ac:dyDescent="0.35">
      <c r="S238" s="69"/>
    </row>
    <row r="239" spans="19:19" s="66" customFormat="1" x14ac:dyDescent="0.35">
      <c r="S239" s="69"/>
    </row>
    <row r="240" spans="19:19" s="66" customFormat="1" x14ac:dyDescent="0.35">
      <c r="S240" s="69"/>
    </row>
    <row r="241" spans="19:19" s="66" customFormat="1" x14ac:dyDescent="0.35">
      <c r="S241" s="69"/>
    </row>
    <row r="242" spans="19:19" s="66" customFormat="1" x14ac:dyDescent="0.35">
      <c r="S242" s="69"/>
    </row>
    <row r="243" spans="19:19" s="66" customFormat="1" x14ac:dyDescent="0.35">
      <c r="S243" s="69"/>
    </row>
    <row r="244" spans="19:19" s="66" customFormat="1" x14ac:dyDescent="0.35">
      <c r="S244" s="69"/>
    </row>
    <row r="245" spans="19:19" s="66" customFormat="1" x14ac:dyDescent="0.35">
      <c r="S245" s="69"/>
    </row>
    <row r="246" spans="19:19" s="66" customFormat="1" x14ac:dyDescent="0.35">
      <c r="S246" s="69"/>
    </row>
    <row r="247" spans="19:19" s="66" customFormat="1" x14ac:dyDescent="0.35">
      <c r="S247" s="69"/>
    </row>
    <row r="248" spans="19:19" s="66" customFormat="1" x14ac:dyDescent="0.35">
      <c r="S248" s="69"/>
    </row>
    <row r="249" spans="19:19" s="66" customFormat="1" x14ac:dyDescent="0.35">
      <c r="S249" s="69"/>
    </row>
    <row r="250" spans="19:19" s="66" customFormat="1" x14ac:dyDescent="0.35">
      <c r="S250" s="69"/>
    </row>
    <row r="251" spans="19:19" s="66" customFormat="1" x14ac:dyDescent="0.35">
      <c r="S251" s="69"/>
    </row>
    <row r="252" spans="19:19" s="66" customFormat="1" x14ac:dyDescent="0.35">
      <c r="S252" s="69"/>
    </row>
    <row r="253" spans="19:19" s="66" customFormat="1" x14ac:dyDescent="0.35">
      <c r="S253" s="69"/>
    </row>
    <row r="254" spans="19:19" s="66" customFormat="1" x14ac:dyDescent="0.35">
      <c r="S254" s="69"/>
    </row>
    <row r="255" spans="19:19" s="66" customFormat="1" x14ac:dyDescent="0.35">
      <c r="S255" s="69"/>
    </row>
    <row r="256" spans="19:19" s="66" customFormat="1" x14ac:dyDescent="0.35">
      <c r="S256" s="69"/>
    </row>
    <row r="257" spans="19:19" s="66" customFormat="1" x14ac:dyDescent="0.35">
      <c r="S257" s="69"/>
    </row>
    <row r="258" spans="19:19" s="66" customFormat="1" x14ac:dyDescent="0.35">
      <c r="S258" s="69"/>
    </row>
    <row r="259" spans="19:19" s="66" customFormat="1" x14ac:dyDescent="0.35">
      <c r="S259" s="69"/>
    </row>
    <row r="260" spans="19:19" s="66" customFormat="1" x14ac:dyDescent="0.35">
      <c r="S260" s="69"/>
    </row>
    <row r="261" spans="19:19" s="66" customFormat="1" x14ac:dyDescent="0.35">
      <c r="S261" s="69"/>
    </row>
    <row r="262" spans="19:19" s="66" customFormat="1" x14ac:dyDescent="0.35">
      <c r="S262" s="69"/>
    </row>
    <row r="263" spans="19:19" s="66" customFormat="1" x14ac:dyDescent="0.35">
      <c r="S263" s="69"/>
    </row>
    <row r="264" spans="19:19" s="66" customFormat="1" x14ac:dyDescent="0.35">
      <c r="S264" s="69"/>
    </row>
    <row r="265" spans="19:19" s="66" customFormat="1" x14ac:dyDescent="0.35">
      <c r="S265" s="69"/>
    </row>
    <row r="266" spans="19:19" s="66" customFormat="1" x14ac:dyDescent="0.35">
      <c r="S266" s="69"/>
    </row>
    <row r="267" spans="19:19" s="66" customFormat="1" x14ac:dyDescent="0.35">
      <c r="S267" s="69"/>
    </row>
    <row r="268" spans="19:19" s="66" customFormat="1" x14ac:dyDescent="0.35">
      <c r="S268" s="69"/>
    </row>
    <row r="269" spans="19:19" s="66" customFormat="1" x14ac:dyDescent="0.35">
      <c r="S269" s="69"/>
    </row>
    <row r="270" spans="19:19" s="66" customFormat="1" x14ac:dyDescent="0.35">
      <c r="S270" s="69"/>
    </row>
    <row r="271" spans="19:19" s="66" customFormat="1" x14ac:dyDescent="0.35">
      <c r="S271" s="69"/>
    </row>
    <row r="272" spans="19:19" s="66" customFormat="1" x14ac:dyDescent="0.35">
      <c r="S272" s="69"/>
    </row>
    <row r="273" spans="19:19" s="66" customFormat="1" x14ac:dyDescent="0.35">
      <c r="S273" s="69"/>
    </row>
    <row r="274" spans="19:19" s="66" customFormat="1" x14ac:dyDescent="0.35">
      <c r="S274" s="69"/>
    </row>
    <row r="275" spans="19:19" s="66" customFormat="1" x14ac:dyDescent="0.35">
      <c r="S275" s="69"/>
    </row>
    <row r="276" spans="19:19" s="66" customFormat="1" x14ac:dyDescent="0.35">
      <c r="S276" s="69"/>
    </row>
    <row r="277" spans="19:19" s="66" customFormat="1" x14ac:dyDescent="0.35">
      <c r="S277" s="69"/>
    </row>
    <row r="278" spans="19:19" s="66" customFormat="1" x14ac:dyDescent="0.35">
      <c r="S278" s="69"/>
    </row>
    <row r="279" spans="19:19" s="66" customFormat="1" x14ac:dyDescent="0.35">
      <c r="S279" s="69"/>
    </row>
    <row r="280" spans="19:19" s="66" customFormat="1" x14ac:dyDescent="0.35">
      <c r="S280" s="69"/>
    </row>
    <row r="281" spans="19:19" s="66" customFormat="1" x14ac:dyDescent="0.35">
      <c r="S281" s="69"/>
    </row>
    <row r="282" spans="19:19" s="66" customFormat="1" x14ac:dyDescent="0.35">
      <c r="S282" s="69"/>
    </row>
    <row r="283" spans="19:19" s="66" customFormat="1" x14ac:dyDescent="0.35">
      <c r="S283" s="69"/>
    </row>
    <row r="284" spans="19:19" s="66" customFormat="1" x14ac:dyDescent="0.35">
      <c r="S284" s="69"/>
    </row>
    <row r="285" spans="19:19" s="66" customFormat="1" x14ac:dyDescent="0.35">
      <c r="S285" s="69"/>
    </row>
    <row r="286" spans="19:19" s="66" customFormat="1" x14ac:dyDescent="0.35">
      <c r="S286" s="69"/>
    </row>
    <row r="287" spans="19:19" s="66" customFormat="1" x14ac:dyDescent="0.35">
      <c r="S287" s="69"/>
    </row>
    <row r="288" spans="19:19" s="66" customFormat="1" x14ac:dyDescent="0.35">
      <c r="S288" s="69"/>
    </row>
    <row r="289" spans="19:19" s="66" customFormat="1" x14ac:dyDescent="0.35">
      <c r="S289" s="69"/>
    </row>
    <row r="290" spans="19:19" s="66" customFormat="1" x14ac:dyDescent="0.35">
      <c r="S290" s="69"/>
    </row>
    <row r="291" spans="19:19" s="66" customFormat="1" x14ac:dyDescent="0.35">
      <c r="S291" s="69"/>
    </row>
    <row r="292" spans="19:19" s="66" customFormat="1" x14ac:dyDescent="0.35">
      <c r="S292" s="69"/>
    </row>
    <row r="293" spans="19:19" s="66" customFormat="1" x14ac:dyDescent="0.35">
      <c r="S293" s="69"/>
    </row>
    <row r="294" spans="19:19" s="66" customFormat="1" x14ac:dyDescent="0.35">
      <c r="S294" s="69"/>
    </row>
    <row r="295" spans="19:19" s="66" customFormat="1" x14ac:dyDescent="0.35">
      <c r="S295" s="69"/>
    </row>
    <row r="296" spans="19:19" s="66" customFormat="1" x14ac:dyDescent="0.35">
      <c r="S296" s="69"/>
    </row>
    <row r="297" spans="19:19" s="66" customFormat="1" x14ac:dyDescent="0.35">
      <c r="S297" s="69"/>
    </row>
    <row r="298" spans="19:19" s="66" customFormat="1" x14ac:dyDescent="0.35">
      <c r="S298" s="69"/>
    </row>
    <row r="299" spans="19:19" s="66" customFormat="1" x14ac:dyDescent="0.35">
      <c r="S299" s="69"/>
    </row>
    <row r="300" spans="19:19" s="66" customFormat="1" x14ac:dyDescent="0.35">
      <c r="S300" s="69"/>
    </row>
    <row r="301" spans="19:19" s="66" customFormat="1" x14ac:dyDescent="0.35">
      <c r="S301" s="69"/>
    </row>
    <row r="302" spans="19:19" s="66" customFormat="1" x14ac:dyDescent="0.35">
      <c r="S302" s="69"/>
    </row>
    <row r="303" spans="19:19" s="66" customFormat="1" x14ac:dyDescent="0.35">
      <c r="S303" s="69"/>
    </row>
    <row r="304" spans="19:19" s="66" customFormat="1" x14ac:dyDescent="0.35">
      <c r="S304" s="69"/>
    </row>
    <row r="305" spans="19:19" s="66" customFormat="1" x14ac:dyDescent="0.35">
      <c r="S305" s="69"/>
    </row>
    <row r="306" spans="19:19" s="66" customFormat="1" x14ac:dyDescent="0.35">
      <c r="S306" s="69"/>
    </row>
    <row r="307" spans="19:19" s="66" customFormat="1" x14ac:dyDescent="0.35">
      <c r="S307" s="69"/>
    </row>
    <row r="308" spans="19:19" s="66" customFormat="1" x14ac:dyDescent="0.35">
      <c r="S308" s="69"/>
    </row>
    <row r="309" spans="19:19" s="66" customFormat="1" x14ac:dyDescent="0.35">
      <c r="S309" s="69"/>
    </row>
    <row r="310" spans="19:19" s="66" customFormat="1" x14ac:dyDescent="0.35">
      <c r="S310" s="69"/>
    </row>
    <row r="311" spans="19:19" s="66" customFormat="1" x14ac:dyDescent="0.35">
      <c r="S311" s="69"/>
    </row>
    <row r="312" spans="19:19" s="66" customFormat="1" x14ac:dyDescent="0.35">
      <c r="S312" s="69"/>
    </row>
    <row r="313" spans="19:19" s="66" customFormat="1" x14ac:dyDescent="0.35">
      <c r="S313" s="69"/>
    </row>
    <row r="314" spans="19:19" s="66" customFormat="1" x14ac:dyDescent="0.35">
      <c r="S314" s="69"/>
    </row>
    <row r="315" spans="19:19" s="66" customFormat="1" x14ac:dyDescent="0.35">
      <c r="S315" s="69"/>
    </row>
    <row r="316" spans="19:19" s="66" customFormat="1" x14ac:dyDescent="0.35">
      <c r="S316" s="69"/>
    </row>
    <row r="317" spans="19:19" s="66" customFormat="1" x14ac:dyDescent="0.35">
      <c r="S317" s="69"/>
    </row>
    <row r="318" spans="19:19" s="66" customFormat="1" x14ac:dyDescent="0.35">
      <c r="S318" s="69"/>
    </row>
    <row r="319" spans="19:19" s="66" customFormat="1" x14ac:dyDescent="0.35">
      <c r="S319" s="69"/>
    </row>
    <row r="320" spans="19:19" s="66" customFormat="1" x14ac:dyDescent="0.35">
      <c r="S320" s="69"/>
    </row>
    <row r="321" spans="19:19" s="66" customFormat="1" x14ac:dyDescent="0.35">
      <c r="S321" s="69"/>
    </row>
    <row r="322" spans="19:19" s="66" customFormat="1" x14ac:dyDescent="0.35">
      <c r="S322" s="69"/>
    </row>
    <row r="323" spans="19:19" s="66" customFormat="1" x14ac:dyDescent="0.35">
      <c r="S323" s="69"/>
    </row>
    <row r="324" spans="19:19" s="66" customFormat="1" x14ac:dyDescent="0.35">
      <c r="S324" s="69"/>
    </row>
    <row r="325" spans="19:19" s="66" customFormat="1" x14ac:dyDescent="0.35">
      <c r="S325" s="69"/>
    </row>
    <row r="326" spans="19:19" s="66" customFormat="1" x14ac:dyDescent="0.35">
      <c r="S326" s="69"/>
    </row>
    <row r="327" spans="19:19" s="66" customFormat="1" x14ac:dyDescent="0.35">
      <c r="S327" s="69"/>
    </row>
    <row r="328" spans="19:19" s="66" customFormat="1" x14ac:dyDescent="0.35">
      <c r="S328" s="69"/>
    </row>
    <row r="329" spans="19:19" s="66" customFormat="1" x14ac:dyDescent="0.35">
      <c r="S329" s="69"/>
    </row>
    <row r="330" spans="19:19" s="66" customFormat="1" x14ac:dyDescent="0.35">
      <c r="S330" s="69"/>
    </row>
    <row r="331" spans="19:19" s="66" customFormat="1" x14ac:dyDescent="0.35">
      <c r="S331" s="69"/>
    </row>
    <row r="332" spans="19:19" s="66" customFormat="1" x14ac:dyDescent="0.35">
      <c r="S332" s="69"/>
    </row>
    <row r="333" spans="19:19" s="66" customFormat="1" x14ac:dyDescent="0.35">
      <c r="S333" s="69"/>
    </row>
    <row r="334" spans="19:19" s="66" customFormat="1" x14ac:dyDescent="0.35">
      <c r="S334" s="69"/>
    </row>
    <row r="335" spans="19:19" s="66" customFormat="1" x14ac:dyDescent="0.35">
      <c r="S335" s="69"/>
    </row>
    <row r="336" spans="19:19" s="66" customFormat="1" x14ac:dyDescent="0.35">
      <c r="S336" s="69"/>
    </row>
    <row r="337" spans="19:19" s="66" customFormat="1" x14ac:dyDescent="0.35">
      <c r="S337" s="69"/>
    </row>
    <row r="338" spans="19:19" s="66" customFormat="1" x14ac:dyDescent="0.35">
      <c r="S338" s="69"/>
    </row>
  </sheetData>
  <mergeCells count="14">
    <mergeCell ref="T33:T34"/>
    <mergeCell ref="C33:M33"/>
    <mergeCell ref="N33:R33"/>
    <mergeCell ref="B2:FI2"/>
    <mergeCell ref="C8:M8"/>
    <mergeCell ref="N8:R8"/>
    <mergeCell ref="B31:R31"/>
    <mergeCell ref="B32:R32"/>
    <mergeCell ref="B3:FI3"/>
    <mergeCell ref="B4:FI4"/>
    <mergeCell ref="B6:M6"/>
    <mergeCell ref="N6:R6"/>
    <mergeCell ref="B7:M7"/>
    <mergeCell ref="N7:R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A87F7-6EA7-4048-903C-1F4D8F6C7E80}">
  <dimension ref="A1:G65"/>
  <sheetViews>
    <sheetView showGridLines="0" topLeftCell="A38" workbookViewId="0">
      <selection activeCell="A69" sqref="A69"/>
    </sheetView>
  </sheetViews>
  <sheetFormatPr defaultColWidth="8.7265625" defaultRowHeight="14.5" x14ac:dyDescent="0.35"/>
  <cols>
    <col min="1" max="1" width="54" style="14" customWidth="1"/>
    <col min="2" max="2" width="8.1796875" style="14" customWidth="1"/>
    <col min="3" max="7" width="16.1796875" style="14" customWidth="1"/>
    <col min="8" max="8" width="0" style="14" hidden="1" customWidth="1"/>
    <col min="9" max="16384" width="8.7265625" style="14"/>
  </cols>
  <sheetData>
    <row r="1" spans="1:7" x14ac:dyDescent="0.35">
      <c r="A1" s="83" t="s">
        <v>310</v>
      </c>
      <c r="B1" s="83" t="s">
        <v>1</v>
      </c>
      <c r="C1" s="83" t="s">
        <v>1</v>
      </c>
      <c r="D1" s="83" t="s">
        <v>1</v>
      </c>
      <c r="E1" s="83" t="s">
        <v>1</v>
      </c>
      <c r="F1" s="83" t="s">
        <v>1</v>
      </c>
      <c r="G1" s="87" t="s">
        <v>2</v>
      </c>
    </row>
    <row r="2" spans="1:7" ht="24.4" customHeight="1" x14ac:dyDescent="0.35">
      <c r="A2" s="85" t="s">
        <v>311</v>
      </c>
      <c r="B2" s="83" t="s">
        <v>1</v>
      </c>
      <c r="C2" s="83" t="s">
        <v>1</v>
      </c>
      <c r="D2" s="83" t="s">
        <v>1</v>
      </c>
      <c r="E2" s="83" t="s">
        <v>1</v>
      </c>
      <c r="F2" s="83" t="s">
        <v>1</v>
      </c>
      <c r="G2" s="83" t="s">
        <v>1</v>
      </c>
    </row>
    <row r="3" spans="1:7" ht="25" x14ac:dyDescent="0.35">
      <c r="A3" s="86" t="s">
        <v>4</v>
      </c>
      <c r="B3" s="86" t="s">
        <v>1</v>
      </c>
      <c r="C3" s="86" t="s">
        <v>1</v>
      </c>
      <c r="D3" s="86" t="s">
        <v>1</v>
      </c>
      <c r="E3" s="86" t="s">
        <v>1</v>
      </c>
      <c r="F3" s="86" t="s">
        <v>1</v>
      </c>
      <c r="G3" s="86" t="s">
        <v>1</v>
      </c>
    </row>
    <row r="4" spans="1:7" x14ac:dyDescent="0.35">
      <c r="A4" s="90" t="s">
        <v>312</v>
      </c>
      <c r="B4" s="90" t="s">
        <v>1</v>
      </c>
      <c r="C4" s="90" t="s">
        <v>169</v>
      </c>
      <c r="D4" s="90" t="s">
        <v>313</v>
      </c>
      <c r="E4" s="90" t="s">
        <v>314</v>
      </c>
      <c r="F4" s="90" t="s">
        <v>315</v>
      </c>
      <c r="G4" s="90" t="s">
        <v>316</v>
      </c>
    </row>
    <row r="5" spans="1:7" x14ac:dyDescent="0.35">
      <c r="A5" s="16" t="s">
        <v>1</v>
      </c>
      <c r="B5" s="16" t="s">
        <v>1</v>
      </c>
      <c r="C5" s="34" t="s">
        <v>7</v>
      </c>
      <c r="D5" s="34" t="s">
        <v>186</v>
      </c>
      <c r="E5" s="34" t="s">
        <v>187</v>
      </c>
      <c r="F5" s="34" t="s">
        <v>188</v>
      </c>
      <c r="G5" s="34" t="s">
        <v>189</v>
      </c>
    </row>
    <row r="6" spans="1:7" x14ac:dyDescent="0.35">
      <c r="A6" s="16" t="s">
        <v>317</v>
      </c>
      <c r="B6" s="33" t="s">
        <v>9</v>
      </c>
      <c r="C6" s="35">
        <v>1160000</v>
      </c>
      <c r="D6" s="35">
        <v>1160000</v>
      </c>
      <c r="E6" s="36"/>
      <c r="F6" s="35">
        <v>0</v>
      </c>
      <c r="G6" s="36"/>
    </row>
    <row r="7" spans="1:7" x14ac:dyDescent="0.35">
      <c r="A7" s="16" t="s">
        <v>318</v>
      </c>
      <c r="B7" s="33" t="s">
        <v>13</v>
      </c>
      <c r="C7" s="35">
        <v>128884.26300000001</v>
      </c>
      <c r="D7" s="35">
        <v>128884.26300000001</v>
      </c>
      <c r="E7" s="36"/>
      <c r="F7" s="35">
        <v>0</v>
      </c>
      <c r="G7" s="36"/>
    </row>
    <row r="8" spans="1:7" ht="20" x14ac:dyDescent="0.35">
      <c r="A8" s="16" t="s">
        <v>319</v>
      </c>
      <c r="B8" s="33" t="s">
        <v>15</v>
      </c>
      <c r="C8" s="35">
        <v>0</v>
      </c>
      <c r="D8" s="35">
        <v>0</v>
      </c>
      <c r="E8" s="36"/>
      <c r="F8" s="35">
        <v>0</v>
      </c>
      <c r="G8" s="36"/>
    </row>
    <row r="9" spans="1:7" x14ac:dyDescent="0.35">
      <c r="A9" s="16" t="s">
        <v>320</v>
      </c>
      <c r="B9" s="33" t="s">
        <v>17</v>
      </c>
      <c r="C9" s="35">
        <v>0</v>
      </c>
      <c r="D9" s="36"/>
      <c r="E9" s="35">
        <v>0</v>
      </c>
      <c r="F9" s="35">
        <v>0</v>
      </c>
      <c r="G9" s="35">
        <v>0</v>
      </c>
    </row>
    <row r="10" spans="1:7" x14ac:dyDescent="0.35">
      <c r="A10" s="16" t="s">
        <v>321</v>
      </c>
      <c r="B10" s="33" t="s">
        <v>21</v>
      </c>
      <c r="C10" s="35">
        <v>0</v>
      </c>
      <c r="D10" s="35">
        <v>0</v>
      </c>
      <c r="E10" s="36"/>
      <c r="F10" s="36"/>
      <c r="G10" s="36"/>
    </row>
    <row r="11" spans="1:7" x14ac:dyDescent="0.35">
      <c r="A11" s="16" t="s">
        <v>322</v>
      </c>
      <c r="B11" s="33" t="s">
        <v>25</v>
      </c>
      <c r="C11" s="35">
        <v>0</v>
      </c>
      <c r="D11" s="36"/>
      <c r="E11" s="35">
        <v>0</v>
      </c>
      <c r="F11" s="35">
        <v>0</v>
      </c>
      <c r="G11" s="35">
        <v>0</v>
      </c>
    </row>
    <row r="12" spans="1:7" x14ac:dyDescent="0.35">
      <c r="A12" s="16" t="s">
        <v>323</v>
      </c>
      <c r="B12" s="33" t="s">
        <v>29</v>
      </c>
      <c r="C12" s="35">
        <v>0</v>
      </c>
      <c r="D12" s="36"/>
      <c r="E12" s="35">
        <v>0</v>
      </c>
      <c r="F12" s="35">
        <v>0</v>
      </c>
      <c r="G12" s="35">
        <v>0</v>
      </c>
    </row>
    <row r="13" spans="1:7" x14ac:dyDescent="0.35">
      <c r="A13" s="16" t="s">
        <v>324</v>
      </c>
      <c r="B13" s="33" t="s">
        <v>33</v>
      </c>
      <c r="C13" s="35">
        <v>219940.44949771999</v>
      </c>
      <c r="D13" s="35">
        <v>219940.44949771999</v>
      </c>
      <c r="E13" s="36"/>
      <c r="F13" s="36"/>
      <c r="G13" s="36"/>
    </row>
    <row r="14" spans="1:7" x14ac:dyDescent="0.35">
      <c r="A14" s="16" t="s">
        <v>151</v>
      </c>
      <c r="B14" s="33" t="s">
        <v>35</v>
      </c>
      <c r="C14" s="35">
        <v>0</v>
      </c>
      <c r="D14" s="36"/>
      <c r="E14" s="35">
        <v>0</v>
      </c>
      <c r="F14" s="35">
        <v>0</v>
      </c>
      <c r="G14" s="35">
        <v>0</v>
      </c>
    </row>
    <row r="15" spans="1:7" x14ac:dyDescent="0.35">
      <c r="A15" s="16" t="s">
        <v>325</v>
      </c>
      <c r="B15" s="33" t="s">
        <v>39</v>
      </c>
      <c r="C15" s="35">
        <v>36696.288</v>
      </c>
      <c r="D15" s="36"/>
      <c r="E15" s="36"/>
      <c r="F15" s="36"/>
      <c r="G15" s="35">
        <v>36696.288</v>
      </c>
    </row>
    <row r="16" spans="1:7" ht="20" x14ac:dyDescent="0.35">
      <c r="A16" s="16" t="s">
        <v>326</v>
      </c>
      <c r="B16" s="33" t="s">
        <v>43</v>
      </c>
      <c r="C16" s="35">
        <v>0</v>
      </c>
      <c r="D16" s="35">
        <v>0</v>
      </c>
      <c r="E16" s="35">
        <v>0</v>
      </c>
      <c r="F16" s="35">
        <v>0</v>
      </c>
      <c r="G16" s="35">
        <v>0</v>
      </c>
    </row>
    <row r="17" spans="1:7" x14ac:dyDescent="0.35">
      <c r="A17" s="88" t="s">
        <v>1</v>
      </c>
      <c r="B17" s="88" t="s">
        <v>1</v>
      </c>
      <c r="C17" s="29" t="s">
        <v>1</v>
      </c>
      <c r="D17" s="29" t="s">
        <v>1</v>
      </c>
      <c r="E17" s="29" t="s">
        <v>1</v>
      </c>
      <c r="F17" s="29" t="s">
        <v>1</v>
      </c>
      <c r="G17" s="29" t="s">
        <v>1</v>
      </c>
    </row>
    <row r="18" spans="1:7" ht="31.5" x14ac:dyDescent="0.35">
      <c r="A18" s="17" t="s">
        <v>327</v>
      </c>
      <c r="B18" s="17" t="s">
        <v>1</v>
      </c>
      <c r="C18" s="29" t="s">
        <v>1</v>
      </c>
      <c r="D18" s="29" t="s">
        <v>1</v>
      </c>
      <c r="E18" s="29" t="s">
        <v>1</v>
      </c>
      <c r="F18" s="29" t="s">
        <v>1</v>
      </c>
      <c r="G18" s="29" t="s">
        <v>1</v>
      </c>
    </row>
    <row r="19" spans="1:7" ht="30" x14ac:dyDescent="0.35">
      <c r="A19" s="16" t="s">
        <v>327</v>
      </c>
      <c r="B19" s="33" t="s">
        <v>51</v>
      </c>
      <c r="C19" s="35">
        <v>0</v>
      </c>
      <c r="D19" s="29" t="s">
        <v>1</v>
      </c>
      <c r="E19" s="29" t="s">
        <v>1</v>
      </c>
      <c r="F19" s="29" t="s">
        <v>1</v>
      </c>
      <c r="G19" s="29" t="s">
        <v>1</v>
      </c>
    </row>
    <row r="20" spans="1:7" x14ac:dyDescent="0.35">
      <c r="A20" s="88" t="s">
        <v>1</v>
      </c>
      <c r="B20" s="88" t="s">
        <v>1</v>
      </c>
      <c r="C20" s="29" t="s">
        <v>1</v>
      </c>
      <c r="D20" s="29" t="s">
        <v>1</v>
      </c>
      <c r="E20" s="29" t="s">
        <v>1</v>
      </c>
      <c r="F20" s="29" t="s">
        <v>1</v>
      </c>
      <c r="G20" s="29" t="s">
        <v>1</v>
      </c>
    </row>
    <row r="21" spans="1:7" x14ac:dyDescent="0.35">
      <c r="A21" s="120" t="s">
        <v>328</v>
      </c>
      <c r="B21" s="120" t="s">
        <v>1</v>
      </c>
      <c r="C21" s="120" t="s">
        <v>169</v>
      </c>
      <c r="D21" s="120" t="s">
        <v>313</v>
      </c>
      <c r="E21" s="120" t="s">
        <v>314</v>
      </c>
      <c r="F21" s="120" t="s">
        <v>315</v>
      </c>
      <c r="G21" s="120" t="s">
        <v>316</v>
      </c>
    </row>
    <row r="22" spans="1:7" x14ac:dyDescent="0.35">
      <c r="A22" s="94"/>
      <c r="B22" s="94"/>
      <c r="C22" s="94"/>
      <c r="D22" s="94"/>
      <c r="E22" s="94"/>
      <c r="F22" s="94"/>
      <c r="G22" s="94"/>
    </row>
    <row r="23" spans="1:7" x14ac:dyDescent="0.35">
      <c r="A23" s="16" t="s">
        <v>329</v>
      </c>
      <c r="B23" s="33" t="s">
        <v>53</v>
      </c>
      <c r="C23" s="35">
        <v>0</v>
      </c>
      <c r="D23" s="35">
        <v>0</v>
      </c>
      <c r="E23" s="35">
        <v>0</v>
      </c>
      <c r="F23" s="35">
        <v>0</v>
      </c>
      <c r="G23" s="35">
        <v>0</v>
      </c>
    </row>
    <row r="24" spans="1:7" x14ac:dyDescent="0.35">
      <c r="A24" s="88" t="s">
        <v>1</v>
      </c>
      <c r="B24" s="88" t="s">
        <v>1</v>
      </c>
      <c r="C24" s="29" t="s">
        <v>1</v>
      </c>
      <c r="D24" s="29" t="s">
        <v>1</v>
      </c>
      <c r="E24" s="29" t="s">
        <v>1</v>
      </c>
      <c r="F24" s="29" t="s">
        <v>1</v>
      </c>
      <c r="G24" s="29" t="s">
        <v>1</v>
      </c>
    </row>
    <row r="25" spans="1:7" ht="0" hidden="1" customHeight="1" x14ac:dyDescent="0.35">
      <c r="A25" s="84"/>
      <c r="B25" s="84"/>
      <c r="C25" s="84"/>
      <c r="D25" s="84"/>
      <c r="E25" s="84"/>
      <c r="F25" s="84"/>
      <c r="G25" s="84"/>
    </row>
    <row r="26" spans="1:7" x14ac:dyDescent="0.35">
      <c r="A26" s="90" t="s">
        <v>330</v>
      </c>
      <c r="B26" s="90" t="s">
        <v>1</v>
      </c>
      <c r="C26" s="90" t="s">
        <v>169</v>
      </c>
      <c r="D26" s="90" t="s">
        <v>313</v>
      </c>
      <c r="E26" s="90" t="s">
        <v>314</v>
      </c>
      <c r="F26" s="90" t="s">
        <v>315</v>
      </c>
      <c r="G26" s="90" t="s">
        <v>316</v>
      </c>
    </row>
    <row r="27" spans="1:7" x14ac:dyDescent="0.35">
      <c r="A27" s="17" t="s">
        <v>330</v>
      </c>
      <c r="B27" s="33" t="s">
        <v>65</v>
      </c>
      <c r="C27" s="35">
        <v>1545521.00049772</v>
      </c>
      <c r="D27" s="35">
        <v>1508824.71249772</v>
      </c>
      <c r="E27" s="35">
        <v>0</v>
      </c>
      <c r="F27" s="35">
        <v>0</v>
      </c>
      <c r="G27" s="35">
        <v>36696.288</v>
      </c>
    </row>
    <row r="28" spans="1:7" x14ac:dyDescent="0.35">
      <c r="A28" s="88" t="s">
        <v>1</v>
      </c>
      <c r="B28" s="88" t="s">
        <v>1</v>
      </c>
      <c r="C28" s="29" t="s">
        <v>1</v>
      </c>
      <c r="D28" s="29" t="s">
        <v>1</v>
      </c>
      <c r="E28" s="29" t="s">
        <v>1</v>
      </c>
      <c r="F28" s="29" t="s">
        <v>1</v>
      </c>
      <c r="G28" s="29" t="s">
        <v>1</v>
      </c>
    </row>
    <row r="29" spans="1:7" x14ac:dyDescent="0.35">
      <c r="A29" s="90" t="s">
        <v>331</v>
      </c>
      <c r="B29" s="90" t="s">
        <v>1</v>
      </c>
      <c r="C29" s="90" t="s">
        <v>169</v>
      </c>
      <c r="D29" s="90" t="s">
        <v>313</v>
      </c>
      <c r="E29" s="90" t="s">
        <v>314</v>
      </c>
      <c r="F29" s="90" t="s">
        <v>315</v>
      </c>
      <c r="G29" s="90" t="s">
        <v>316</v>
      </c>
    </row>
    <row r="30" spans="1:7" x14ac:dyDescent="0.35">
      <c r="A30" s="16" t="s">
        <v>332</v>
      </c>
      <c r="B30" s="33" t="s">
        <v>67</v>
      </c>
      <c r="C30" s="35">
        <v>0</v>
      </c>
      <c r="D30" s="36"/>
      <c r="E30" s="36"/>
      <c r="F30" s="35">
        <v>0</v>
      </c>
      <c r="G30" s="36"/>
    </row>
    <row r="31" spans="1:7" ht="20" x14ac:dyDescent="0.35">
      <c r="A31" s="16" t="s">
        <v>333</v>
      </c>
      <c r="B31" s="33" t="s">
        <v>69</v>
      </c>
      <c r="C31" s="35">
        <v>0</v>
      </c>
      <c r="D31" s="36"/>
      <c r="E31" s="36"/>
      <c r="F31" s="35">
        <v>0</v>
      </c>
      <c r="G31" s="36"/>
    </row>
    <row r="32" spans="1:7" x14ac:dyDescent="0.35">
      <c r="A32" s="16" t="s">
        <v>334</v>
      </c>
      <c r="B32" s="33" t="s">
        <v>71</v>
      </c>
      <c r="C32" s="35">
        <v>0</v>
      </c>
      <c r="D32" s="36"/>
      <c r="E32" s="36"/>
      <c r="F32" s="35">
        <v>0</v>
      </c>
      <c r="G32" s="35">
        <v>0</v>
      </c>
    </row>
    <row r="33" spans="1:7" ht="20" x14ac:dyDescent="0.35">
      <c r="A33" s="16" t="s">
        <v>335</v>
      </c>
      <c r="B33" s="33" t="s">
        <v>73</v>
      </c>
      <c r="C33" s="35">
        <v>0</v>
      </c>
      <c r="D33" s="36"/>
      <c r="E33" s="36"/>
      <c r="F33" s="35">
        <v>0</v>
      </c>
      <c r="G33" s="35">
        <v>0</v>
      </c>
    </row>
    <row r="34" spans="1:7" x14ac:dyDescent="0.35">
      <c r="A34" s="16" t="s">
        <v>336</v>
      </c>
      <c r="B34" s="33" t="s">
        <v>75</v>
      </c>
      <c r="C34" s="35">
        <v>0</v>
      </c>
      <c r="D34" s="36"/>
      <c r="E34" s="36"/>
      <c r="F34" s="35">
        <v>0</v>
      </c>
      <c r="G34" s="36"/>
    </row>
    <row r="35" spans="1:7" ht="20" x14ac:dyDescent="0.35">
      <c r="A35" s="16" t="s">
        <v>337</v>
      </c>
      <c r="B35" s="33" t="s">
        <v>77</v>
      </c>
      <c r="C35" s="35">
        <v>0</v>
      </c>
      <c r="D35" s="36"/>
      <c r="E35" s="36"/>
      <c r="F35" s="35">
        <v>0</v>
      </c>
      <c r="G35" s="35">
        <v>0</v>
      </c>
    </row>
    <row r="36" spans="1:7" ht="20" x14ac:dyDescent="0.35">
      <c r="A36" s="16" t="s">
        <v>338</v>
      </c>
      <c r="B36" s="33" t="s">
        <v>79</v>
      </c>
      <c r="C36" s="35">
        <v>0</v>
      </c>
      <c r="D36" s="36"/>
      <c r="E36" s="36"/>
      <c r="F36" s="35">
        <v>0</v>
      </c>
      <c r="G36" s="36"/>
    </row>
    <row r="37" spans="1:7" ht="20" x14ac:dyDescent="0.35">
      <c r="A37" s="16" t="s">
        <v>339</v>
      </c>
      <c r="B37" s="33" t="s">
        <v>81</v>
      </c>
      <c r="C37" s="35">
        <v>0</v>
      </c>
      <c r="D37" s="36"/>
      <c r="E37" s="36"/>
      <c r="F37" s="35">
        <v>0</v>
      </c>
      <c r="G37" s="35">
        <v>0</v>
      </c>
    </row>
    <row r="38" spans="1:7" x14ac:dyDescent="0.35">
      <c r="A38" s="16" t="s">
        <v>340</v>
      </c>
      <c r="B38" s="33" t="s">
        <v>85</v>
      </c>
      <c r="C38" s="35">
        <v>0</v>
      </c>
      <c r="D38" s="36"/>
      <c r="E38" s="36"/>
      <c r="F38" s="35">
        <v>0</v>
      </c>
      <c r="G38" s="35">
        <v>0</v>
      </c>
    </row>
    <row r="39" spans="1:7" x14ac:dyDescent="0.35">
      <c r="A39" s="16" t="s">
        <v>341</v>
      </c>
      <c r="B39" s="33" t="s">
        <v>87</v>
      </c>
      <c r="C39" s="35">
        <v>0</v>
      </c>
      <c r="D39" s="36"/>
      <c r="E39" s="36"/>
      <c r="F39" s="35">
        <v>0</v>
      </c>
      <c r="G39" s="35">
        <v>0</v>
      </c>
    </row>
    <row r="40" spans="1:7" x14ac:dyDescent="0.35">
      <c r="A40" s="16" t="s">
        <v>1</v>
      </c>
      <c r="B40" s="16" t="s">
        <v>1</v>
      </c>
      <c r="C40" s="29" t="s">
        <v>1</v>
      </c>
      <c r="D40" s="29" t="s">
        <v>1</v>
      </c>
      <c r="E40" s="29" t="s">
        <v>1</v>
      </c>
      <c r="F40" s="29" t="s">
        <v>1</v>
      </c>
      <c r="G40" s="29" t="s">
        <v>1</v>
      </c>
    </row>
    <row r="41" spans="1:7" x14ac:dyDescent="0.35">
      <c r="A41" s="17" t="s">
        <v>342</v>
      </c>
      <c r="B41" s="33" t="s">
        <v>93</v>
      </c>
      <c r="C41" s="35">
        <v>1545521.00049772</v>
      </c>
      <c r="D41" s="35">
        <v>1508824.71249772</v>
      </c>
      <c r="E41" s="35">
        <v>0</v>
      </c>
      <c r="F41" s="35">
        <v>0</v>
      </c>
      <c r="G41" s="35">
        <v>36696.288</v>
      </c>
    </row>
    <row r="42" spans="1:7" x14ac:dyDescent="0.35">
      <c r="A42" s="17" t="s">
        <v>343</v>
      </c>
      <c r="B42" s="33" t="s">
        <v>96</v>
      </c>
      <c r="C42" s="35">
        <v>1508824.71249772</v>
      </c>
      <c r="D42" s="35">
        <v>1508824.71249772</v>
      </c>
      <c r="E42" s="35">
        <v>0</v>
      </c>
      <c r="F42" s="35">
        <v>0</v>
      </c>
      <c r="G42" s="36"/>
    </row>
    <row r="43" spans="1:7" x14ac:dyDescent="0.35">
      <c r="A43" s="16" t="s">
        <v>1</v>
      </c>
      <c r="B43" s="16" t="s">
        <v>1</v>
      </c>
      <c r="C43" s="29" t="s">
        <v>1</v>
      </c>
      <c r="D43" s="29" t="s">
        <v>1</v>
      </c>
      <c r="E43" s="29" t="s">
        <v>1</v>
      </c>
      <c r="F43" s="29" t="s">
        <v>1</v>
      </c>
      <c r="G43" s="29" t="s">
        <v>1</v>
      </c>
    </row>
    <row r="44" spans="1:7" x14ac:dyDescent="0.35">
      <c r="A44" s="17" t="s">
        <v>344</v>
      </c>
      <c r="B44" s="33" t="s">
        <v>102</v>
      </c>
      <c r="C44" s="35">
        <v>1545521.00049772</v>
      </c>
      <c r="D44" s="35">
        <v>1508824.71249772</v>
      </c>
      <c r="E44" s="35">
        <v>0</v>
      </c>
      <c r="F44" s="35">
        <v>0</v>
      </c>
      <c r="G44" s="35">
        <v>36696.288</v>
      </c>
    </row>
    <row r="45" spans="1:7" x14ac:dyDescent="0.35">
      <c r="A45" s="17" t="s">
        <v>345</v>
      </c>
      <c r="B45" s="33" t="s">
        <v>104</v>
      </c>
      <c r="C45" s="35">
        <v>1508824.71249772</v>
      </c>
      <c r="D45" s="35">
        <v>1508824.71249772</v>
      </c>
      <c r="E45" s="35">
        <v>0</v>
      </c>
      <c r="F45" s="35">
        <v>0</v>
      </c>
      <c r="G45" s="36"/>
    </row>
    <row r="46" spans="1:7" x14ac:dyDescent="0.35">
      <c r="A46" s="16" t="s">
        <v>1</v>
      </c>
      <c r="B46" s="16" t="s">
        <v>1</v>
      </c>
      <c r="C46" s="29" t="s">
        <v>1</v>
      </c>
      <c r="D46" s="29" t="s">
        <v>1</v>
      </c>
      <c r="E46" s="29" t="s">
        <v>1</v>
      </c>
      <c r="F46" s="29" t="s">
        <v>1</v>
      </c>
      <c r="G46" s="29" t="s">
        <v>1</v>
      </c>
    </row>
    <row r="47" spans="1:7" x14ac:dyDescent="0.35">
      <c r="A47" s="17" t="s">
        <v>346</v>
      </c>
      <c r="B47" s="33" t="s">
        <v>108</v>
      </c>
      <c r="C47" s="35">
        <v>754805.09577930905</v>
      </c>
      <c r="D47" s="29" t="s">
        <v>1</v>
      </c>
      <c r="E47" s="29" t="s">
        <v>1</v>
      </c>
      <c r="F47" s="29" t="s">
        <v>1</v>
      </c>
      <c r="G47" s="29" t="s">
        <v>1</v>
      </c>
    </row>
    <row r="48" spans="1:7" x14ac:dyDescent="0.35">
      <c r="A48" s="17" t="s">
        <v>347</v>
      </c>
      <c r="B48" s="33" t="s">
        <v>111</v>
      </c>
      <c r="C48" s="35">
        <v>608021</v>
      </c>
      <c r="D48" s="29" t="s">
        <v>1</v>
      </c>
      <c r="E48" s="29" t="s">
        <v>1</v>
      </c>
      <c r="F48" s="29" t="s">
        <v>1</v>
      </c>
      <c r="G48" s="29" t="s">
        <v>1</v>
      </c>
    </row>
    <row r="49" spans="1:7" x14ac:dyDescent="0.35">
      <c r="A49" s="17" t="s">
        <v>348</v>
      </c>
      <c r="B49" s="33" t="s">
        <v>114</v>
      </c>
      <c r="C49" s="37">
        <v>2.0475762672243558</v>
      </c>
      <c r="D49" s="29" t="s">
        <v>1</v>
      </c>
      <c r="E49" s="29" t="s">
        <v>1</v>
      </c>
      <c r="F49" s="29" t="s">
        <v>1</v>
      </c>
      <c r="G49" s="29" t="s">
        <v>1</v>
      </c>
    </row>
    <row r="50" spans="1:7" x14ac:dyDescent="0.35">
      <c r="A50" s="17" t="s">
        <v>349</v>
      </c>
      <c r="B50" s="33" t="s">
        <v>116</v>
      </c>
      <c r="C50" s="37">
        <v>2.481533882049666</v>
      </c>
      <c r="D50" s="29" t="s">
        <v>1</v>
      </c>
      <c r="E50" s="29" t="s">
        <v>1</v>
      </c>
      <c r="F50" s="29" t="s">
        <v>1</v>
      </c>
      <c r="G50" s="29" t="s">
        <v>1</v>
      </c>
    </row>
    <row r="51" spans="1:7" x14ac:dyDescent="0.35">
      <c r="A51" s="88" t="s">
        <v>1</v>
      </c>
      <c r="B51" s="88" t="s">
        <v>1</v>
      </c>
      <c r="C51" s="29" t="s">
        <v>1</v>
      </c>
      <c r="D51" s="29" t="s">
        <v>1</v>
      </c>
      <c r="E51" s="29" t="s">
        <v>1</v>
      </c>
      <c r="F51" s="29" t="s">
        <v>1</v>
      </c>
      <c r="G51" s="29" t="s">
        <v>1</v>
      </c>
    </row>
    <row r="52" spans="1:7" x14ac:dyDescent="0.35">
      <c r="A52" s="90" t="s">
        <v>324</v>
      </c>
      <c r="B52" s="90" t="s">
        <v>1</v>
      </c>
      <c r="C52" s="90" t="s">
        <v>169</v>
      </c>
      <c r="D52" s="29" t="s">
        <v>1</v>
      </c>
      <c r="E52" s="29" t="s">
        <v>1</v>
      </c>
      <c r="F52" s="29" t="s">
        <v>1</v>
      </c>
      <c r="G52" s="29" t="s">
        <v>1</v>
      </c>
    </row>
    <row r="53" spans="1:7" x14ac:dyDescent="0.35">
      <c r="A53" s="16" t="s">
        <v>1</v>
      </c>
      <c r="B53" s="16" t="s">
        <v>1</v>
      </c>
      <c r="C53" s="34" t="s">
        <v>190</v>
      </c>
      <c r="D53" s="29" t="s">
        <v>1</v>
      </c>
      <c r="E53" s="29" t="s">
        <v>1</v>
      </c>
      <c r="F53" s="29" t="s">
        <v>1</v>
      </c>
      <c r="G53" s="29" t="s">
        <v>1</v>
      </c>
    </row>
    <row r="54" spans="1:7" x14ac:dyDescent="0.35">
      <c r="A54" s="16" t="s">
        <v>161</v>
      </c>
      <c r="B54" s="33" t="s">
        <v>124</v>
      </c>
      <c r="C54" s="35">
        <v>2395521.0004977202</v>
      </c>
      <c r="D54" s="29" t="s">
        <v>1</v>
      </c>
      <c r="E54" s="29" t="s">
        <v>1</v>
      </c>
      <c r="F54" s="29" t="s">
        <v>1</v>
      </c>
      <c r="G54" s="29" t="s">
        <v>1</v>
      </c>
    </row>
    <row r="55" spans="1:7" x14ac:dyDescent="0.35">
      <c r="A55" s="16" t="s">
        <v>350</v>
      </c>
      <c r="B55" s="33" t="s">
        <v>125</v>
      </c>
      <c r="C55" s="35">
        <v>0</v>
      </c>
      <c r="D55" s="29" t="s">
        <v>1</v>
      </c>
      <c r="E55" s="29" t="s">
        <v>1</v>
      </c>
      <c r="F55" s="29" t="s">
        <v>1</v>
      </c>
      <c r="G55" s="29" t="s">
        <v>1</v>
      </c>
    </row>
    <row r="56" spans="1:7" x14ac:dyDescent="0.35">
      <c r="A56" s="16" t="s">
        <v>351</v>
      </c>
      <c r="B56" s="33" t="s">
        <v>126</v>
      </c>
      <c r="C56" s="35">
        <v>850000</v>
      </c>
      <c r="D56" s="29" t="s">
        <v>1</v>
      </c>
      <c r="E56" s="29" t="s">
        <v>1</v>
      </c>
      <c r="F56" s="29" t="s">
        <v>1</v>
      </c>
      <c r="G56" s="29" t="s">
        <v>1</v>
      </c>
    </row>
    <row r="57" spans="1:7" x14ac:dyDescent="0.35">
      <c r="A57" s="16" t="s">
        <v>352</v>
      </c>
      <c r="B57" s="33" t="s">
        <v>128</v>
      </c>
      <c r="C57" s="35">
        <v>1325580.551</v>
      </c>
      <c r="D57" s="29" t="s">
        <v>1</v>
      </c>
      <c r="E57" s="29" t="s">
        <v>1</v>
      </c>
      <c r="F57" s="29" t="s">
        <v>1</v>
      </c>
      <c r="G57" s="29" t="s">
        <v>1</v>
      </c>
    </row>
    <row r="58" spans="1:7" ht="20" x14ac:dyDescent="0.35">
      <c r="A58" s="16" t="s">
        <v>353</v>
      </c>
      <c r="B58" s="33" t="s">
        <v>130</v>
      </c>
      <c r="C58" s="35">
        <v>0</v>
      </c>
      <c r="D58" s="29" t="s">
        <v>1</v>
      </c>
      <c r="E58" s="29" t="s">
        <v>1</v>
      </c>
      <c r="F58" s="29" t="s">
        <v>1</v>
      </c>
      <c r="G58" s="29" t="s">
        <v>1</v>
      </c>
    </row>
    <row r="59" spans="1:7" x14ac:dyDescent="0.35">
      <c r="A59" s="17" t="s">
        <v>324</v>
      </c>
      <c r="B59" s="33" t="s">
        <v>134</v>
      </c>
      <c r="C59" s="35">
        <v>219940.44949771999</v>
      </c>
      <c r="D59" s="29" t="s">
        <v>1</v>
      </c>
      <c r="E59" s="29" t="s">
        <v>1</v>
      </c>
      <c r="F59" s="29" t="s">
        <v>1</v>
      </c>
      <c r="G59" s="29" t="s">
        <v>1</v>
      </c>
    </row>
    <row r="60" spans="1:7" x14ac:dyDescent="0.35">
      <c r="A60" s="17" t="s">
        <v>1</v>
      </c>
      <c r="B60" s="17" t="s">
        <v>1</v>
      </c>
      <c r="C60" s="29" t="s">
        <v>1</v>
      </c>
      <c r="D60" s="29" t="s">
        <v>1</v>
      </c>
      <c r="E60" s="29" t="s">
        <v>1</v>
      </c>
      <c r="F60" s="29" t="s">
        <v>1</v>
      </c>
      <c r="G60" s="29" t="s">
        <v>1</v>
      </c>
    </row>
    <row r="61" spans="1:7" x14ac:dyDescent="0.35">
      <c r="A61" s="16" t="s">
        <v>354</v>
      </c>
      <c r="B61" s="33" t="s">
        <v>136</v>
      </c>
      <c r="C61" s="35">
        <v>0</v>
      </c>
      <c r="D61" s="29" t="s">
        <v>1</v>
      </c>
      <c r="E61" s="29" t="s">
        <v>1</v>
      </c>
      <c r="F61" s="29" t="s">
        <v>1</v>
      </c>
      <c r="G61" s="29" t="s">
        <v>1</v>
      </c>
    </row>
    <row r="62" spans="1:7" x14ac:dyDescent="0.35">
      <c r="A62" s="16" t="s">
        <v>355</v>
      </c>
      <c r="B62" s="33" t="s">
        <v>138</v>
      </c>
      <c r="C62" s="35">
        <v>0</v>
      </c>
      <c r="D62" s="29" t="s">
        <v>1</v>
      </c>
      <c r="E62" s="29" t="s">
        <v>1</v>
      </c>
      <c r="F62" s="29" t="s">
        <v>1</v>
      </c>
      <c r="G62" s="29" t="s">
        <v>1</v>
      </c>
    </row>
    <row r="63" spans="1:7" x14ac:dyDescent="0.35">
      <c r="A63" s="17" t="s">
        <v>356</v>
      </c>
      <c r="B63" s="33" t="s">
        <v>140</v>
      </c>
      <c r="C63" s="35">
        <v>0</v>
      </c>
      <c r="D63" s="29" t="s">
        <v>1</v>
      </c>
      <c r="E63" s="29" t="s">
        <v>1</v>
      </c>
      <c r="F63" s="29" t="s">
        <v>1</v>
      </c>
      <c r="G63" s="29" t="s">
        <v>1</v>
      </c>
    </row>
    <row r="64" spans="1:7" x14ac:dyDescent="0.35">
      <c r="A64" s="88" t="s">
        <v>1</v>
      </c>
      <c r="B64" s="88" t="s">
        <v>1</v>
      </c>
      <c r="C64" s="29" t="s">
        <v>1</v>
      </c>
      <c r="D64" s="29" t="s">
        <v>1</v>
      </c>
      <c r="E64" s="29" t="s">
        <v>1</v>
      </c>
      <c r="F64" s="29" t="s">
        <v>1</v>
      </c>
      <c r="G64" s="29" t="s">
        <v>1</v>
      </c>
    </row>
    <row r="65" spans="1:1" x14ac:dyDescent="0.35">
      <c r="A65" s="91" t="s">
        <v>163</v>
      </c>
    </row>
  </sheetData>
  <mergeCells count="7">
    <mergeCell ref="F21:F22"/>
    <mergeCell ref="G21:G22"/>
    <mergeCell ref="A21:A22"/>
    <mergeCell ref="B21:B22"/>
    <mergeCell ref="C21:C22"/>
    <mergeCell ref="D21:D22"/>
    <mergeCell ref="E21:E22"/>
  </mergeCells>
  <pageMargins left="0.78740157480314998" right="0.39370078740157499" top="0.39370078740157499" bottom="0.39370078740157499" header="0.39370078740157499" footer="0.39370078740157499"/>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84F2-8862-4F74-88F5-D5A6F7F9B3BF}">
  <dimension ref="A1:E33"/>
  <sheetViews>
    <sheetView showGridLines="0" topLeftCell="A10" workbookViewId="0">
      <selection activeCell="A40" sqref="A40"/>
    </sheetView>
  </sheetViews>
  <sheetFormatPr defaultColWidth="8.7265625" defaultRowHeight="14.5" x14ac:dyDescent="0.35"/>
  <cols>
    <col min="1" max="1" width="64.81640625" style="14" customWidth="1"/>
    <col min="2" max="2" width="8.1796875" style="14" customWidth="1"/>
    <col min="3" max="5" width="18.81640625" style="14" customWidth="1"/>
    <col min="6" max="16384" width="8.7265625" style="14"/>
  </cols>
  <sheetData>
    <row r="1" spans="1:5" x14ac:dyDescent="0.35">
      <c r="A1" s="83" t="s">
        <v>357</v>
      </c>
      <c r="B1" s="83" t="s">
        <v>1</v>
      </c>
      <c r="C1" s="83" t="s">
        <v>1</v>
      </c>
      <c r="D1" s="87" t="s">
        <v>1</v>
      </c>
      <c r="E1" s="87" t="s">
        <v>2</v>
      </c>
    </row>
    <row r="2" spans="1:5" ht="24.4" customHeight="1" x14ac:dyDescent="0.35">
      <c r="A2" s="85" t="s">
        <v>358</v>
      </c>
      <c r="B2" s="83" t="s">
        <v>1</v>
      </c>
      <c r="C2" s="83" t="s">
        <v>1</v>
      </c>
      <c r="D2" s="83" t="s">
        <v>1</v>
      </c>
      <c r="E2" s="83" t="s">
        <v>1</v>
      </c>
    </row>
    <row r="3" spans="1:5" ht="25" x14ac:dyDescent="0.35">
      <c r="A3" s="86" t="s">
        <v>4</v>
      </c>
      <c r="B3" s="86" t="s">
        <v>1</v>
      </c>
      <c r="C3" s="86" t="s">
        <v>1</v>
      </c>
      <c r="D3" s="86" t="s">
        <v>1</v>
      </c>
      <c r="E3" s="86" t="s">
        <v>1</v>
      </c>
    </row>
    <row r="4" spans="1:5" x14ac:dyDescent="0.35">
      <c r="A4" s="45" t="s">
        <v>359</v>
      </c>
      <c r="B4" s="44" t="s">
        <v>360</v>
      </c>
      <c r="C4" s="43" t="s">
        <v>361</v>
      </c>
      <c r="D4" s="42" t="s">
        <v>1</v>
      </c>
      <c r="E4" s="22" t="s">
        <v>1</v>
      </c>
    </row>
    <row r="5" spans="1:5" ht="30" x14ac:dyDescent="0.35">
      <c r="A5" s="90" t="s">
        <v>362</v>
      </c>
      <c r="B5" s="90" t="s">
        <v>1</v>
      </c>
      <c r="C5" s="90" t="s">
        <v>363</v>
      </c>
      <c r="D5" s="90" t="s">
        <v>364</v>
      </c>
      <c r="E5" s="90" t="s">
        <v>365</v>
      </c>
    </row>
    <row r="6" spans="1:5" x14ac:dyDescent="0.35">
      <c r="A6" s="38" t="s">
        <v>1</v>
      </c>
      <c r="B6" s="38" t="s">
        <v>1</v>
      </c>
      <c r="C6" s="39" t="s">
        <v>187</v>
      </c>
      <c r="D6" s="39" t="s">
        <v>188</v>
      </c>
      <c r="E6" s="39" t="s">
        <v>189</v>
      </c>
    </row>
    <row r="7" spans="1:5" x14ac:dyDescent="0.35">
      <c r="A7" s="38" t="s">
        <v>366</v>
      </c>
      <c r="B7" s="38" t="s">
        <v>9</v>
      </c>
      <c r="C7" s="35">
        <v>301331.35962879501</v>
      </c>
      <c r="D7" s="35">
        <v>301331.35962879501</v>
      </c>
      <c r="E7" s="35">
        <v>0</v>
      </c>
    </row>
    <row r="8" spans="1:5" x14ac:dyDescent="0.35">
      <c r="A8" s="38" t="s">
        <v>367</v>
      </c>
      <c r="B8" s="38" t="s">
        <v>11</v>
      </c>
      <c r="C8" s="35">
        <v>55940.255423145798</v>
      </c>
      <c r="D8" s="35">
        <v>55940.255423145798</v>
      </c>
      <c r="E8" s="35">
        <v>0</v>
      </c>
    </row>
    <row r="9" spans="1:5" x14ac:dyDescent="0.35">
      <c r="A9" s="38" t="s">
        <v>368</v>
      </c>
      <c r="B9" s="38" t="s">
        <v>13</v>
      </c>
      <c r="C9" s="35">
        <v>381212.28031371901</v>
      </c>
      <c r="D9" s="35">
        <v>381212.28031371901</v>
      </c>
      <c r="E9" s="35">
        <v>0</v>
      </c>
    </row>
    <row r="10" spans="1:5" x14ac:dyDescent="0.35">
      <c r="A10" s="38" t="s">
        <v>369</v>
      </c>
      <c r="B10" s="38" t="s">
        <v>15</v>
      </c>
      <c r="C10" s="35">
        <v>478946.55829193798</v>
      </c>
      <c r="D10" s="35">
        <v>478946.55829193798</v>
      </c>
      <c r="E10" s="35">
        <v>0</v>
      </c>
    </row>
    <row r="11" spans="1:5" x14ac:dyDescent="0.35">
      <c r="A11" s="38" t="s">
        <v>370</v>
      </c>
      <c r="B11" s="38" t="s">
        <v>17</v>
      </c>
      <c r="C11" s="35">
        <v>0</v>
      </c>
      <c r="D11" s="35">
        <v>0</v>
      </c>
      <c r="E11" s="35">
        <v>0</v>
      </c>
    </row>
    <row r="12" spans="1:5" x14ac:dyDescent="0.35">
      <c r="A12" s="38" t="s">
        <v>371</v>
      </c>
      <c r="B12" s="38" t="s">
        <v>19</v>
      </c>
      <c r="C12" s="35">
        <v>-367715.14309828897</v>
      </c>
      <c r="D12" s="35">
        <v>-367715.14309828897</v>
      </c>
      <c r="E12" s="36" t="s">
        <v>1</v>
      </c>
    </row>
    <row r="13" spans="1:5" x14ac:dyDescent="0.35">
      <c r="A13" s="38" t="s">
        <v>372</v>
      </c>
      <c r="B13" s="38" t="s">
        <v>21</v>
      </c>
      <c r="C13" s="35">
        <v>0</v>
      </c>
      <c r="D13" s="35">
        <v>0</v>
      </c>
      <c r="E13" s="36" t="s">
        <v>1</v>
      </c>
    </row>
    <row r="14" spans="1:5" x14ac:dyDescent="0.35">
      <c r="A14" s="41" t="s">
        <v>373</v>
      </c>
      <c r="B14" s="38" t="s">
        <v>27</v>
      </c>
      <c r="C14" s="35">
        <v>849715.31055930897</v>
      </c>
      <c r="D14" s="35">
        <v>849715.31055930897</v>
      </c>
      <c r="E14" s="36" t="s">
        <v>1</v>
      </c>
    </row>
    <row r="15" spans="1:5" x14ac:dyDescent="0.35">
      <c r="A15" s="16" t="s">
        <v>1</v>
      </c>
      <c r="B15" s="29" t="s">
        <v>1</v>
      </c>
      <c r="C15" s="29" t="s">
        <v>1</v>
      </c>
      <c r="D15" s="29" t="s">
        <v>1</v>
      </c>
      <c r="E15" s="29" t="s">
        <v>1</v>
      </c>
    </row>
    <row r="16" spans="1:5" x14ac:dyDescent="0.35">
      <c r="A16" s="29" t="s">
        <v>1</v>
      </c>
      <c r="B16" s="29" t="s">
        <v>1</v>
      </c>
      <c r="C16" s="29" t="s">
        <v>1</v>
      </c>
      <c r="D16" s="29" t="s">
        <v>1</v>
      </c>
      <c r="E16" s="29" t="s">
        <v>1</v>
      </c>
    </row>
    <row r="17" spans="1:5" x14ac:dyDescent="0.35">
      <c r="A17" s="17" t="s">
        <v>374</v>
      </c>
      <c r="B17" s="29" t="s">
        <v>1</v>
      </c>
      <c r="C17" s="40" t="s">
        <v>194</v>
      </c>
      <c r="D17" s="84"/>
      <c r="E17" s="29" t="s">
        <v>1</v>
      </c>
    </row>
    <row r="18" spans="1:5" x14ac:dyDescent="0.35">
      <c r="A18" s="38" t="s">
        <v>375</v>
      </c>
      <c r="B18" s="38" t="s">
        <v>31</v>
      </c>
      <c r="C18" s="35">
        <v>0</v>
      </c>
      <c r="D18" s="29" t="s">
        <v>1</v>
      </c>
      <c r="E18" s="29" t="s">
        <v>1</v>
      </c>
    </row>
    <row r="19" spans="1:5" x14ac:dyDescent="0.35">
      <c r="A19" s="38" t="s">
        <v>376</v>
      </c>
      <c r="B19" s="38" t="s">
        <v>33</v>
      </c>
      <c r="C19" s="35">
        <v>80089.785220000005</v>
      </c>
      <c r="D19" s="84"/>
      <c r="E19" s="29" t="s">
        <v>1</v>
      </c>
    </row>
    <row r="20" spans="1:5" x14ac:dyDescent="0.35">
      <c r="A20" s="38" t="s">
        <v>377</v>
      </c>
      <c r="B20" s="38" t="s">
        <v>35</v>
      </c>
      <c r="C20" s="35">
        <v>0</v>
      </c>
      <c r="D20" s="84"/>
      <c r="E20" s="29" t="s">
        <v>1</v>
      </c>
    </row>
    <row r="21" spans="1:5" x14ac:dyDescent="0.35">
      <c r="A21" s="38" t="s">
        <v>378</v>
      </c>
      <c r="B21" s="38" t="s">
        <v>37</v>
      </c>
      <c r="C21" s="35">
        <v>-175000</v>
      </c>
      <c r="D21" s="84"/>
      <c r="E21" s="29" t="s">
        <v>1</v>
      </c>
    </row>
    <row r="22" spans="1:5" ht="20" x14ac:dyDescent="0.35">
      <c r="A22" s="38" t="s">
        <v>379</v>
      </c>
      <c r="B22" s="38" t="s">
        <v>39</v>
      </c>
      <c r="C22" s="35">
        <v>0</v>
      </c>
      <c r="D22" s="84"/>
      <c r="E22" s="29" t="s">
        <v>1</v>
      </c>
    </row>
    <row r="23" spans="1:5" x14ac:dyDescent="0.35">
      <c r="A23" s="41" t="s">
        <v>380</v>
      </c>
      <c r="B23" s="38" t="s">
        <v>47</v>
      </c>
      <c r="C23" s="35">
        <v>754805.09577930905</v>
      </c>
      <c r="D23" s="84"/>
      <c r="E23" s="29" t="s">
        <v>1</v>
      </c>
    </row>
    <row r="24" spans="1:5" x14ac:dyDescent="0.35">
      <c r="A24" s="38" t="s">
        <v>381</v>
      </c>
      <c r="B24" s="38" t="s">
        <v>49</v>
      </c>
      <c r="C24" s="35">
        <v>0</v>
      </c>
      <c r="D24" s="84"/>
      <c r="E24" s="29" t="s">
        <v>1</v>
      </c>
    </row>
    <row r="25" spans="1:5" x14ac:dyDescent="0.35">
      <c r="A25" s="41" t="s">
        <v>346</v>
      </c>
      <c r="B25" s="38" t="s">
        <v>51</v>
      </c>
      <c r="C25" s="35">
        <v>754805.09577930905</v>
      </c>
      <c r="D25" s="84"/>
      <c r="E25" s="29" t="s">
        <v>1</v>
      </c>
    </row>
    <row r="26" spans="1:5" x14ac:dyDescent="0.35">
      <c r="A26" s="17" t="s">
        <v>382</v>
      </c>
      <c r="B26" s="29" t="s">
        <v>1</v>
      </c>
      <c r="C26" s="29" t="s">
        <v>1</v>
      </c>
      <c r="D26" s="29" t="s">
        <v>1</v>
      </c>
      <c r="E26" s="29" t="s">
        <v>1</v>
      </c>
    </row>
    <row r="27" spans="1:5" x14ac:dyDescent="0.35">
      <c r="A27" s="38" t="s">
        <v>383</v>
      </c>
      <c r="B27" s="38" t="s">
        <v>87</v>
      </c>
      <c r="C27" s="35">
        <v>0</v>
      </c>
      <c r="D27" s="84"/>
      <c r="E27" s="29" t="s">
        <v>1</v>
      </c>
    </row>
    <row r="28" spans="1:5" x14ac:dyDescent="0.35">
      <c r="A28" s="38" t="s">
        <v>384</v>
      </c>
      <c r="B28" s="38" t="s">
        <v>89</v>
      </c>
      <c r="C28" s="35">
        <v>0</v>
      </c>
      <c r="D28" s="84"/>
      <c r="E28" s="29" t="s">
        <v>1</v>
      </c>
    </row>
    <row r="29" spans="1:5" x14ac:dyDescent="0.35">
      <c r="A29" s="38" t="s">
        <v>385</v>
      </c>
      <c r="B29" s="38" t="s">
        <v>91</v>
      </c>
      <c r="C29" s="35">
        <v>0</v>
      </c>
      <c r="D29" s="84"/>
      <c r="E29" s="29" t="s">
        <v>1</v>
      </c>
    </row>
    <row r="30" spans="1:5" x14ac:dyDescent="0.35">
      <c r="A30" s="38" t="s">
        <v>386</v>
      </c>
      <c r="B30" s="38" t="s">
        <v>211</v>
      </c>
      <c r="C30" s="35">
        <v>0</v>
      </c>
      <c r="D30" s="84"/>
      <c r="E30" s="29" t="s">
        <v>1</v>
      </c>
    </row>
    <row r="31" spans="1:5" x14ac:dyDescent="0.35">
      <c r="A31" s="38" t="s">
        <v>387</v>
      </c>
      <c r="B31" s="38" t="s">
        <v>212</v>
      </c>
      <c r="C31" s="35">
        <v>0</v>
      </c>
      <c r="D31" s="84"/>
      <c r="E31" s="29" t="s">
        <v>1</v>
      </c>
    </row>
    <row r="33" spans="1:1" x14ac:dyDescent="0.35">
      <c r="A33" s="91" t="s">
        <v>163</v>
      </c>
    </row>
  </sheetData>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AA184-2E24-43EB-94B8-7B0BDB2A50F4}">
  <dimension ref="A1:D50"/>
  <sheetViews>
    <sheetView showGridLines="0" topLeftCell="A22" workbookViewId="0">
      <selection activeCell="A52" sqref="A52"/>
    </sheetView>
  </sheetViews>
  <sheetFormatPr defaultColWidth="8.7265625" defaultRowHeight="14.5" x14ac:dyDescent="0.35"/>
  <cols>
    <col min="1" max="1" width="64.81640625" style="14" customWidth="1"/>
    <col min="2" max="2" width="8.1796875" style="14" customWidth="1"/>
    <col min="3" max="4" width="18.81640625" style="14" customWidth="1"/>
    <col min="5" max="16384" width="8.7265625" style="14"/>
  </cols>
  <sheetData>
    <row r="1" spans="1:4" x14ac:dyDescent="0.35">
      <c r="A1" s="83" t="s">
        <v>388</v>
      </c>
      <c r="B1" s="83" t="s">
        <v>1</v>
      </c>
      <c r="C1" s="83" t="s">
        <v>1</v>
      </c>
      <c r="D1" s="87" t="s">
        <v>2</v>
      </c>
    </row>
    <row r="2" spans="1:4" ht="27.4" customHeight="1" x14ac:dyDescent="0.35">
      <c r="A2" s="104" t="s">
        <v>389</v>
      </c>
      <c r="B2" s="105"/>
      <c r="C2" s="105"/>
      <c r="D2" s="105"/>
    </row>
    <row r="3" spans="1:4" ht="17.149999999999999" customHeight="1" x14ac:dyDescent="0.35">
      <c r="A3" s="106" t="s">
        <v>4</v>
      </c>
      <c r="B3" s="103"/>
      <c r="C3" s="103"/>
      <c r="D3" s="103"/>
    </row>
    <row r="4" spans="1:4" x14ac:dyDescent="0.35">
      <c r="A4" s="32" t="s">
        <v>1</v>
      </c>
      <c r="B4" s="32" t="s">
        <v>1</v>
      </c>
      <c r="C4" s="32" t="s">
        <v>1</v>
      </c>
      <c r="D4" s="32" t="s">
        <v>1</v>
      </c>
    </row>
    <row r="5" spans="1:4" x14ac:dyDescent="0.35">
      <c r="A5" s="81" t="s">
        <v>390</v>
      </c>
      <c r="B5" s="82" t="s">
        <v>1</v>
      </c>
      <c r="C5" s="82" t="s">
        <v>391</v>
      </c>
      <c r="D5" s="32" t="s">
        <v>1</v>
      </c>
    </row>
    <row r="6" spans="1:4" x14ac:dyDescent="0.35">
      <c r="A6" s="16" t="s">
        <v>1</v>
      </c>
      <c r="B6" s="27" t="s">
        <v>1</v>
      </c>
      <c r="C6" s="34" t="s">
        <v>7</v>
      </c>
      <c r="D6" s="27" t="s">
        <v>1</v>
      </c>
    </row>
    <row r="7" spans="1:4" x14ac:dyDescent="0.35">
      <c r="A7" s="16" t="s">
        <v>392</v>
      </c>
      <c r="B7" s="47" t="s">
        <v>9</v>
      </c>
      <c r="C7" s="35">
        <v>17068.266929000001</v>
      </c>
      <c r="D7" s="46" t="s">
        <v>1</v>
      </c>
    </row>
    <row r="8" spans="1:4" x14ac:dyDescent="0.35">
      <c r="A8" s="16" t="s">
        <v>1</v>
      </c>
      <c r="B8" s="27" t="s">
        <v>1</v>
      </c>
      <c r="C8" s="48" t="s">
        <v>1</v>
      </c>
      <c r="D8" s="27" t="s">
        <v>1</v>
      </c>
    </row>
    <row r="9" spans="1:4" ht="30" x14ac:dyDescent="0.35">
      <c r="A9" s="81" t="s">
        <v>1</v>
      </c>
      <c r="B9" s="82" t="s">
        <v>1</v>
      </c>
      <c r="C9" s="82" t="s">
        <v>393</v>
      </c>
      <c r="D9" s="82" t="s">
        <v>394</v>
      </c>
    </row>
    <row r="10" spans="1:4" x14ac:dyDescent="0.35">
      <c r="A10" s="19" t="s">
        <v>1</v>
      </c>
      <c r="B10" s="19" t="s">
        <v>1</v>
      </c>
      <c r="C10" s="34" t="s">
        <v>186</v>
      </c>
      <c r="D10" s="34" t="s">
        <v>187</v>
      </c>
    </row>
    <row r="11" spans="1:4" x14ac:dyDescent="0.35">
      <c r="A11" s="16" t="s">
        <v>170</v>
      </c>
      <c r="B11" s="47" t="s">
        <v>11</v>
      </c>
      <c r="C11" s="35">
        <v>0</v>
      </c>
      <c r="D11" s="35">
        <v>0</v>
      </c>
    </row>
    <row r="12" spans="1:4" x14ac:dyDescent="0.35">
      <c r="A12" s="16" t="s">
        <v>171</v>
      </c>
      <c r="B12" s="47" t="s">
        <v>13</v>
      </c>
      <c r="C12" s="35">
        <v>72931.316999999995</v>
      </c>
      <c r="D12" s="35">
        <v>79273.293999999994</v>
      </c>
    </row>
    <row r="13" spans="1:4" x14ac:dyDescent="0.35">
      <c r="A13" s="16" t="s">
        <v>172</v>
      </c>
      <c r="B13" s="47" t="s">
        <v>15</v>
      </c>
      <c r="C13" s="35">
        <v>5154.3410000000003</v>
      </c>
      <c r="D13" s="35">
        <v>2993.5990000000002</v>
      </c>
    </row>
    <row r="14" spans="1:4" x14ac:dyDescent="0.35">
      <c r="A14" s="16" t="s">
        <v>173</v>
      </c>
      <c r="B14" s="47" t="s">
        <v>17</v>
      </c>
      <c r="C14" s="35">
        <v>0</v>
      </c>
      <c r="D14" s="35">
        <v>0</v>
      </c>
    </row>
    <row r="15" spans="1:4" x14ac:dyDescent="0.35">
      <c r="A15" s="16" t="s">
        <v>174</v>
      </c>
      <c r="B15" s="47" t="s">
        <v>19</v>
      </c>
      <c r="C15" s="35">
        <v>0</v>
      </c>
      <c r="D15" s="35">
        <v>0</v>
      </c>
    </row>
    <row r="16" spans="1:4" x14ac:dyDescent="0.35">
      <c r="A16" s="16" t="s">
        <v>175</v>
      </c>
      <c r="B16" s="47" t="s">
        <v>21</v>
      </c>
      <c r="C16" s="35">
        <v>0</v>
      </c>
      <c r="D16" s="35">
        <v>0</v>
      </c>
    </row>
    <row r="17" spans="1:4" x14ac:dyDescent="0.35">
      <c r="A17" s="16" t="s">
        <v>176</v>
      </c>
      <c r="B17" s="47" t="s">
        <v>23</v>
      </c>
      <c r="C17" s="35">
        <v>0</v>
      </c>
      <c r="D17" s="35">
        <v>0</v>
      </c>
    </row>
    <row r="18" spans="1:4" x14ac:dyDescent="0.35">
      <c r="A18" s="16" t="s">
        <v>177</v>
      </c>
      <c r="B18" s="47" t="s">
        <v>25</v>
      </c>
      <c r="C18" s="35">
        <v>0</v>
      </c>
      <c r="D18" s="35">
        <v>0</v>
      </c>
    </row>
    <row r="19" spans="1:4" x14ac:dyDescent="0.35">
      <c r="A19" s="16" t="s">
        <v>178</v>
      </c>
      <c r="B19" s="47" t="s">
        <v>27</v>
      </c>
      <c r="C19" s="35">
        <v>0</v>
      </c>
      <c r="D19" s="35">
        <v>0</v>
      </c>
    </row>
    <row r="20" spans="1:4" x14ac:dyDescent="0.35">
      <c r="A20" s="16" t="s">
        <v>179</v>
      </c>
      <c r="B20" s="47" t="s">
        <v>29</v>
      </c>
      <c r="C20" s="35">
        <v>0</v>
      </c>
      <c r="D20" s="35">
        <v>0</v>
      </c>
    </row>
    <row r="21" spans="1:4" x14ac:dyDescent="0.35">
      <c r="A21" s="16" t="s">
        <v>180</v>
      </c>
      <c r="B21" s="47" t="s">
        <v>31</v>
      </c>
      <c r="C21" s="35">
        <v>0</v>
      </c>
      <c r="D21" s="35">
        <v>0</v>
      </c>
    </row>
    <row r="22" spans="1:4" x14ac:dyDescent="0.35">
      <c r="A22" s="16" t="s">
        <v>181</v>
      </c>
      <c r="B22" s="47" t="s">
        <v>33</v>
      </c>
      <c r="C22" s="35">
        <v>0</v>
      </c>
      <c r="D22" s="35">
        <v>0</v>
      </c>
    </row>
    <row r="23" spans="1:4" x14ac:dyDescent="0.35">
      <c r="A23" s="16" t="s">
        <v>182</v>
      </c>
      <c r="B23" s="47" t="s">
        <v>35</v>
      </c>
      <c r="C23" s="35">
        <v>0</v>
      </c>
      <c r="D23" s="35">
        <v>0</v>
      </c>
    </row>
    <row r="24" spans="1:4" x14ac:dyDescent="0.35">
      <c r="A24" s="16" t="s">
        <v>183</v>
      </c>
      <c r="B24" s="47" t="s">
        <v>37</v>
      </c>
      <c r="C24" s="35">
        <v>0</v>
      </c>
      <c r="D24" s="35">
        <v>0</v>
      </c>
    </row>
    <row r="25" spans="1:4" x14ac:dyDescent="0.35">
      <c r="A25" s="16" t="s">
        <v>184</v>
      </c>
      <c r="B25" s="47" t="s">
        <v>39</v>
      </c>
      <c r="C25" s="35">
        <v>0</v>
      </c>
      <c r="D25" s="35">
        <v>0</v>
      </c>
    </row>
    <row r="26" spans="1:4" x14ac:dyDescent="0.35">
      <c r="A26" s="16" t="s">
        <v>185</v>
      </c>
      <c r="B26" s="47" t="s">
        <v>41</v>
      </c>
      <c r="C26" s="35">
        <v>0</v>
      </c>
      <c r="D26" s="35">
        <v>0</v>
      </c>
    </row>
    <row r="27" spans="1:4" x14ac:dyDescent="0.35">
      <c r="A27" s="16" t="s">
        <v>1</v>
      </c>
      <c r="B27" s="27" t="s">
        <v>1</v>
      </c>
      <c r="C27" s="48" t="s">
        <v>1</v>
      </c>
      <c r="D27" s="48" t="s">
        <v>1</v>
      </c>
    </row>
    <row r="28" spans="1:4" x14ac:dyDescent="0.35">
      <c r="A28" s="81" t="s">
        <v>395</v>
      </c>
      <c r="B28" s="82" t="s">
        <v>1</v>
      </c>
      <c r="C28" s="82" t="s">
        <v>391</v>
      </c>
      <c r="D28" s="27" t="s">
        <v>1</v>
      </c>
    </row>
    <row r="29" spans="1:4" x14ac:dyDescent="0.35">
      <c r="A29" s="27" t="s">
        <v>1</v>
      </c>
      <c r="B29" s="27" t="s">
        <v>1</v>
      </c>
      <c r="C29" s="34" t="s">
        <v>188</v>
      </c>
      <c r="D29" s="27" t="s">
        <v>1</v>
      </c>
    </row>
    <row r="30" spans="1:4" x14ac:dyDescent="0.35">
      <c r="A30" s="33" t="s">
        <v>396</v>
      </c>
      <c r="B30" s="47" t="s">
        <v>47</v>
      </c>
      <c r="C30" s="35">
        <v>337464.905463</v>
      </c>
      <c r="D30" s="46" t="s">
        <v>1</v>
      </c>
    </row>
    <row r="31" spans="1:4" x14ac:dyDescent="0.35">
      <c r="A31" s="33" t="s">
        <v>1</v>
      </c>
      <c r="B31" s="27" t="s">
        <v>1</v>
      </c>
      <c r="C31" s="48" t="s">
        <v>1</v>
      </c>
      <c r="D31" s="27" t="s">
        <v>1</v>
      </c>
    </row>
    <row r="32" spans="1:4" ht="30" x14ac:dyDescent="0.35">
      <c r="A32" s="81" t="s">
        <v>1</v>
      </c>
      <c r="B32" s="82" t="s">
        <v>1</v>
      </c>
      <c r="C32" s="82" t="s">
        <v>393</v>
      </c>
      <c r="D32" s="82" t="s">
        <v>397</v>
      </c>
    </row>
    <row r="33" spans="1:4" x14ac:dyDescent="0.35">
      <c r="A33" s="19" t="s">
        <v>1</v>
      </c>
      <c r="B33" s="19" t="s">
        <v>1</v>
      </c>
      <c r="C33" s="34" t="s">
        <v>189</v>
      </c>
      <c r="D33" s="34" t="s">
        <v>190</v>
      </c>
    </row>
    <row r="34" spans="1:4" x14ac:dyDescent="0.35">
      <c r="A34" s="16" t="s">
        <v>398</v>
      </c>
      <c r="B34" s="47" t="s">
        <v>49</v>
      </c>
      <c r="C34" s="35">
        <v>0</v>
      </c>
      <c r="D34" s="36" t="s">
        <v>1</v>
      </c>
    </row>
    <row r="35" spans="1:4" x14ac:dyDescent="0.35">
      <c r="A35" s="16" t="s">
        <v>399</v>
      </c>
      <c r="B35" s="47" t="s">
        <v>51</v>
      </c>
      <c r="C35" s="35">
        <v>0</v>
      </c>
      <c r="D35" s="36" t="s">
        <v>1</v>
      </c>
    </row>
    <row r="36" spans="1:4" x14ac:dyDescent="0.35">
      <c r="A36" s="16" t="s">
        <v>400</v>
      </c>
      <c r="B36" s="47" t="s">
        <v>53</v>
      </c>
      <c r="C36" s="35">
        <v>1140816.1329999999</v>
      </c>
      <c r="D36" s="36" t="s">
        <v>1</v>
      </c>
    </row>
    <row r="37" spans="1:4" x14ac:dyDescent="0.35">
      <c r="A37" s="16" t="s">
        <v>401</v>
      </c>
      <c r="B37" s="47" t="s">
        <v>55</v>
      </c>
      <c r="C37" s="35">
        <v>2108718.6919999998</v>
      </c>
      <c r="D37" s="36" t="s">
        <v>1</v>
      </c>
    </row>
    <row r="38" spans="1:4" x14ac:dyDescent="0.35">
      <c r="A38" s="16" t="s">
        <v>402</v>
      </c>
      <c r="B38" s="47" t="s">
        <v>57</v>
      </c>
      <c r="C38" s="36" t="s">
        <v>1</v>
      </c>
      <c r="D38" s="35">
        <v>407423000</v>
      </c>
    </row>
    <row r="39" spans="1:4" x14ac:dyDescent="0.35">
      <c r="A39" s="16" t="s">
        <v>1</v>
      </c>
      <c r="B39" s="27" t="s">
        <v>1</v>
      </c>
      <c r="C39" s="48" t="s">
        <v>1</v>
      </c>
      <c r="D39" s="48" t="s">
        <v>1</v>
      </c>
    </row>
    <row r="40" spans="1:4" x14ac:dyDescent="0.35">
      <c r="A40" s="81" t="s">
        <v>403</v>
      </c>
      <c r="B40" s="82" t="s">
        <v>1</v>
      </c>
      <c r="C40" s="82" t="s">
        <v>391</v>
      </c>
      <c r="D40" s="31" t="s">
        <v>1</v>
      </c>
    </row>
    <row r="41" spans="1:4" x14ac:dyDescent="0.35">
      <c r="A41" s="27" t="s">
        <v>1</v>
      </c>
      <c r="B41" s="27" t="s">
        <v>1</v>
      </c>
      <c r="C41" s="34" t="s">
        <v>191</v>
      </c>
      <c r="D41" s="27" t="s">
        <v>1</v>
      </c>
    </row>
    <row r="42" spans="1:4" x14ac:dyDescent="0.35">
      <c r="A42" s="16" t="s">
        <v>404</v>
      </c>
      <c r="B42" s="47" t="s">
        <v>67</v>
      </c>
      <c r="C42" s="35">
        <v>354533.17239199998</v>
      </c>
      <c r="D42" s="46" t="s">
        <v>1</v>
      </c>
    </row>
    <row r="43" spans="1:4" x14ac:dyDescent="0.35">
      <c r="A43" s="16" t="s">
        <v>405</v>
      </c>
      <c r="B43" s="47" t="s">
        <v>69</v>
      </c>
      <c r="C43" s="35">
        <v>754805.09577930905</v>
      </c>
      <c r="D43" s="46" t="s">
        <v>1</v>
      </c>
    </row>
    <row r="44" spans="1:4" x14ac:dyDescent="0.35">
      <c r="A44" s="16" t="s">
        <v>406</v>
      </c>
      <c r="B44" s="47" t="s">
        <v>71</v>
      </c>
      <c r="C44" s="35">
        <v>339662.29310068901</v>
      </c>
      <c r="D44" s="46" t="s">
        <v>1</v>
      </c>
    </row>
    <row r="45" spans="1:4" x14ac:dyDescent="0.35">
      <c r="A45" s="16" t="s">
        <v>407</v>
      </c>
      <c r="B45" s="47" t="s">
        <v>73</v>
      </c>
      <c r="C45" s="35">
        <v>188701.2739448272</v>
      </c>
      <c r="D45" s="46" t="s">
        <v>1</v>
      </c>
    </row>
    <row r="46" spans="1:4" x14ac:dyDescent="0.35">
      <c r="A46" s="16" t="s">
        <v>408</v>
      </c>
      <c r="B46" s="47" t="s">
        <v>75</v>
      </c>
      <c r="C46" s="35">
        <v>339662.29310068901</v>
      </c>
      <c r="D46" s="46" t="s">
        <v>1</v>
      </c>
    </row>
    <row r="47" spans="1:4" x14ac:dyDescent="0.35">
      <c r="A47" s="16" t="s">
        <v>409</v>
      </c>
      <c r="B47" s="47" t="s">
        <v>77</v>
      </c>
      <c r="C47" s="35">
        <v>608021</v>
      </c>
      <c r="D47" s="46" t="s">
        <v>1</v>
      </c>
    </row>
    <row r="48" spans="1:4" x14ac:dyDescent="0.35">
      <c r="A48" s="17" t="s">
        <v>347</v>
      </c>
      <c r="B48" s="47" t="s">
        <v>87</v>
      </c>
      <c r="C48" s="35">
        <v>608021</v>
      </c>
      <c r="D48" s="46" t="s">
        <v>1</v>
      </c>
    </row>
    <row r="50" spans="1:1" x14ac:dyDescent="0.35">
      <c r="A50" s="91" t="s">
        <v>163</v>
      </c>
    </row>
  </sheetData>
  <mergeCells count="2">
    <mergeCell ref="A2:D2"/>
    <mergeCell ref="A3:D3"/>
  </mergeCells>
  <pageMargins left="0.78740157480314998" right="0.39370078740157499" top="0.39370078740157499" bottom="0.39370078740157499" header="0.39370078740157499" footer="0.39370078740157499"/>
  <pageSetup paperSize="9" orientation="portrait" horizontalDpi="300" verticalDpi="30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adf84eb640b54fd28fc3042a146d0d95 xmlns="98f93266-b957-4da3-aa33-77c6e82007b4">
      <Terms xmlns="http://schemas.microsoft.com/office/infopath/2007/PartnerControls">
        <TermInfo xmlns="http://schemas.microsoft.com/office/infopath/2007/PartnerControls">
          <TermName xmlns="http://schemas.microsoft.com/office/infopath/2007/PartnerControls">Innanhús gögn</TermName>
          <TermId xmlns="http://schemas.microsoft.com/office/infopath/2007/PartnerControls">895f402c-8ca5-4e6a-ac11-578a72ec81b6</TermId>
        </TermInfo>
      </Terms>
    </adf84eb640b54fd28fc3042a146d0d95>
    <nd493626f0794ac58dc78fb8f787d9cb xmlns="98f93266-b957-4da3-aa33-77c6e82007b4">
      <Terms xmlns="http://schemas.microsoft.com/office/infopath/2007/PartnerControls">
        <TermInfo xmlns="http://schemas.microsoft.com/office/infopath/2007/PartnerControls">
          <TermName xmlns="http://schemas.microsoft.com/office/infopath/2007/PartnerControls">02 Skrifstofa forstjóra</TermName>
          <TermId xmlns="http://schemas.microsoft.com/office/infopath/2007/PartnerControls">fbfc0048-d614-40e9-809a-3e92d8808bb6</TermId>
        </TermInfo>
      </Terms>
    </nd493626f0794ac58dc78fb8f787d9cb>
    <TaxCatchAll xmlns="98f93266-b957-4da3-aa33-77c6e82007b4">
      <Value>10</Value>
      <Value>9</Value>
      <Value>85</Value>
    </TaxCatchAll>
    <ba58b530ee054780826820f1beb0ce39 xmlns="98f93266-b957-4da3-aa33-77c6e82007b4">
      <Terms xmlns="http://schemas.microsoft.com/office/infopath/2007/PartnerControls">
        <TermInfo xmlns="http://schemas.microsoft.com/office/infopath/2007/PartnerControls">
          <TermName xmlns="http://schemas.microsoft.com/office/infopath/2007/PartnerControls">Skrifstofa forstjóra</TermName>
          <TermId xmlns="http://schemas.microsoft.com/office/infopath/2007/PartnerControls">acf559c9-d066-4d34-be98-08a35a98ecd1</TermId>
        </TermInfo>
      </Terms>
    </ba58b530ee054780826820f1beb0ce39>
    <TaxKeywordTaxHTField xmlns="98f93266-b957-4da3-aa33-77c6e82007b4">
      <Terms xmlns="http://schemas.microsoft.com/office/infopath/2007/PartnerControls"/>
    </TaxKeywordTaxHTField>
    <Mappa xmlns="98f93266-b957-4da3-aa33-77c6e82007b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0545d4ff-ce43-452a-8df7-cf46bb7aca4b" ContentTypeId="0x01010084231FF545ADED4F93449E158247B1F101" PreviousValue="false"/>
</file>

<file path=customXml/item5.xml><?xml version="1.0" encoding="utf-8"?>
<ct:contentTypeSchema xmlns:ct="http://schemas.microsoft.com/office/2006/metadata/contentType" xmlns:ma="http://schemas.microsoft.com/office/2006/metadata/properties/metaAttributes" ct:_="" ma:_="" ma:contentTypeName="Vörður - Almennt skjal" ma:contentTypeID="0x01010084231FF545ADED4F93449E158247B1F1010033E0C7D08BF9EC4591A2DA6FD4CE17FB" ma:contentTypeVersion="13" ma:contentTypeDescription="" ma:contentTypeScope="" ma:versionID="944b9d1ec6d7f33fcef33801ff47af78">
  <xsd:schema xmlns:xsd="http://www.w3.org/2001/XMLSchema" xmlns:xs="http://www.w3.org/2001/XMLSchema" xmlns:p="http://schemas.microsoft.com/office/2006/metadata/properties" xmlns:ns2="98f93266-b957-4da3-aa33-77c6e82007b4" xmlns:ns3="c72cb7bc-1741-41e6-87c3-d1d4f3910c8e" targetNamespace="http://schemas.microsoft.com/office/2006/metadata/properties" ma:root="true" ma:fieldsID="e5866c04e0409256d401efac9ce2fdfb" ns2:_="" ns3:_="">
    <xsd:import namespace="98f93266-b957-4da3-aa33-77c6e82007b4"/>
    <xsd:import namespace="c72cb7bc-1741-41e6-87c3-d1d4f3910c8e"/>
    <xsd:element name="properties">
      <xsd:complexType>
        <xsd:sequence>
          <xsd:element name="documentManagement">
            <xsd:complexType>
              <xsd:all>
                <xsd:element ref="ns2:_dlc_DocId" minOccurs="0"/>
                <xsd:element ref="ns2:_dlc_DocIdUrl" minOccurs="0"/>
                <xsd:element ref="ns2:_dlc_DocIdPersistId" minOccurs="0"/>
                <xsd:element ref="ns2:ba58b530ee054780826820f1beb0ce39" minOccurs="0"/>
                <xsd:element ref="ns2:TaxCatchAll" minOccurs="0"/>
                <xsd:element ref="ns2:TaxCatchAllLabel" minOccurs="0"/>
                <xsd:element ref="ns2:nd493626f0794ac58dc78fb8f787d9cb" minOccurs="0"/>
                <xsd:element ref="ns2:TaxKeywordTaxHTField" minOccurs="0"/>
                <xsd:element ref="ns2:adf84eb640b54fd28fc3042a146d0d95" minOccurs="0"/>
                <xsd:element ref="ns3:SharedWithUsers" minOccurs="0"/>
                <xsd:element ref="ns2:Mapp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93266-b957-4da3-aa33-77c6e82007b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ba58b530ee054780826820f1beb0ce39" ma:index="11" nillable="true" ma:taxonomy="true" ma:internalName="ba58b530ee054780826820f1beb0ce39" ma:taxonomyFieldName="Eining" ma:displayName="Eining" ma:default="" ma:fieldId="{ba58b530-ee05-4780-8268-20f1beb0ce39}" ma:sspId="0545d4ff-ce43-452a-8df7-cf46bb7aca4b" ma:termSetId="b058af12-e03b-45eb-b9b5-4a2ed65ff04a"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f52a567c-3547-4fa5-8973-b635fa1f76a0}" ma:internalName="TaxCatchAll" ma:showField="CatchAllData" ma:web="d298d6d8-d2ab-4cac-9325-335012c7ebd1">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f52a567c-3547-4fa5-8973-b635fa1f76a0}" ma:internalName="TaxCatchAllLabel" ma:readOnly="true" ma:showField="CatchAllDataLabel" ma:web="d298d6d8-d2ab-4cac-9325-335012c7ebd1">
      <xsd:complexType>
        <xsd:complexContent>
          <xsd:extension base="dms:MultiChoiceLookup">
            <xsd:sequence>
              <xsd:element name="Value" type="dms:Lookup" maxOccurs="unbounded" minOccurs="0" nillable="true"/>
            </xsd:sequence>
          </xsd:extension>
        </xsd:complexContent>
      </xsd:complexType>
    </xsd:element>
    <xsd:element name="nd493626f0794ac58dc78fb8f787d9cb" ma:index="15" nillable="true" ma:taxonomy="true" ma:internalName="nd493626f0794ac58dc78fb8f787d9cb" ma:taxonomyFieldName="Skjalategund" ma:displayName="Skjalategund" ma:default="" ma:fieldId="{7d493626-f079-4ac5-8dc7-8fb8f787d9cb}" ma:sspId="0545d4ff-ce43-452a-8df7-cf46bb7aca4b" ma:termSetId="6002c38e-3377-4f92-bfa1-534fac90fa8b"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adf84eb640b54fd28fc3042a146d0d95" ma:index="19" nillable="true" ma:taxonomy="true" ma:internalName="adf84eb640b54fd28fc3042a146d0d95" ma:taxonomyFieldName="Trunadarflokkun" ma:displayName="Trúnaðarflokkur" ma:readOnly="false" ma:default="" ma:fieldId="{adf84eb6-40b5-4fd2-8fc3-042a146d0d95}" ma:sspId="0545d4ff-ce43-452a-8df7-cf46bb7aca4b" ma:termSetId="bbd4b1e9-12e9-4918-8ec5-1e6dd0873876" ma:anchorId="00000000-0000-0000-0000-000000000000" ma:open="false" ma:isKeyword="false">
      <xsd:complexType>
        <xsd:sequence>
          <xsd:element ref="pc:Terms" minOccurs="0" maxOccurs="1"/>
        </xsd:sequence>
      </xsd:complexType>
    </xsd:element>
    <xsd:element name="Mappa" ma:index="22" nillable="true" ma:displayName="Mappa" ma:hidden="true" ma:internalName="Mappa"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2cb7bc-1741-41e6-87c3-d1d4f3910c8e" elementFormDefault="qualified">
    <xsd:import namespace="http://schemas.microsoft.com/office/2006/documentManagement/types"/>
    <xsd:import namespace="http://schemas.microsoft.com/office/infopath/2007/PartnerControls"/>
    <xsd:element name="SharedWithUsers" ma:index="2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DD9DD3-442B-4C81-A6BD-283A2ED15530}">
  <ds:schemaRefs>
    <ds:schemaRef ds:uri="c72cb7bc-1741-41e6-87c3-d1d4f3910c8e"/>
    <ds:schemaRef ds:uri="http://schemas.microsoft.com/office/2006/metadata/properties"/>
    <ds:schemaRef ds:uri="http://schemas.microsoft.com/office/infopath/2007/PartnerControls"/>
    <ds:schemaRef ds:uri="http://purl.org/dc/terms/"/>
    <ds:schemaRef ds:uri="http://purl.org/dc/elements/1.1/"/>
    <ds:schemaRef ds:uri="98f93266-b957-4da3-aa33-77c6e82007b4"/>
    <ds:schemaRef ds:uri="http://schemas.microsoft.com/office/2006/documentManagement/types"/>
    <ds:schemaRef ds:uri="http://purl.org/dc/dcmitype/"/>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7D7E3574-C03E-4CB6-99D0-AB2E5CD2493C}">
  <ds:schemaRefs>
    <ds:schemaRef ds:uri="http://schemas.microsoft.com/sharepoint/v3/contenttype/forms"/>
  </ds:schemaRefs>
</ds:datastoreItem>
</file>

<file path=customXml/itemProps3.xml><?xml version="1.0" encoding="utf-8"?>
<ds:datastoreItem xmlns:ds="http://schemas.openxmlformats.org/officeDocument/2006/customXml" ds:itemID="{879DCD4A-9887-4A32-8E87-81C42146E71C}">
  <ds:schemaRefs>
    <ds:schemaRef ds:uri="http://schemas.microsoft.com/sharepoint/events"/>
  </ds:schemaRefs>
</ds:datastoreItem>
</file>

<file path=customXml/itemProps4.xml><?xml version="1.0" encoding="utf-8"?>
<ds:datastoreItem xmlns:ds="http://schemas.openxmlformats.org/officeDocument/2006/customXml" ds:itemID="{3AE41068-F208-4878-BA2C-4A6025801270}">
  <ds:schemaRefs>
    <ds:schemaRef ds:uri="Microsoft.SharePoint.Taxonomy.ContentTypeSync"/>
  </ds:schemaRefs>
</ds:datastoreItem>
</file>

<file path=customXml/itemProps5.xml><?xml version="1.0" encoding="utf-8"?>
<ds:datastoreItem xmlns:ds="http://schemas.openxmlformats.org/officeDocument/2006/customXml" ds:itemID="{4672831D-A018-48CD-9F69-FBCED7875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f93266-b957-4da3-aa33-77c6e82007b4"/>
    <ds:schemaRef ds:uri="c72cb7bc-1741-41e6-87c3-d1d4f3910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S.02.01</vt:lpstr>
      <vt:lpstr>S.05.01</vt:lpstr>
      <vt:lpstr>S.12.01</vt:lpstr>
      <vt:lpstr>S.17.01</vt:lpstr>
      <vt:lpstr>S.19.01 PD</vt:lpstr>
      <vt:lpstr>S.23.01</vt:lpstr>
      <vt:lpstr>S.25.01</vt:lpstr>
      <vt:lpstr>S.28.01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Guðrún Einarsdóttir</dc:creator>
  <cp:keywords/>
  <dc:description/>
  <cp:lastModifiedBy>Hólmfríður Magnúsdóttir</cp:lastModifiedBy>
  <cp:revision/>
  <dcterms:created xsi:type="dcterms:W3CDTF">2021-03-30T13:17:02Z</dcterms:created>
  <dcterms:modified xsi:type="dcterms:W3CDTF">2021-11-25T11:31:08Z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0x01010084231FF545ADED4F93449E158247B1F1010033E0C7D08BF9EC4591A2DA6FD4CE17FB</vt:lpwstr>
  </property>
  <property fmtid="{D5CDD505-2E9C-101B-9397-08002B2CF9AE}" pid="3" name="Eining">
    <vt:lpwstr>10;#Skrifstofa forstjóra|acf559c9-d066-4d34-be98-08a35a98ecd1</vt:lpwstr>
  </property>
  <property fmtid="{D5CDD505-2E9C-101B-9397-08002B2CF9AE}" pid="4" name="TaxKeyword">
    <vt:lpwstr/>
  </property>
  <property fmtid="{D5CDD505-2E9C-101B-9397-08002B2CF9AE}" pid="5" name="Trunadarflokkun">
    <vt:lpwstr>85;#Innanhús gögn|895f402c-8ca5-4e6a-ac11-578a72ec81b6</vt:lpwstr>
  </property>
  <property fmtid="{D5CDD505-2E9C-101B-9397-08002B2CF9AE}" pid="6" name="Skjalategund">
    <vt:lpwstr>9;#02 Skrifstofa forstjóra|fbfc0048-d614-40e9-809a-3e92d8808bb6</vt:lpwstr>
  </property>
</Properties>
</file>