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codeName="ThisWorkbook"/>
  <mc:AlternateContent xmlns:mc="http://schemas.openxmlformats.org/markup-compatibility/2006">
    <mc:Choice Requires="x15">
      <x15ac:absPath xmlns:x15ac="http://schemas.microsoft.com/office/spreadsheetml/2010/11/ac" url="https://defra-my.sharepoint.com/personal/david_morley_defra_gov_uk/Documents/Desktop/SRP/ITA docs/FINAL Versions/"/>
    </mc:Choice>
  </mc:AlternateContent>
  <xr:revisionPtr revIDLastSave="0" documentId="8_{B805965B-2A8A-435E-BB20-7DD4351065BC}" xr6:coauthVersionLast="47" xr6:coauthVersionMax="47" xr10:uidLastSave="{00000000-0000-0000-0000-000000000000}"/>
  <bookViews>
    <workbookView xWindow="-120" yWindow="-120" windowWidth="25440" windowHeight="15270" tabRatio="800" firstSheet="4" activeTab="5" xr2:uid="{E375FFBE-DF43-4862-9F2A-C9B2A7D6B0B7}"/>
  </bookViews>
  <sheets>
    <sheet name="Version control" sheetId="22" state="hidden" r:id="rId1"/>
    <sheet name="Source data" sheetId="5" state="hidden" r:id="rId2"/>
    <sheet name="Introduction" sheetId="1" state="hidden" r:id="rId3"/>
    <sheet name="Overview" sheetId="2" state="hidden" r:id="rId4"/>
    <sheet name="Instructions" sheetId="47" r:id="rId5"/>
    <sheet name="Budget Plan" sheetId="3" r:id="rId6"/>
    <sheet name="Budget Summary" sheetId="23" state="hidden" r:id="rId7"/>
    <sheet name="Claim Summary" sheetId="4" state="hidden" r:id="rId8"/>
    <sheet name="Claim 1" sheetId="14" state="hidden" r:id="rId9"/>
    <sheet name="Claim 2" sheetId="36" state="hidden" r:id="rId10"/>
    <sheet name="Claim 3" sheetId="37" state="hidden" r:id="rId11"/>
    <sheet name="Claim 4" sheetId="38" state="hidden" r:id="rId12"/>
    <sheet name="Claim 5" sheetId="39" state="hidden" r:id="rId13"/>
    <sheet name="Claim 6" sheetId="40" state="hidden" r:id="rId14"/>
    <sheet name="Claim 7" sheetId="41" state="hidden" r:id="rId15"/>
    <sheet name="Claim 8" sheetId="43" state="hidden" r:id="rId16"/>
    <sheet name="Claim 9" sheetId="44" state="hidden" r:id="rId17"/>
    <sheet name="Claim 10" sheetId="45" state="hidden" r:id="rId18"/>
    <sheet name="Claim 11" sheetId="46" state="hidden" r:id="rId1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0" i="3" l="1"/>
  <c r="L81" i="3"/>
  <c r="L82" i="3"/>
  <c r="L83" i="3"/>
  <c r="L84" i="3"/>
  <c r="L85" i="3"/>
  <c r="L86" i="3"/>
  <c r="L87" i="3"/>
  <c r="L88" i="3"/>
  <c r="L89" i="3"/>
  <c r="L90" i="3"/>
  <c r="L91" i="3"/>
  <c r="L92" i="3"/>
  <c r="L93" i="3"/>
  <c r="L94" i="3"/>
  <c r="Q80" i="3"/>
  <c r="Q81" i="3"/>
  <c r="Q82" i="3"/>
  <c r="Q83" i="3"/>
  <c r="Q84" i="3"/>
  <c r="Q85" i="3"/>
  <c r="Q86" i="3"/>
  <c r="Q87" i="3"/>
  <c r="Q88" i="3"/>
  <c r="R88" i="3"/>
  <c r="Q89" i="3"/>
  <c r="Q90" i="3"/>
  <c r="Q91" i="3"/>
  <c r="Q92" i="3"/>
  <c r="Q93" i="3"/>
  <c r="Q94" i="3"/>
  <c r="G82" i="3"/>
  <c r="R82" i="3" s="1"/>
  <c r="G83" i="3"/>
  <c r="G84" i="3"/>
  <c r="G85" i="3"/>
  <c r="G86" i="3"/>
  <c r="G87" i="3"/>
  <c r="G88" i="3"/>
  <c r="G89" i="3"/>
  <c r="R89" i="3" s="1"/>
  <c r="G90" i="3"/>
  <c r="R90" i="3" s="1"/>
  <c r="G91" i="3"/>
  <c r="G80" i="3"/>
  <c r="R80" i="3" s="1"/>
  <c r="G81" i="3"/>
  <c r="G92" i="3"/>
  <c r="G93" i="3"/>
  <c r="G94" i="3"/>
  <c r="Q23" i="3"/>
  <c r="Q24" i="3"/>
  <c r="Q25" i="3"/>
  <c r="Q26" i="3"/>
  <c r="Q27" i="3"/>
  <c r="Q28" i="3"/>
  <c r="Q29" i="3"/>
  <c r="Q30" i="3"/>
  <c r="Q31" i="3"/>
  <c r="L23" i="3"/>
  <c r="L24" i="3"/>
  <c r="L25" i="3"/>
  <c r="L26" i="3"/>
  <c r="L27" i="3"/>
  <c r="L28" i="3"/>
  <c r="L29" i="3"/>
  <c r="L30" i="3"/>
  <c r="L31" i="3"/>
  <c r="L42" i="3"/>
  <c r="L43" i="3"/>
  <c r="L44" i="3"/>
  <c r="Q44" i="3"/>
  <c r="Q63" i="3"/>
  <c r="Q64" i="3"/>
  <c r="L63" i="3"/>
  <c r="L64" i="3"/>
  <c r="G22" i="3"/>
  <c r="G23" i="3"/>
  <c r="G24" i="3"/>
  <c r="G25" i="3"/>
  <c r="G26" i="3"/>
  <c r="G27" i="3"/>
  <c r="G28" i="3"/>
  <c r="G29" i="3"/>
  <c r="G30" i="3"/>
  <c r="G31" i="3"/>
  <c r="G44" i="3"/>
  <c r="G63" i="3"/>
  <c r="G64" i="3"/>
  <c r="Q35" i="3"/>
  <c r="Q36" i="3"/>
  <c r="Q37" i="3"/>
  <c r="Q38" i="3"/>
  <c r="Q39" i="3"/>
  <c r="Q40" i="3"/>
  <c r="Q41" i="3"/>
  <c r="Q42" i="3"/>
  <c r="Q43" i="3"/>
  <c r="Q45" i="3"/>
  <c r="Q46" i="3"/>
  <c r="Q47" i="3"/>
  <c r="Q48" i="3"/>
  <c r="Q49" i="3"/>
  <c r="Q50" i="3"/>
  <c r="Q51" i="3"/>
  <c r="Q52" i="3"/>
  <c r="Q53" i="3"/>
  <c r="Q54" i="3"/>
  <c r="Q55" i="3"/>
  <c r="Q56" i="3"/>
  <c r="Q57" i="3"/>
  <c r="Q58" i="3"/>
  <c r="Q59" i="3"/>
  <c r="Q60" i="3"/>
  <c r="Q61" i="3"/>
  <c r="L35" i="3"/>
  <c r="L36" i="3"/>
  <c r="L37" i="3"/>
  <c r="L38" i="3"/>
  <c r="L39" i="3"/>
  <c r="L40" i="3"/>
  <c r="L41" i="3"/>
  <c r="L45" i="3"/>
  <c r="L46" i="3"/>
  <c r="L47" i="3"/>
  <c r="L48" i="3"/>
  <c r="L49" i="3"/>
  <c r="L50" i="3"/>
  <c r="L51" i="3"/>
  <c r="L52" i="3"/>
  <c r="L53" i="3"/>
  <c r="L54" i="3"/>
  <c r="L55" i="3"/>
  <c r="L56" i="3"/>
  <c r="L57" i="3"/>
  <c r="L58" i="3"/>
  <c r="L59" i="3"/>
  <c r="L60" i="3"/>
  <c r="L61" i="3"/>
  <c r="G61" i="3"/>
  <c r="G35" i="3"/>
  <c r="G36" i="3"/>
  <c r="G37" i="3"/>
  <c r="G38" i="3"/>
  <c r="G39" i="3"/>
  <c r="G40" i="3"/>
  <c r="G41" i="3"/>
  <c r="G42" i="3"/>
  <c r="G43" i="3"/>
  <c r="G45" i="3"/>
  <c r="G46" i="3"/>
  <c r="G47" i="3"/>
  <c r="G48" i="3"/>
  <c r="G49" i="3"/>
  <c r="G50" i="3"/>
  <c r="G51" i="3"/>
  <c r="G52" i="3"/>
  <c r="G53" i="3"/>
  <c r="G54" i="3"/>
  <c r="G55" i="3"/>
  <c r="G56" i="3"/>
  <c r="G57" i="3"/>
  <c r="G58" i="3"/>
  <c r="G59" i="3"/>
  <c r="L17" i="3"/>
  <c r="G17" i="3"/>
  <c r="B5" i="14"/>
  <c r="B4" i="14"/>
  <c r="B3" i="14"/>
  <c r="B5" i="3"/>
  <c r="B4" i="3"/>
  <c r="B3" i="3"/>
  <c r="A13" i="23" a="1"/>
  <c r="A13" i="23"/>
  <c r="G16" i="3"/>
  <c r="B3" i="23"/>
  <c r="B34" i="4"/>
  <c r="C34" i="4"/>
  <c r="D34" i="4"/>
  <c r="E34" i="4"/>
  <c r="F34" i="4"/>
  <c r="G34" i="4"/>
  <c r="H34" i="4"/>
  <c r="I34" i="4"/>
  <c r="J34" i="4"/>
  <c r="K34" i="4"/>
  <c r="L34" i="4"/>
  <c r="M34" i="4"/>
  <c r="N34" i="4"/>
  <c r="O34" i="4"/>
  <c r="P34" i="4"/>
  <c r="Q34" i="4"/>
  <c r="R34" i="4"/>
  <c r="S34" i="4"/>
  <c r="T34" i="4"/>
  <c r="U34" i="4"/>
  <c r="V34" i="4"/>
  <c r="W34" i="4"/>
  <c r="X34" i="4"/>
  <c r="Y34" i="4"/>
  <c r="Z34" i="4"/>
  <c r="AA34" i="4"/>
  <c r="AB34" i="4"/>
  <c r="AC34" i="4"/>
  <c r="AD34" i="4"/>
  <c r="AE34" i="4"/>
  <c r="D22" i="23"/>
  <c r="L58" i="14"/>
  <c r="L60" i="14"/>
  <c r="AA49" i="4"/>
  <c r="Y49" i="4"/>
  <c r="W49" i="4"/>
  <c r="U49" i="4"/>
  <c r="AC49" i="4" s="1"/>
  <c r="AH49" i="4" s="1"/>
  <c r="Q49" i="4"/>
  <c r="O49" i="4"/>
  <c r="M49" i="4"/>
  <c r="K49" i="4"/>
  <c r="S49" i="4" s="1"/>
  <c r="AG49" i="4" s="1"/>
  <c r="G49" i="4"/>
  <c r="E49" i="4"/>
  <c r="AA48" i="4"/>
  <c r="Y48" i="4"/>
  <c r="W48" i="4"/>
  <c r="U48" i="4"/>
  <c r="AC48" i="4" s="1"/>
  <c r="AH48" i="4" s="1"/>
  <c r="Q48" i="4"/>
  <c r="O48" i="4"/>
  <c r="M48" i="4"/>
  <c r="K48" i="4"/>
  <c r="S48" i="4" s="1"/>
  <c r="AG48" i="4" s="1"/>
  <c r="G48" i="4"/>
  <c r="E48" i="4"/>
  <c r="AA47" i="4"/>
  <c r="Y47" i="4"/>
  <c r="W47" i="4"/>
  <c r="U47" i="4"/>
  <c r="AC47" i="4" s="1"/>
  <c r="AH47" i="4" s="1"/>
  <c r="Q47" i="4"/>
  <c r="O47" i="4"/>
  <c r="M47" i="4"/>
  <c r="K47" i="4"/>
  <c r="S47" i="4" s="1"/>
  <c r="G47" i="4"/>
  <c r="E47" i="4"/>
  <c r="G20" i="23"/>
  <c r="G21" i="23"/>
  <c r="G22" i="23"/>
  <c r="G24" i="23"/>
  <c r="G26" i="23"/>
  <c r="G27" i="23"/>
  <c r="G28" i="23"/>
  <c r="G29" i="23"/>
  <c r="G30" i="23"/>
  <c r="F39" i="23"/>
  <c r="G39" i="23"/>
  <c r="F40" i="23"/>
  <c r="G40" i="23"/>
  <c r="F20" i="23"/>
  <c r="F21" i="23"/>
  <c r="F22" i="23"/>
  <c r="F24" i="23"/>
  <c r="F26" i="23"/>
  <c r="F27" i="23"/>
  <c r="F28" i="23"/>
  <c r="F29" i="23"/>
  <c r="F30" i="23"/>
  <c r="E20" i="23"/>
  <c r="E21" i="23"/>
  <c r="E22" i="23"/>
  <c r="E24" i="23"/>
  <c r="E25" i="23"/>
  <c r="E26" i="23"/>
  <c r="E27" i="23"/>
  <c r="E28" i="23"/>
  <c r="E29" i="23"/>
  <c r="E30" i="23"/>
  <c r="D17" i="23"/>
  <c r="D20" i="23"/>
  <c r="D21" i="23"/>
  <c r="D24" i="23"/>
  <c r="D25" i="23"/>
  <c r="D26" i="23"/>
  <c r="D27" i="23"/>
  <c r="D28" i="23"/>
  <c r="D29" i="23"/>
  <c r="D30" i="23"/>
  <c r="C21" i="23"/>
  <c r="C22" i="23"/>
  <c r="C24" i="23"/>
  <c r="C25" i="23"/>
  <c r="C26" i="23"/>
  <c r="C27" i="23"/>
  <c r="C28" i="23"/>
  <c r="C29" i="23"/>
  <c r="C30" i="23"/>
  <c r="R93" i="3" l="1"/>
  <c r="R87" i="3"/>
  <c r="R92" i="3"/>
  <c r="R86" i="3"/>
  <c r="R81" i="3"/>
  <c r="R83" i="3"/>
  <c r="R94" i="3"/>
  <c r="R84" i="3"/>
  <c r="R91" i="3"/>
  <c r="R85" i="3"/>
  <c r="R64" i="3"/>
  <c r="R63" i="3"/>
  <c r="R27" i="3"/>
  <c r="R25" i="3"/>
  <c r="R31" i="3"/>
  <c r="R30" i="3"/>
  <c r="R24" i="3"/>
  <c r="R26" i="3"/>
  <c r="R29" i="3"/>
  <c r="R28" i="3"/>
  <c r="R55" i="3"/>
  <c r="R44" i="3"/>
  <c r="R23" i="3"/>
  <c r="R39" i="3"/>
  <c r="R52" i="3"/>
  <c r="R37" i="3"/>
  <c r="R49" i="3"/>
  <c r="R36" i="3"/>
  <c r="R56" i="3"/>
  <c r="R42" i="3"/>
  <c r="R54" i="3"/>
  <c r="R50" i="3"/>
  <c r="R58" i="3"/>
  <c r="R46" i="3"/>
  <c r="R61" i="3"/>
  <c r="R43" i="3"/>
  <c r="R59" i="3"/>
  <c r="R51" i="3"/>
  <c r="R41" i="3"/>
  <c r="R57" i="3"/>
  <c r="R40" i="3"/>
  <c r="R48" i="3"/>
  <c r="R38" i="3"/>
  <c r="R47" i="3"/>
  <c r="R53" i="3"/>
  <c r="R45" i="3"/>
  <c r="R35" i="3"/>
  <c r="D37" i="4"/>
  <c r="D36" i="4"/>
  <c r="D12" i="4"/>
  <c r="D13" i="4"/>
  <c r="D14" i="4"/>
  <c r="D15" i="4"/>
  <c r="D16" i="4"/>
  <c r="D17" i="4"/>
  <c r="D18" i="4"/>
  <c r="D19" i="4"/>
  <c r="D20" i="4"/>
  <c r="D21" i="4"/>
  <c r="D22" i="4"/>
  <c r="D23" i="4"/>
  <c r="D24" i="4"/>
  <c r="D25" i="4"/>
  <c r="D26" i="4"/>
  <c r="D27" i="4"/>
  <c r="D28" i="4"/>
  <c r="D29" i="4"/>
  <c r="D30" i="4"/>
  <c r="D31" i="4"/>
  <c r="D32" i="4"/>
  <c r="D33" i="4"/>
  <c r="D11" i="4"/>
  <c r="D39" i="4" s="1"/>
  <c r="AB56" i="14"/>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5" i="14"/>
  <c r="AC11" i="14"/>
  <c r="B81" i="46"/>
  <c r="U73" i="46"/>
  <c r="H73" i="46"/>
  <c r="G73" i="46"/>
  <c r="J72" i="46"/>
  <c r="W72" i="46" s="1"/>
  <c r="J71" i="46"/>
  <c r="W71" i="46" s="1"/>
  <c r="W70" i="46"/>
  <c r="J70" i="46"/>
  <c r="J69" i="46"/>
  <c r="W69" i="46" s="1"/>
  <c r="J68" i="46"/>
  <c r="W68" i="46" s="1"/>
  <c r="J67" i="46"/>
  <c r="W67" i="46" s="1"/>
  <c r="W66" i="46"/>
  <c r="J66" i="46"/>
  <c r="J65" i="46"/>
  <c r="W65" i="46" s="1"/>
  <c r="J64" i="46"/>
  <c r="W64" i="46" s="1"/>
  <c r="J63" i="46"/>
  <c r="W63" i="46" s="1"/>
  <c r="W62" i="46"/>
  <c r="J62" i="46"/>
  <c r="J61" i="46"/>
  <c r="W61" i="46" s="1"/>
  <c r="J60" i="46"/>
  <c r="W60" i="46" s="1"/>
  <c r="J59" i="46"/>
  <c r="W59" i="46" s="1"/>
  <c r="W58" i="46"/>
  <c r="J58" i="46"/>
  <c r="J73" i="46" s="1"/>
  <c r="U56" i="46"/>
  <c r="Q56" i="46"/>
  <c r="I56" i="46"/>
  <c r="H56" i="46"/>
  <c r="G56" i="46"/>
  <c r="X55" i="46"/>
  <c r="K55" i="46"/>
  <c r="J55" i="46"/>
  <c r="W55" i="46" s="1"/>
  <c r="X54" i="46"/>
  <c r="J54" i="46"/>
  <c r="W54" i="46" s="1"/>
  <c r="X53" i="46"/>
  <c r="K53" i="46"/>
  <c r="J53" i="46"/>
  <c r="W53" i="46" s="1"/>
  <c r="X52" i="46"/>
  <c r="J52" i="46"/>
  <c r="W52" i="46" s="1"/>
  <c r="X51" i="46"/>
  <c r="K51" i="46"/>
  <c r="J51" i="46"/>
  <c r="W51" i="46" s="1"/>
  <c r="X50" i="46"/>
  <c r="J50" i="46"/>
  <c r="W50" i="46" s="1"/>
  <c r="X49" i="46"/>
  <c r="K49" i="46"/>
  <c r="J49" i="46"/>
  <c r="W49" i="46" s="1"/>
  <c r="X48" i="46"/>
  <c r="J48" i="46"/>
  <c r="W48" i="46" s="1"/>
  <c r="X47" i="46"/>
  <c r="K47" i="46"/>
  <c r="J47" i="46"/>
  <c r="W47" i="46" s="1"/>
  <c r="X46" i="46"/>
  <c r="J46" i="46"/>
  <c r="W46" i="46" s="1"/>
  <c r="X45" i="46"/>
  <c r="K45" i="46"/>
  <c r="J45" i="46"/>
  <c r="W45" i="46" s="1"/>
  <c r="X44" i="46"/>
  <c r="J44" i="46"/>
  <c r="W44" i="46" s="1"/>
  <c r="X43" i="46"/>
  <c r="K43" i="46"/>
  <c r="J43" i="46"/>
  <c r="W43" i="46" s="1"/>
  <c r="X42" i="46"/>
  <c r="J42" i="46"/>
  <c r="W42" i="46" s="1"/>
  <c r="X41" i="46"/>
  <c r="K41" i="46"/>
  <c r="J41" i="46"/>
  <c r="W41" i="46" s="1"/>
  <c r="X40" i="46"/>
  <c r="J40" i="46"/>
  <c r="W40" i="46" s="1"/>
  <c r="X39" i="46"/>
  <c r="K39" i="46"/>
  <c r="J39" i="46"/>
  <c r="W39" i="46" s="1"/>
  <c r="X38" i="46"/>
  <c r="J38" i="46"/>
  <c r="W38" i="46" s="1"/>
  <c r="X37" i="46"/>
  <c r="K37" i="46"/>
  <c r="J37" i="46"/>
  <c r="W37" i="46" s="1"/>
  <c r="X36" i="46"/>
  <c r="J36" i="46"/>
  <c r="W36" i="46" s="1"/>
  <c r="X35" i="46"/>
  <c r="K35" i="46"/>
  <c r="J35" i="46"/>
  <c r="W35" i="46" s="1"/>
  <c r="X34" i="46"/>
  <c r="J34" i="46"/>
  <c r="W34" i="46" s="1"/>
  <c r="X33" i="46"/>
  <c r="K33" i="46"/>
  <c r="J33" i="46"/>
  <c r="W33" i="46" s="1"/>
  <c r="X32" i="46"/>
  <c r="J32" i="46"/>
  <c r="W32" i="46" s="1"/>
  <c r="X31" i="46"/>
  <c r="K31" i="46"/>
  <c r="J31" i="46"/>
  <c r="W31" i="46" s="1"/>
  <c r="X30" i="46"/>
  <c r="J30" i="46"/>
  <c r="W30" i="46" s="1"/>
  <c r="X29" i="46"/>
  <c r="K29" i="46"/>
  <c r="J29" i="46"/>
  <c r="W29" i="46" s="1"/>
  <c r="X28" i="46"/>
  <c r="J28" i="46"/>
  <c r="W28" i="46" s="1"/>
  <c r="X27" i="46"/>
  <c r="K27" i="46"/>
  <c r="J27" i="46"/>
  <c r="W27" i="46" s="1"/>
  <c r="X26" i="46"/>
  <c r="J26" i="46"/>
  <c r="W26" i="46" s="1"/>
  <c r="X25" i="46"/>
  <c r="K25" i="46"/>
  <c r="J25" i="46"/>
  <c r="W25" i="46" s="1"/>
  <c r="X24" i="46"/>
  <c r="J24" i="46"/>
  <c r="W24" i="46" s="1"/>
  <c r="X23" i="46"/>
  <c r="K23" i="46"/>
  <c r="J23" i="46"/>
  <c r="W23" i="46" s="1"/>
  <c r="X22" i="46"/>
  <c r="J22" i="46"/>
  <c r="W22" i="46" s="1"/>
  <c r="X21" i="46"/>
  <c r="K21" i="46"/>
  <c r="J21" i="46"/>
  <c r="W21" i="46" s="1"/>
  <c r="X20" i="46"/>
  <c r="J20" i="46"/>
  <c r="W20" i="46" s="1"/>
  <c r="X19" i="46"/>
  <c r="K19" i="46"/>
  <c r="J19" i="46"/>
  <c r="W19" i="46" s="1"/>
  <c r="X18" i="46"/>
  <c r="J18" i="46"/>
  <c r="W18" i="46" s="1"/>
  <c r="X17" i="46"/>
  <c r="K17" i="46"/>
  <c r="J17" i="46"/>
  <c r="W17" i="46" s="1"/>
  <c r="X16" i="46"/>
  <c r="J16" i="46"/>
  <c r="W16" i="46" s="1"/>
  <c r="X15" i="46"/>
  <c r="K15" i="46"/>
  <c r="J15" i="46"/>
  <c r="W15" i="46" s="1"/>
  <c r="X14" i="46"/>
  <c r="J14" i="46"/>
  <c r="W14" i="46" s="1"/>
  <c r="J13" i="46"/>
  <c r="W13" i="46" s="1"/>
  <c r="W12" i="46"/>
  <c r="K12" i="46"/>
  <c r="J12" i="46"/>
  <c r="K11" i="46"/>
  <c r="J11" i="46"/>
  <c r="J56" i="46" s="1"/>
  <c r="B11" i="46" a="1"/>
  <c r="B11" i="46" s="1"/>
  <c r="B6" i="46"/>
  <c r="E5" i="46"/>
  <c r="B5" i="46"/>
  <c r="B4" i="46"/>
  <c r="E3" i="46"/>
  <c r="B3" i="46"/>
  <c r="U73" i="45"/>
  <c r="H73" i="45"/>
  <c r="G73" i="45"/>
  <c r="J72" i="45"/>
  <c r="W72" i="45" s="1"/>
  <c r="J71" i="45"/>
  <c r="W71" i="45" s="1"/>
  <c r="W70" i="45"/>
  <c r="J70" i="45"/>
  <c r="W69" i="45"/>
  <c r="J69" i="45"/>
  <c r="J68" i="45"/>
  <c r="W68" i="45" s="1"/>
  <c r="J67" i="45"/>
  <c r="W67" i="45" s="1"/>
  <c r="W66" i="45"/>
  <c r="J66" i="45"/>
  <c r="W65" i="45"/>
  <c r="J65" i="45"/>
  <c r="J64" i="45"/>
  <c r="W64" i="45" s="1"/>
  <c r="J63" i="45"/>
  <c r="W63" i="45" s="1"/>
  <c r="W62" i="45"/>
  <c r="J62" i="45"/>
  <c r="W61" i="45"/>
  <c r="J61" i="45"/>
  <c r="J60" i="45"/>
  <c r="W60" i="45" s="1"/>
  <c r="J59" i="45"/>
  <c r="W59" i="45" s="1"/>
  <c r="W58" i="45"/>
  <c r="J58" i="45"/>
  <c r="J73" i="45" s="1"/>
  <c r="U56" i="45"/>
  <c r="Q56" i="45"/>
  <c r="B81" i="45" s="1"/>
  <c r="J56" i="45"/>
  <c r="I56" i="45"/>
  <c r="H56" i="45"/>
  <c r="G56" i="45"/>
  <c r="X55" i="45"/>
  <c r="W55" i="45"/>
  <c r="J55" i="45"/>
  <c r="K55" i="45" s="1"/>
  <c r="X54" i="45"/>
  <c r="J54" i="45"/>
  <c r="W54" i="45" s="1"/>
  <c r="X53" i="45"/>
  <c r="W53" i="45"/>
  <c r="J53" i="45"/>
  <c r="K53" i="45" s="1"/>
  <c r="X52" i="45"/>
  <c r="J52" i="45"/>
  <c r="W52" i="45" s="1"/>
  <c r="X51" i="45"/>
  <c r="W51" i="45"/>
  <c r="J51" i="45"/>
  <c r="K51" i="45" s="1"/>
  <c r="X50" i="45"/>
  <c r="J50" i="45"/>
  <c r="W50" i="45" s="1"/>
  <c r="X49" i="45"/>
  <c r="W49" i="45"/>
  <c r="J49" i="45"/>
  <c r="K49" i="45" s="1"/>
  <c r="X48" i="45"/>
  <c r="J48" i="45"/>
  <c r="W48" i="45" s="1"/>
  <c r="X47" i="45"/>
  <c r="W47" i="45"/>
  <c r="J47" i="45"/>
  <c r="K47" i="45" s="1"/>
  <c r="X46" i="45"/>
  <c r="J46" i="45"/>
  <c r="W46" i="45" s="1"/>
  <c r="X45" i="45"/>
  <c r="W45" i="45"/>
  <c r="J45" i="45"/>
  <c r="K45" i="45" s="1"/>
  <c r="X44" i="45"/>
  <c r="J44" i="45"/>
  <c r="W44" i="45" s="1"/>
  <c r="X43" i="45"/>
  <c r="W43" i="45"/>
  <c r="J43" i="45"/>
  <c r="K43" i="45" s="1"/>
  <c r="X42" i="45"/>
  <c r="J42" i="45"/>
  <c r="W42" i="45" s="1"/>
  <c r="X41" i="45"/>
  <c r="W41" i="45"/>
  <c r="J41" i="45"/>
  <c r="K41" i="45" s="1"/>
  <c r="X40" i="45"/>
  <c r="J40" i="45"/>
  <c r="W40" i="45" s="1"/>
  <c r="X39" i="45"/>
  <c r="W39" i="45"/>
  <c r="J39" i="45"/>
  <c r="K39" i="45" s="1"/>
  <c r="X38" i="45"/>
  <c r="J38" i="45"/>
  <c r="W38" i="45" s="1"/>
  <c r="X37" i="45"/>
  <c r="W37" i="45"/>
  <c r="J37" i="45"/>
  <c r="K37" i="45" s="1"/>
  <c r="X36" i="45"/>
  <c r="J36" i="45"/>
  <c r="W36" i="45" s="1"/>
  <c r="X35" i="45"/>
  <c r="W35" i="45"/>
  <c r="J35" i="45"/>
  <c r="K35" i="45" s="1"/>
  <c r="X34" i="45"/>
  <c r="J34" i="45"/>
  <c r="W34" i="45" s="1"/>
  <c r="X33" i="45"/>
  <c r="W33" i="45"/>
  <c r="J33" i="45"/>
  <c r="K33" i="45" s="1"/>
  <c r="X32" i="45"/>
  <c r="J32" i="45"/>
  <c r="W32" i="45" s="1"/>
  <c r="X31" i="45"/>
  <c r="W31" i="45"/>
  <c r="J31" i="45"/>
  <c r="K31" i="45" s="1"/>
  <c r="X30" i="45"/>
  <c r="J30" i="45"/>
  <c r="W30" i="45" s="1"/>
  <c r="X29" i="45"/>
  <c r="W29" i="45"/>
  <c r="J29" i="45"/>
  <c r="K29" i="45" s="1"/>
  <c r="X28" i="45"/>
  <c r="J28" i="45"/>
  <c r="W28" i="45" s="1"/>
  <c r="X27" i="45"/>
  <c r="W27" i="45"/>
  <c r="J27" i="45"/>
  <c r="K27" i="45" s="1"/>
  <c r="X26" i="45"/>
  <c r="J26" i="45"/>
  <c r="W26" i="45" s="1"/>
  <c r="X25" i="45"/>
  <c r="W25" i="45"/>
  <c r="J25" i="45"/>
  <c r="K25" i="45" s="1"/>
  <c r="X24" i="45"/>
  <c r="J24" i="45"/>
  <c r="W24" i="45" s="1"/>
  <c r="X23" i="45"/>
  <c r="W23" i="45"/>
  <c r="J23" i="45"/>
  <c r="K23" i="45" s="1"/>
  <c r="X22" i="45"/>
  <c r="J22" i="45"/>
  <c r="W22" i="45" s="1"/>
  <c r="X21" i="45"/>
  <c r="W21" i="45"/>
  <c r="J21" i="45"/>
  <c r="K21" i="45" s="1"/>
  <c r="X20" i="45"/>
  <c r="J20" i="45"/>
  <c r="W20" i="45" s="1"/>
  <c r="X19" i="45"/>
  <c r="W19" i="45"/>
  <c r="J19" i="45"/>
  <c r="K19" i="45" s="1"/>
  <c r="X18" i="45"/>
  <c r="J18" i="45"/>
  <c r="W18" i="45" s="1"/>
  <c r="X17" i="45"/>
  <c r="W17" i="45"/>
  <c r="J17" i="45"/>
  <c r="K17" i="45" s="1"/>
  <c r="X16" i="45"/>
  <c r="J16" i="45"/>
  <c r="W16" i="45" s="1"/>
  <c r="X15" i="45"/>
  <c r="W15" i="45"/>
  <c r="J15" i="45"/>
  <c r="K15" i="45" s="1"/>
  <c r="X14" i="45"/>
  <c r="J14" i="45"/>
  <c r="W14" i="45" s="1"/>
  <c r="W13" i="45"/>
  <c r="K13" i="45"/>
  <c r="J13" i="45"/>
  <c r="W12" i="45"/>
  <c r="K12" i="45"/>
  <c r="J12" i="45"/>
  <c r="K11" i="45"/>
  <c r="J11" i="45"/>
  <c r="W11" i="45" s="1"/>
  <c r="B11" i="45" a="1"/>
  <c r="B11" i="45" s="1"/>
  <c r="B6" i="45"/>
  <c r="E5" i="45"/>
  <c r="B5" i="45"/>
  <c r="B4" i="45"/>
  <c r="E3" i="45"/>
  <c r="B3" i="45"/>
  <c r="U73" i="44"/>
  <c r="J73" i="44"/>
  <c r="H73" i="44"/>
  <c r="G73" i="44"/>
  <c r="J72" i="44"/>
  <c r="W72" i="44" s="1"/>
  <c r="J71" i="44"/>
  <c r="W71" i="44" s="1"/>
  <c r="J70" i="44"/>
  <c r="W70" i="44" s="1"/>
  <c r="W69" i="44"/>
  <c r="J69" i="44"/>
  <c r="J68" i="44"/>
  <c r="W68" i="44" s="1"/>
  <c r="J67" i="44"/>
  <c r="W67" i="44" s="1"/>
  <c r="J66" i="44"/>
  <c r="W66" i="44" s="1"/>
  <c r="W65" i="44"/>
  <c r="J65" i="44"/>
  <c r="J64" i="44"/>
  <c r="W64" i="44" s="1"/>
  <c r="J63" i="44"/>
  <c r="W63" i="44" s="1"/>
  <c r="J62" i="44"/>
  <c r="W62" i="44" s="1"/>
  <c r="W61" i="44"/>
  <c r="J61" i="44"/>
  <c r="J60" i="44"/>
  <c r="W60" i="44" s="1"/>
  <c r="J59" i="44"/>
  <c r="W59" i="44" s="1"/>
  <c r="J58" i="44"/>
  <c r="W58" i="44" s="1"/>
  <c r="U56" i="44"/>
  <c r="Q56" i="44"/>
  <c r="B81" i="44" s="1"/>
  <c r="I56" i="44"/>
  <c r="H56" i="44"/>
  <c r="G56" i="44"/>
  <c r="X55" i="44"/>
  <c r="W55" i="44"/>
  <c r="J55" i="44"/>
  <c r="K55" i="44" s="1"/>
  <c r="X54" i="44"/>
  <c r="J54" i="44"/>
  <c r="W54" i="44" s="1"/>
  <c r="X53" i="44"/>
  <c r="W53" i="44"/>
  <c r="J53" i="44"/>
  <c r="K53" i="44" s="1"/>
  <c r="X52" i="44"/>
  <c r="J52" i="44"/>
  <c r="W52" i="44" s="1"/>
  <c r="X51" i="44"/>
  <c r="W51" i="44"/>
  <c r="J51" i="44"/>
  <c r="K51" i="44" s="1"/>
  <c r="X50" i="44"/>
  <c r="J50" i="44"/>
  <c r="W50" i="44" s="1"/>
  <c r="X49" i="44"/>
  <c r="W49" i="44"/>
  <c r="J49" i="44"/>
  <c r="K49" i="44" s="1"/>
  <c r="X48" i="44"/>
  <c r="J48" i="44"/>
  <c r="W48" i="44" s="1"/>
  <c r="X47" i="44"/>
  <c r="W47" i="44"/>
  <c r="J47" i="44"/>
  <c r="K47" i="44" s="1"/>
  <c r="X46" i="44"/>
  <c r="J46" i="44"/>
  <c r="W46" i="44" s="1"/>
  <c r="X45" i="44"/>
  <c r="W45" i="44"/>
  <c r="K45" i="44"/>
  <c r="J45" i="44"/>
  <c r="X44" i="44"/>
  <c r="W44" i="44"/>
  <c r="K44" i="44"/>
  <c r="J44" i="44"/>
  <c r="X43" i="44"/>
  <c r="W43" i="44"/>
  <c r="K43" i="44"/>
  <c r="J43" i="44"/>
  <c r="X42" i="44"/>
  <c r="W42" i="44"/>
  <c r="K42" i="44"/>
  <c r="J42" i="44"/>
  <c r="X41" i="44"/>
  <c r="W41" i="44"/>
  <c r="K41" i="44"/>
  <c r="J41" i="44"/>
  <c r="X40" i="44"/>
  <c r="W40" i="44"/>
  <c r="K40" i="44"/>
  <c r="J40" i="44"/>
  <c r="X39" i="44"/>
  <c r="W39" i="44"/>
  <c r="K39" i="44"/>
  <c r="J39" i="44"/>
  <c r="X38" i="44"/>
  <c r="W38" i="44"/>
  <c r="K38" i="44"/>
  <c r="J38" i="44"/>
  <c r="X37" i="44"/>
  <c r="W37" i="44"/>
  <c r="K37" i="44"/>
  <c r="J37" i="44"/>
  <c r="X36" i="44"/>
  <c r="W36" i="44"/>
  <c r="K36" i="44"/>
  <c r="J36" i="44"/>
  <c r="X35" i="44"/>
  <c r="W35" i="44"/>
  <c r="K35" i="44"/>
  <c r="J35" i="44"/>
  <c r="X34" i="44"/>
  <c r="W34" i="44"/>
  <c r="K34" i="44"/>
  <c r="J34" i="44"/>
  <c r="X33" i="44"/>
  <c r="W33" i="44"/>
  <c r="K33" i="44"/>
  <c r="J33" i="44"/>
  <c r="X32" i="44"/>
  <c r="W32" i="44"/>
  <c r="K32" i="44"/>
  <c r="J32" i="44"/>
  <c r="X31" i="44"/>
  <c r="W31" i="44"/>
  <c r="K31" i="44"/>
  <c r="J31" i="44"/>
  <c r="X30" i="44"/>
  <c r="W30" i="44"/>
  <c r="K30" i="44"/>
  <c r="J30" i="44"/>
  <c r="X29" i="44"/>
  <c r="W29" i="44"/>
  <c r="K29" i="44"/>
  <c r="J29" i="44"/>
  <c r="X28" i="44"/>
  <c r="K28" i="44"/>
  <c r="J28" i="44"/>
  <c r="W28" i="44" s="1"/>
  <c r="X27" i="44"/>
  <c r="W27" i="44"/>
  <c r="K27" i="44"/>
  <c r="J27" i="44"/>
  <c r="X26" i="44"/>
  <c r="K26" i="44"/>
  <c r="J26" i="44"/>
  <c r="W26" i="44" s="1"/>
  <c r="X25" i="44"/>
  <c r="W25" i="44"/>
  <c r="K25" i="44"/>
  <c r="J25" i="44"/>
  <c r="X24" i="44"/>
  <c r="W24" i="44"/>
  <c r="K24" i="44"/>
  <c r="J24" i="44"/>
  <c r="X23" i="44"/>
  <c r="W23" i="44"/>
  <c r="K23" i="44"/>
  <c r="J23" i="44"/>
  <c r="X22" i="44"/>
  <c r="W22" i="44"/>
  <c r="K22" i="44"/>
  <c r="J22" i="44"/>
  <c r="X21" i="44"/>
  <c r="W21" i="44"/>
  <c r="K21" i="44"/>
  <c r="J21" i="44"/>
  <c r="X20" i="44"/>
  <c r="K20" i="44"/>
  <c r="J20" i="44"/>
  <c r="W20" i="44" s="1"/>
  <c r="X19" i="44"/>
  <c r="W19" i="44"/>
  <c r="K19" i="44"/>
  <c r="J19" i="44"/>
  <c r="X18" i="44"/>
  <c r="K18" i="44"/>
  <c r="J18" i="44"/>
  <c r="W18" i="44" s="1"/>
  <c r="X17" i="44"/>
  <c r="W17" i="44"/>
  <c r="K17" i="44"/>
  <c r="J17" i="44"/>
  <c r="X16" i="44"/>
  <c r="K16" i="44"/>
  <c r="J16" i="44"/>
  <c r="W16" i="44" s="1"/>
  <c r="X15" i="44"/>
  <c r="W15" i="44"/>
  <c r="K15" i="44"/>
  <c r="J15" i="44"/>
  <c r="X14" i="44"/>
  <c r="K14" i="44"/>
  <c r="J14" i="44"/>
  <c r="W14" i="44" s="1"/>
  <c r="W13" i="44"/>
  <c r="K13" i="44"/>
  <c r="J13" i="44"/>
  <c r="K12" i="44"/>
  <c r="J12" i="44"/>
  <c r="W12" i="44" s="1"/>
  <c r="J11" i="44"/>
  <c r="J56" i="44" s="1"/>
  <c r="B11" i="44" a="1"/>
  <c r="B11" i="44" s="1"/>
  <c r="B6" i="44"/>
  <c r="E5" i="44"/>
  <c r="B5" i="44"/>
  <c r="B4" i="44"/>
  <c r="E3" i="44"/>
  <c r="B3" i="44"/>
  <c r="U73" i="43"/>
  <c r="H73" i="43"/>
  <c r="G73" i="43"/>
  <c r="J72" i="43"/>
  <c r="W72" i="43" s="1"/>
  <c r="J71" i="43"/>
  <c r="W71" i="43" s="1"/>
  <c r="J70" i="43"/>
  <c r="W70" i="43" s="1"/>
  <c r="W69" i="43"/>
  <c r="J69" i="43"/>
  <c r="J68" i="43"/>
  <c r="W68" i="43" s="1"/>
  <c r="J67" i="43"/>
  <c r="W67" i="43" s="1"/>
  <c r="J66" i="43"/>
  <c r="W66" i="43" s="1"/>
  <c r="W65" i="43"/>
  <c r="J65" i="43"/>
  <c r="J64" i="43"/>
  <c r="W64" i="43" s="1"/>
  <c r="J63" i="43"/>
  <c r="W63" i="43" s="1"/>
  <c r="J62" i="43"/>
  <c r="W62" i="43" s="1"/>
  <c r="W61" i="43"/>
  <c r="J61" i="43"/>
  <c r="J60" i="43"/>
  <c r="W60" i="43" s="1"/>
  <c r="J59" i="43"/>
  <c r="W59" i="43" s="1"/>
  <c r="J58" i="43"/>
  <c r="W58" i="43" s="1"/>
  <c r="U56" i="43"/>
  <c r="Q56" i="43"/>
  <c r="B81" i="43" s="1"/>
  <c r="I56" i="43"/>
  <c r="H56" i="43"/>
  <c r="G56" i="43"/>
  <c r="X55" i="43"/>
  <c r="W55" i="43"/>
  <c r="J55" i="43"/>
  <c r="K55" i="43" s="1"/>
  <c r="X54" i="43"/>
  <c r="J54" i="43"/>
  <c r="W54" i="43" s="1"/>
  <c r="X53" i="43"/>
  <c r="W53" i="43"/>
  <c r="J53" i="43"/>
  <c r="K53" i="43" s="1"/>
  <c r="X52" i="43"/>
  <c r="J52" i="43"/>
  <c r="W52" i="43" s="1"/>
  <c r="X51" i="43"/>
  <c r="W51" i="43"/>
  <c r="J51" i="43"/>
  <c r="K51" i="43" s="1"/>
  <c r="X50" i="43"/>
  <c r="J50" i="43"/>
  <c r="W50" i="43" s="1"/>
  <c r="X49" i="43"/>
  <c r="W49" i="43"/>
  <c r="J49" i="43"/>
  <c r="K49" i="43" s="1"/>
  <c r="X48" i="43"/>
  <c r="J48" i="43"/>
  <c r="W48" i="43" s="1"/>
  <c r="X47" i="43"/>
  <c r="W47" i="43"/>
  <c r="J47" i="43"/>
  <c r="K47" i="43" s="1"/>
  <c r="X46" i="43"/>
  <c r="J46" i="43"/>
  <c r="W46" i="43" s="1"/>
  <c r="X45" i="43"/>
  <c r="W45" i="43"/>
  <c r="J45" i="43"/>
  <c r="K45" i="43" s="1"/>
  <c r="X44" i="43"/>
  <c r="J44" i="43"/>
  <c r="W44" i="43" s="1"/>
  <c r="X43" i="43"/>
  <c r="W43" i="43"/>
  <c r="J43" i="43"/>
  <c r="K43" i="43" s="1"/>
  <c r="X42" i="43"/>
  <c r="J42" i="43"/>
  <c r="W42" i="43" s="1"/>
  <c r="X41" i="43"/>
  <c r="W41" i="43"/>
  <c r="J41" i="43"/>
  <c r="K41" i="43" s="1"/>
  <c r="X40" i="43"/>
  <c r="J40" i="43"/>
  <c r="W40" i="43" s="1"/>
  <c r="X39" i="43"/>
  <c r="W39" i="43"/>
  <c r="J39" i="43"/>
  <c r="K39" i="43" s="1"/>
  <c r="X38" i="43"/>
  <c r="J38" i="43"/>
  <c r="W38" i="43" s="1"/>
  <c r="X37" i="43"/>
  <c r="W37" i="43"/>
  <c r="J37" i="43"/>
  <c r="K37" i="43" s="1"/>
  <c r="X36" i="43"/>
  <c r="J36" i="43"/>
  <c r="W36" i="43" s="1"/>
  <c r="X35" i="43"/>
  <c r="W35" i="43"/>
  <c r="J35" i="43"/>
  <c r="K35" i="43" s="1"/>
  <c r="X34" i="43"/>
  <c r="J34" i="43"/>
  <c r="W34" i="43" s="1"/>
  <c r="X33" i="43"/>
  <c r="W33" i="43"/>
  <c r="J33" i="43"/>
  <c r="K33" i="43" s="1"/>
  <c r="X32" i="43"/>
  <c r="J32" i="43"/>
  <c r="W32" i="43" s="1"/>
  <c r="X31" i="43"/>
  <c r="W31" i="43"/>
  <c r="J31" i="43"/>
  <c r="K31" i="43" s="1"/>
  <c r="X30" i="43"/>
  <c r="J30" i="43"/>
  <c r="W30" i="43" s="1"/>
  <c r="X29" i="43"/>
  <c r="W29" i="43"/>
  <c r="J29" i="43"/>
  <c r="K29" i="43" s="1"/>
  <c r="X28" i="43"/>
  <c r="J28" i="43"/>
  <c r="W28" i="43" s="1"/>
  <c r="X27" i="43"/>
  <c r="W27" i="43"/>
  <c r="J27" i="43"/>
  <c r="K27" i="43" s="1"/>
  <c r="X26" i="43"/>
  <c r="J26" i="43"/>
  <c r="W26" i="43" s="1"/>
  <c r="X25" i="43"/>
  <c r="W25" i="43"/>
  <c r="J25" i="43"/>
  <c r="K25" i="43" s="1"/>
  <c r="X24" i="43"/>
  <c r="J24" i="43"/>
  <c r="W24" i="43" s="1"/>
  <c r="X23" i="43"/>
  <c r="W23" i="43"/>
  <c r="J23" i="43"/>
  <c r="K23" i="43" s="1"/>
  <c r="X22" i="43"/>
  <c r="J22" i="43"/>
  <c r="W22" i="43" s="1"/>
  <c r="X21" i="43"/>
  <c r="W21" i="43"/>
  <c r="J21" i="43"/>
  <c r="K21" i="43" s="1"/>
  <c r="X20" i="43"/>
  <c r="J20" i="43"/>
  <c r="W20" i="43" s="1"/>
  <c r="X19" i="43"/>
  <c r="W19" i="43"/>
  <c r="J19" i="43"/>
  <c r="K19" i="43" s="1"/>
  <c r="X18" i="43"/>
  <c r="J18" i="43"/>
  <c r="W18" i="43" s="1"/>
  <c r="X17" i="43"/>
  <c r="W17" i="43"/>
  <c r="J17" i="43"/>
  <c r="K17" i="43" s="1"/>
  <c r="X16" i="43"/>
  <c r="J16" i="43"/>
  <c r="W16" i="43" s="1"/>
  <c r="X15" i="43"/>
  <c r="W15" i="43"/>
  <c r="J15" i="43"/>
  <c r="K15" i="43" s="1"/>
  <c r="X14" i="43"/>
  <c r="J14" i="43"/>
  <c r="W14" i="43" s="1"/>
  <c r="W13" i="43"/>
  <c r="K13" i="43"/>
  <c r="J13" i="43"/>
  <c r="W12" i="43"/>
  <c r="K12" i="43"/>
  <c r="J12" i="43"/>
  <c r="J11" i="43"/>
  <c r="J56" i="43" s="1"/>
  <c r="B11" i="43" a="1"/>
  <c r="B11" i="43" s="1"/>
  <c r="B6" i="43"/>
  <c r="E5" i="43"/>
  <c r="B5" i="43"/>
  <c r="B4" i="43"/>
  <c r="E3" i="43"/>
  <c r="B3" i="43"/>
  <c r="B81" i="41"/>
  <c r="U73" i="41"/>
  <c r="H73" i="41"/>
  <c r="G73" i="41"/>
  <c r="J72" i="41"/>
  <c r="W72" i="41" s="1"/>
  <c r="J71" i="41"/>
  <c r="W71" i="41" s="1"/>
  <c r="J70" i="41"/>
  <c r="W70" i="41" s="1"/>
  <c r="J69" i="41"/>
  <c r="W69" i="41" s="1"/>
  <c r="J68" i="41"/>
  <c r="W68" i="41" s="1"/>
  <c r="J67" i="41"/>
  <c r="W67" i="41" s="1"/>
  <c r="J66" i="41"/>
  <c r="W66" i="41" s="1"/>
  <c r="J65" i="41"/>
  <c r="W65" i="41" s="1"/>
  <c r="J64" i="41"/>
  <c r="W64" i="41" s="1"/>
  <c r="J63" i="41"/>
  <c r="W63" i="41" s="1"/>
  <c r="J62" i="41"/>
  <c r="W62" i="41" s="1"/>
  <c r="J61" i="41"/>
  <c r="W61" i="41" s="1"/>
  <c r="J60" i="41"/>
  <c r="W60" i="41" s="1"/>
  <c r="J59" i="41"/>
  <c r="W59" i="41" s="1"/>
  <c r="J58" i="41"/>
  <c r="W58" i="41" s="1"/>
  <c r="U56" i="41"/>
  <c r="Q56" i="41"/>
  <c r="I56" i="41"/>
  <c r="H56" i="41"/>
  <c r="G56" i="41"/>
  <c r="X55" i="41"/>
  <c r="W55" i="41"/>
  <c r="K55" i="41"/>
  <c r="J55" i="41"/>
  <c r="X54" i="41"/>
  <c r="J54" i="41"/>
  <c r="W54" i="41" s="1"/>
  <c r="X53" i="41"/>
  <c r="W53" i="41"/>
  <c r="K53" i="41"/>
  <c r="J53" i="41"/>
  <c r="X52" i="41"/>
  <c r="J52" i="41"/>
  <c r="W52" i="41" s="1"/>
  <c r="X51" i="41"/>
  <c r="W51" i="41"/>
  <c r="K51" i="41"/>
  <c r="J51" i="41"/>
  <c r="X50" i="41"/>
  <c r="J50" i="41"/>
  <c r="W50" i="41" s="1"/>
  <c r="X49" i="41"/>
  <c r="W49" i="41"/>
  <c r="K49" i="41"/>
  <c r="J49" i="41"/>
  <c r="X48" i="41"/>
  <c r="J48" i="41"/>
  <c r="W48" i="41" s="1"/>
  <c r="X47" i="41"/>
  <c r="W47" i="41"/>
  <c r="K47" i="41"/>
  <c r="J47" i="41"/>
  <c r="X46" i="41"/>
  <c r="J46" i="41"/>
  <c r="W46" i="41" s="1"/>
  <c r="X45" i="41"/>
  <c r="W45" i="41"/>
  <c r="K45" i="41"/>
  <c r="J45" i="41"/>
  <c r="X44" i="41"/>
  <c r="J44" i="41"/>
  <c r="W44" i="41" s="1"/>
  <c r="X43" i="41"/>
  <c r="W43" i="41"/>
  <c r="K43" i="41"/>
  <c r="J43" i="41"/>
  <c r="X42" i="41"/>
  <c r="J42" i="41"/>
  <c r="W42" i="41" s="1"/>
  <c r="X41" i="41"/>
  <c r="W41" i="41"/>
  <c r="K41" i="41"/>
  <c r="J41" i="41"/>
  <c r="X40" i="41"/>
  <c r="W40" i="41"/>
  <c r="K40" i="41"/>
  <c r="J40" i="41"/>
  <c r="X39" i="41"/>
  <c r="W39" i="41"/>
  <c r="K39" i="41"/>
  <c r="J39" i="41"/>
  <c r="X38" i="41"/>
  <c r="W38" i="41"/>
  <c r="K38" i="41"/>
  <c r="J38" i="41"/>
  <c r="X37" i="41"/>
  <c r="W37" i="41"/>
  <c r="K37" i="41"/>
  <c r="J37" i="41"/>
  <c r="X36" i="41"/>
  <c r="W36" i="41"/>
  <c r="K36" i="41"/>
  <c r="J36" i="41"/>
  <c r="X35" i="41"/>
  <c r="W35" i="41"/>
  <c r="K35" i="41"/>
  <c r="J35" i="41"/>
  <c r="X34" i="41"/>
  <c r="W34" i="41"/>
  <c r="K34" i="41"/>
  <c r="J34" i="41"/>
  <c r="X33" i="41"/>
  <c r="W33" i="41"/>
  <c r="K33" i="41"/>
  <c r="J33" i="41"/>
  <c r="X32" i="41"/>
  <c r="W32" i="41"/>
  <c r="K32" i="41"/>
  <c r="J32" i="41"/>
  <c r="X31" i="41"/>
  <c r="W31" i="41"/>
  <c r="K31" i="41"/>
  <c r="J31" i="41"/>
  <c r="X30" i="41"/>
  <c r="W30" i="41"/>
  <c r="K30" i="41"/>
  <c r="J30" i="41"/>
  <c r="X29" i="41"/>
  <c r="W29" i="41"/>
  <c r="K29" i="41"/>
  <c r="J29" i="41"/>
  <c r="X28" i="41"/>
  <c r="W28" i="41"/>
  <c r="K28" i="41"/>
  <c r="J28" i="41"/>
  <c r="X27" i="41"/>
  <c r="W27" i="41"/>
  <c r="K27" i="41"/>
  <c r="J27" i="41"/>
  <c r="X26" i="41"/>
  <c r="K26" i="41"/>
  <c r="J26" i="41"/>
  <c r="W26" i="41" s="1"/>
  <c r="X25" i="41"/>
  <c r="W25" i="41"/>
  <c r="K25" i="41"/>
  <c r="J25" i="41"/>
  <c r="X24" i="41"/>
  <c r="K24" i="41"/>
  <c r="J24" i="41"/>
  <c r="W24" i="41" s="1"/>
  <c r="X23" i="41"/>
  <c r="W23" i="41"/>
  <c r="K23" i="41"/>
  <c r="J23" i="41"/>
  <c r="X22" i="41"/>
  <c r="K22" i="41"/>
  <c r="J22" i="41"/>
  <c r="W22" i="41" s="1"/>
  <c r="X21" i="41"/>
  <c r="W21" i="41"/>
  <c r="K21" i="41"/>
  <c r="J21" i="41"/>
  <c r="X20" i="41"/>
  <c r="K20" i="41"/>
  <c r="J20" i="41"/>
  <c r="W20" i="41" s="1"/>
  <c r="X19" i="41"/>
  <c r="W19" i="41"/>
  <c r="K19" i="41"/>
  <c r="J19" i="41"/>
  <c r="X18" i="41"/>
  <c r="K18" i="41"/>
  <c r="J18" i="41"/>
  <c r="W18" i="41" s="1"/>
  <c r="X17" i="41"/>
  <c r="W17" i="41"/>
  <c r="K17" i="41"/>
  <c r="J17" i="41"/>
  <c r="X16" i="41"/>
  <c r="K16" i="41"/>
  <c r="J16" i="41"/>
  <c r="W16" i="41" s="1"/>
  <c r="X15" i="41"/>
  <c r="W15" i="41"/>
  <c r="K15" i="41"/>
  <c r="J15" i="41"/>
  <c r="X14" i="41"/>
  <c r="K14" i="41"/>
  <c r="J14" i="41"/>
  <c r="W14" i="41" s="1"/>
  <c r="J13" i="41"/>
  <c r="K13" i="41" s="1"/>
  <c r="K12" i="41"/>
  <c r="J12" i="41"/>
  <c r="W12" i="41" s="1"/>
  <c r="J11" i="41"/>
  <c r="J56" i="41" s="1"/>
  <c r="B11" i="41" a="1"/>
  <c r="B11" i="41" s="1"/>
  <c r="B6" i="41"/>
  <c r="E5" i="41"/>
  <c r="B5" i="41"/>
  <c r="B4" i="41"/>
  <c r="E3" i="41"/>
  <c r="B3" i="41"/>
  <c r="B81" i="40"/>
  <c r="U73" i="40"/>
  <c r="J73" i="40"/>
  <c r="H73" i="40"/>
  <c r="G73" i="40"/>
  <c r="J72" i="40"/>
  <c r="W72" i="40" s="1"/>
  <c r="W71" i="40"/>
  <c r="J71" i="40"/>
  <c r="J70" i="40"/>
  <c r="W70" i="40" s="1"/>
  <c r="W69" i="40"/>
  <c r="J69" i="40"/>
  <c r="J68" i="40"/>
  <c r="W68" i="40" s="1"/>
  <c r="W67" i="40"/>
  <c r="J67" i="40"/>
  <c r="J66" i="40"/>
  <c r="W66" i="40" s="1"/>
  <c r="W65" i="40"/>
  <c r="J65" i="40"/>
  <c r="J64" i="40"/>
  <c r="W64" i="40" s="1"/>
  <c r="W63" i="40"/>
  <c r="J63" i="40"/>
  <c r="J62" i="40"/>
  <c r="W62" i="40" s="1"/>
  <c r="W61" i="40"/>
  <c r="J61" i="40"/>
  <c r="J60" i="40"/>
  <c r="W60" i="40" s="1"/>
  <c r="W59" i="40"/>
  <c r="J59" i="40"/>
  <c r="J58" i="40"/>
  <c r="W58" i="40" s="1"/>
  <c r="W73" i="40" s="1"/>
  <c r="U56" i="40"/>
  <c r="Q56" i="40"/>
  <c r="I56" i="40"/>
  <c r="H56" i="40"/>
  <c r="G56" i="40"/>
  <c r="X55" i="40"/>
  <c r="W55" i="40"/>
  <c r="K55" i="40"/>
  <c r="J55" i="40"/>
  <c r="X54" i="40"/>
  <c r="W54" i="40"/>
  <c r="K54" i="40"/>
  <c r="J54" i="40"/>
  <c r="X53" i="40"/>
  <c r="W53" i="40"/>
  <c r="K53" i="40"/>
  <c r="J53" i="40"/>
  <c r="X52" i="40"/>
  <c r="W52" i="40"/>
  <c r="K52" i="40"/>
  <c r="J52" i="40"/>
  <c r="X51" i="40"/>
  <c r="W51" i="40"/>
  <c r="K51" i="40"/>
  <c r="J51" i="40"/>
  <c r="X50" i="40"/>
  <c r="W50" i="40"/>
  <c r="K50" i="40"/>
  <c r="J50" i="40"/>
  <c r="X49" i="40"/>
  <c r="W49" i="40"/>
  <c r="K49" i="40"/>
  <c r="J49" i="40"/>
  <c r="X48" i="40"/>
  <c r="W48" i="40"/>
  <c r="K48" i="40"/>
  <c r="J48" i="40"/>
  <c r="X47" i="40"/>
  <c r="W47" i="40"/>
  <c r="K47" i="40"/>
  <c r="J47" i="40"/>
  <c r="X46" i="40"/>
  <c r="W46" i="40"/>
  <c r="K46" i="40"/>
  <c r="J46" i="40"/>
  <c r="X45" i="40"/>
  <c r="W45" i="40"/>
  <c r="K45" i="40"/>
  <c r="J45" i="40"/>
  <c r="X44" i="40"/>
  <c r="W44" i="40"/>
  <c r="K44" i="40"/>
  <c r="J44" i="40"/>
  <c r="X43" i="40"/>
  <c r="W43" i="40"/>
  <c r="K43" i="40"/>
  <c r="J43" i="40"/>
  <c r="X42" i="40"/>
  <c r="W42" i="40"/>
  <c r="K42" i="40"/>
  <c r="J42" i="40"/>
  <c r="X41" i="40"/>
  <c r="W41" i="40"/>
  <c r="K41" i="40"/>
  <c r="J41" i="40"/>
  <c r="X40" i="40"/>
  <c r="W40" i="40"/>
  <c r="K40" i="40"/>
  <c r="J40" i="40"/>
  <c r="X39" i="40"/>
  <c r="W39" i="40"/>
  <c r="K39" i="40"/>
  <c r="J39" i="40"/>
  <c r="X38" i="40"/>
  <c r="W38" i="40"/>
  <c r="K38" i="40"/>
  <c r="J38" i="40"/>
  <c r="X37" i="40"/>
  <c r="W37" i="40"/>
  <c r="K37" i="40"/>
  <c r="J37" i="40"/>
  <c r="X36" i="40"/>
  <c r="W36" i="40"/>
  <c r="K36" i="40"/>
  <c r="J36" i="40"/>
  <c r="X35" i="40"/>
  <c r="W35" i="40"/>
  <c r="K35" i="40"/>
  <c r="J35" i="40"/>
  <c r="X34" i="40"/>
  <c r="W34" i="40"/>
  <c r="K34" i="40"/>
  <c r="J34" i="40"/>
  <c r="X33" i="40"/>
  <c r="W33" i="40"/>
  <c r="K33" i="40"/>
  <c r="J33" i="40"/>
  <c r="X32" i="40"/>
  <c r="W32" i="40"/>
  <c r="K32" i="40"/>
  <c r="J32" i="40"/>
  <c r="X31" i="40"/>
  <c r="W31" i="40"/>
  <c r="K31" i="40"/>
  <c r="J31" i="40"/>
  <c r="X30" i="40"/>
  <c r="W30" i="40"/>
  <c r="K30" i="40"/>
  <c r="J30" i="40"/>
  <c r="X29" i="40"/>
  <c r="W29" i="40"/>
  <c r="K29" i="40"/>
  <c r="J29" i="40"/>
  <c r="X28" i="40"/>
  <c r="W28" i="40"/>
  <c r="K28" i="40"/>
  <c r="J28" i="40"/>
  <c r="X27" i="40"/>
  <c r="W27" i="40"/>
  <c r="K27" i="40"/>
  <c r="J27" i="40"/>
  <c r="X26" i="40"/>
  <c r="W26" i="40"/>
  <c r="K26" i="40"/>
  <c r="J26" i="40"/>
  <c r="X25" i="40"/>
  <c r="W25" i="40"/>
  <c r="K25" i="40"/>
  <c r="J25" i="40"/>
  <c r="X24" i="40"/>
  <c r="W24" i="40"/>
  <c r="K24" i="40"/>
  <c r="J24" i="40"/>
  <c r="X23" i="40"/>
  <c r="W23" i="40"/>
  <c r="K23" i="40"/>
  <c r="J23" i="40"/>
  <c r="X22" i="40"/>
  <c r="W22" i="40"/>
  <c r="K22" i="40"/>
  <c r="J22" i="40"/>
  <c r="X21" i="40"/>
  <c r="W21" i="40"/>
  <c r="K21" i="40"/>
  <c r="J21" i="40"/>
  <c r="X20" i="40"/>
  <c r="W20" i="40"/>
  <c r="K20" i="40"/>
  <c r="J20" i="40"/>
  <c r="X19" i="40"/>
  <c r="W19" i="40"/>
  <c r="K19" i="40"/>
  <c r="J19" i="40"/>
  <c r="X18" i="40"/>
  <c r="W18" i="40"/>
  <c r="K18" i="40"/>
  <c r="J18" i="40"/>
  <c r="X17" i="40"/>
  <c r="W17" i="40"/>
  <c r="K17" i="40"/>
  <c r="J17" i="40"/>
  <c r="X16" i="40"/>
  <c r="W16" i="40"/>
  <c r="K16" i="40"/>
  <c r="J16" i="40"/>
  <c r="X15" i="40"/>
  <c r="W15" i="40"/>
  <c r="K15" i="40"/>
  <c r="J15" i="40"/>
  <c r="X14" i="40"/>
  <c r="W14" i="40"/>
  <c r="K14" i="40"/>
  <c r="J14" i="40"/>
  <c r="W13" i="40"/>
  <c r="K13" i="40"/>
  <c r="J13" i="40"/>
  <c r="J12" i="40"/>
  <c r="W12" i="40" s="1"/>
  <c r="J11" i="40"/>
  <c r="J56" i="40" s="1"/>
  <c r="B11" i="40" a="1"/>
  <c r="B11" i="40" s="1"/>
  <c r="B6" i="40"/>
  <c r="E5" i="40"/>
  <c r="B5" i="40"/>
  <c r="B4" i="40"/>
  <c r="E3" i="40"/>
  <c r="B3" i="40"/>
  <c r="U73" i="38"/>
  <c r="H73" i="38"/>
  <c r="G73" i="38"/>
  <c r="J72" i="38"/>
  <c r="W72" i="38" s="1"/>
  <c r="J71" i="38"/>
  <c r="W71" i="38" s="1"/>
  <c r="J70" i="38"/>
  <c r="W70" i="38" s="1"/>
  <c r="W69" i="38"/>
  <c r="J69" i="38"/>
  <c r="J68" i="38"/>
  <c r="W68" i="38" s="1"/>
  <c r="J67" i="38"/>
  <c r="W67" i="38" s="1"/>
  <c r="J66" i="38"/>
  <c r="W66" i="38" s="1"/>
  <c r="W65" i="38"/>
  <c r="J65" i="38"/>
  <c r="J64" i="38"/>
  <c r="W64" i="38" s="1"/>
  <c r="J63" i="38"/>
  <c r="W63" i="38" s="1"/>
  <c r="J62" i="38"/>
  <c r="W62" i="38" s="1"/>
  <c r="W61" i="38"/>
  <c r="J61" i="38"/>
  <c r="J60" i="38"/>
  <c r="W60" i="38" s="1"/>
  <c r="J59" i="38"/>
  <c r="W59" i="38" s="1"/>
  <c r="J58" i="38"/>
  <c r="W58" i="38" s="1"/>
  <c r="U56" i="38"/>
  <c r="Q56" i="38"/>
  <c r="B81" i="38" s="1"/>
  <c r="I56" i="38"/>
  <c r="H56" i="38"/>
  <c r="G56" i="38"/>
  <c r="X55" i="38"/>
  <c r="W55" i="38"/>
  <c r="J55" i="38"/>
  <c r="K55" i="38" s="1"/>
  <c r="X54" i="38"/>
  <c r="J54" i="38"/>
  <c r="W54" i="38" s="1"/>
  <c r="X53" i="38"/>
  <c r="W53" i="38"/>
  <c r="J53" i="38"/>
  <c r="K53" i="38" s="1"/>
  <c r="X52" i="38"/>
  <c r="J52" i="38"/>
  <c r="W52" i="38" s="1"/>
  <c r="X51" i="38"/>
  <c r="W51" i="38"/>
  <c r="J51" i="38"/>
  <c r="K51" i="38" s="1"/>
  <c r="X50" i="38"/>
  <c r="W50" i="38"/>
  <c r="K50" i="38"/>
  <c r="J50" i="38"/>
  <c r="X49" i="38"/>
  <c r="W49" i="38"/>
  <c r="J49" i="38"/>
  <c r="K49" i="38" s="1"/>
  <c r="X48" i="38"/>
  <c r="K48" i="38"/>
  <c r="J48" i="38"/>
  <c r="W48" i="38" s="1"/>
  <c r="X47" i="38"/>
  <c r="W47" i="38"/>
  <c r="J47" i="38"/>
  <c r="K47" i="38" s="1"/>
  <c r="X46" i="38"/>
  <c r="K46" i="38"/>
  <c r="J46" i="38"/>
  <c r="W46" i="38" s="1"/>
  <c r="X45" i="38"/>
  <c r="W45" i="38"/>
  <c r="J45" i="38"/>
  <c r="K45" i="38" s="1"/>
  <c r="X44" i="38"/>
  <c r="K44" i="38"/>
  <c r="J44" i="38"/>
  <c r="W44" i="38" s="1"/>
  <c r="X43" i="38"/>
  <c r="W43" i="38"/>
  <c r="J43" i="38"/>
  <c r="K43" i="38" s="1"/>
  <c r="X42" i="38"/>
  <c r="K42" i="38"/>
  <c r="J42" i="38"/>
  <c r="W42" i="38" s="1"/>
  <c r="X41" i="38"/>
  <c r="W41" i="38"/>
  <c r="J41" i="38"/>
  <c r="K41" i="38" s="1"/>
  <c r="X40" i="38"/>
  <c r="K40" i="38"/>
  <c r="J40" i="38"/>
  <c r="W40" i="38" s="1"/>
  <c r="X39" i="38"/>
  <c r="W39" i="38"/>
  <c r="K39" i="38"/>
  <c r="J39" i="38"/>
  <c r="X38" i="38"/>
  <c r="K38" i="38"/>
  <c r="J38" i="38"/>
  <c r="W38" i="38" s="1"/>
  <c r="X37" i="38"/>
  <c r="W37" i="38"/>
  <c r="K37" i="38"/>
  <c r="J37" i="38"/>
  <c r="X36" i="38"/>
  <c r="K36" i="38"/>
  <c r="J36" i="38"/>
  <c r="W36" i="38" s="1"/>
  <c r="X35" i="38"/>
  <c r="W35" i="38"/>
  <c r="K35" i="38"/>
  <c r="J35" i="38"/>
  <c r="X34" i="38"/>
  <c r="K34" i="38"/>
  <c r="J34" i="38"/>
  <c r="W34" i="38" s="1"/>
  <c r="X33" i="38"/>
  <c r="W33" i="38"/>
  <c r="K33" i="38"/>
  <c r="J33" i="38"/>
  <c r="X32" i="38"/>
  <c r="K32" i="38"/>
  <c r="J32" i="38"/>
  <c r="W32" i="38" s="1"/>
  <c r="X31" i="38"/>
  <c r="W31" i="38"/>
  <c r="K31" i="38"/>
  <c r="J31" i="38"/>
  <c r="X30" i="38"/>
  <c r="K30" i="38"/>
  <c r="J30" i="38"/>
  <c r="W30" i="38" s="1"/>
  <c r="X29" i="38"/>
  <c r="W29" i="38"/>
  <c r="K29" i="38"/>
  <c r="J29" i="38"/>
  <c r="X28" i="38"/>
  <c r="W28" i="38"/>
  <c r="K28" i="38"/>
  <c r="J28" i="38"/>
  <c r="X27" i="38"/>
  <c r="W27" i="38"/>
  <c r="K27" i="38"/>
  <c r="J27" i="38"/>
  <c r="X26" i="38"/>
  <c r="W26" i="38"/>
  <c r="K26" i="38"/>
  <c r="J26" i="38"/>
  <c r="X25" i="38"/>
  <c r="W25" i="38"/>
  <c r="K25" i="38"/>
  <c r="J25" i="38"/>
  <c r="X24" i="38"/>
  <c r="W24" i="38"/>
  <c r="K24" i="38"/>
  <c r="J24" i="38"/>
  <c r="X23" i="38"/>
  <c r="W23" i="38"/>
  <c r="K23" i="38"/>
  <c r="J23" i="38"/>
  <c r="X22" i="38"/>
  <c r="W22" i="38"/>
  <c r="K22" i="38"/>
  <c r="J22" i="38"/>
  <c r="X21" i="38"/>
  <c r="W21" i="38"/>
  <c r="K21" i="38"/>
  <c r="J21" i="38"/>
  <c r="X20" i="38"/>
  <c r="W20" i="38"/>
  <c r="K20" i="38"/>
  <c r="J20" i="38"/>
  <c r="X19" i="38"/>
  <c r="W19" i="38"/>
  <c r="K19" i="38"/>
  <c r="J19" i="38"/>
  <c r="X18" i="38"/>
  <c r="K18" i="38"/>
  <c r="J18" i="38"/>
  <c r="W18" i="38" s="1"/>
  <c r="X17" i="38"/>
  <c r="W17" i="38"/>
  <c r="K17" i="38"/>
  <c r="J17" i="38"/>
  <c r="X16" i="38"/>
  <c r="K16" i="38"/>
  <c r="J16" i="38"/>
  <c r="W16" i="38" s="1"/>
  <c r="X15" i="38"/>
  <c r="W15" i="38"/>
  <c r="K15" i="38"/>
  <c r="J15" i="38"/>
  <c r="X14" i="38"/>
  <c r="K14" i="38"/>
  <c r="J14" i="38"/>
  <c r="W14" i="38" s="1"/>
  <c r="W13" i="38"/>
  <c r="K13" i="38"/>
  <c r="J13" i="38"/>
  <c r="W12" i="38"/>
  <c r="K12" i="38"/>
  <c r="J12" i="38"/>
  <c r="J11" i="38"/>
  <c r="J56" i="38" s="1"/>
  <c r="B11" i="38" a="1"/>
  <c r="B11" i="38" s="1"/>
  <c r="B6" i="38"/>
  <c r="E5" i="38"/>
  <c r="B5" i="38"/>
  <c r="B4" i="38"/>
  <c r="E3" i="38"/>
  <c r="B3" i="38"/>
  <c r="U73" i="37"/>
  <c r="H73" i="37"/>
  <c r="G73" i="37"/>
  <c r="W72" i="37"/>
  <c r="J72" i="37"/>
  <c r="J71" i="37"/>
  <c r="W71" i="37" s="1"/>
  <c r="J70" i="37"/>
  <c r="W70" i="37" s="1"/>
  <c r="W69" i="37"/>
  <c r="J69" i="37"/>
  <c r="W68" i="37"/>
  <c r="J68" i="37"/>
  <c r="J67" i="37"/>
  <c r="W67" i="37" s="1"/>
  <c r="J66" i="37"/>
  <c r="W66" i="37" s="1"/>
  <c r="W65" i="37"/>
  <c r="J65" i="37"/>
  <c r="W64" i="37"/>
  <c r="J64" i="37"/>
  <c r="J63" i="37"/>
  <c r="W63" i="37" s="1"/>
  <c r="J62" i="37"/>
  <c r="W62" i="37" s="1"/>
  <c r="W61" i="37"/>
  <c r="J61" i="37"/>
  <c r="W60" i="37"/>
  <c r="J60" i="37"/>
  <c r="J59" i="37"/>
  <c r="W59" i="37" s="1"/>
  <c r="J58" i="37"/>
  <c r="W58" i="37" s="1"/>
  <c r="W73" i="37" s="1"/>
  <c r="U56" i="37"/>
  <c r="Q56" i="37"/>
  <c r="B81" i="37" s="1"/>
  <c r="I56" i="37"/>
  <c r="H56" i="37"/>
  <c r="G56" i="37"/>
  <c r="X55" i="37"/>
  <c r="W55" i="37"/>
  <c r="J55" i="37"/>
  <c r="K55" i="37" s="1"/>
  <c r="X54" i="37"/>
  <c r="K54" i="37"/>
  <c r="J54" i="37"/>
  <c r="W54" i="37" s="1"/>
  <c r="X53" i="37"/>
  <c r="W53" i="37"/>
  <c r="J53" i="37"/>
  <c r="K53" i="37" s="1"/>
  <c r="X52" i="37"/>
  <c r="K52" i="37"/>
  <c r="J52" i="37"/>
  <c r="W52" i="37" s="1"/>
  <c r="X51" i="37"/>
  <c r="W51" i="37"/>
  <c r="J51" i="37"/>
  <c r="K51" i="37" s="1"/>
  <c r="X50" i="37"/>
  <c r="K50" i="37"/>
  <c r="J50" i="37"/>
  <c r="W50" i="37" s="1"/>
  <c r="X49" i="37"/>
  <c r="W49" i="37"/>
  <c r="J49" i="37"/>
  <c r="K49" i="37" s="1"/>
  <c r="X48" i="37"/>
  <c r="K48" i="37"/>
  <c r="J48" i="37"/>
  <c r="W48" i="37" s="1"/>
  <c r="X47" i="37"/>
  <c r="W47" i="37"/>
  <c r="J47" i="37"/>
  <c r="K47" i="37" s="1"/>
  <c r="X46" i="37"/>
  <c r="K46" i="37"/>
  <c r="J46" i="37"/>
  <c r="W46" i="37" s="1"/>
  <c r="X45" i="37"/>
  <c r="W45" i="37"/>
  <c r="J45" i="37"/>
  <c r="K45" i="37" s="1"/>
  <c r="X44" i="37"/>
  <c r="K44" i="37"/>
  <c r="J44" i="37"/>
  <c r="W44" i="37" s="1"/>
  <c r="X43" i="37"/>
  <c r="W43" i="37"/>
  <c r="J43" i="37"/>
  <c r="K43" i="37" s="1"/>
  <c r="X42" i="37"/>
  <c r="K42" i="37"/>
  <c r="J42" i="37"/>
  <c r="W42" i="37" s="1"/>
  <c r="X41" i="37"/>
  <c r="W41" i="37"/>
  <c r="J41" i="37"/>
  <c r="K41" i="37" s="1"/>
  <c r="X40" i="37"/>
  <c r="K40" i="37"/>
  <c r="J40" i="37"/>
  <c r="W40" i="37" s="1"/>
  <c r="X39" i="37"/>
  <c r="W39" i="37"/>
  <c r="J39" i="37"/>
  <c r="K39" i="37" s="1"/>
  <c r="X38" i="37"/>
  <c r="K38" i="37"/>
  <c r="J38" i="37"/>
  <c r="W38" i="37" s="1"/>
  <c r="X37" i="37"/>
  <c r="W37" i="37"/>
  <c r="J37" i="37"/>
  <c r="K37" i="37" s="1"/>
  <c r="X36" i="37"/>
  <c r="K36" i="37"/>
  <c r="J36" i="37"/>
  <c r="W36" i="37" s="1"/>
  <c r="X35" i="37"/>
  <c r="W35" i="37"/>
  <c r="J35" i="37"/>
  <c r="K35" i="37" s="1"/>
  <c r="X34" i="37"/>
  <c r="K34" i="37"/>
  <c r="J34" i="37"/>
  <c r="W34" i="37" s="1"/>
  <c r="X33" i="37"/>
  <c r="W33" i="37"/>
  <c r="J33" i="37"/>
  <c r="K33" i="37" s="1"/>
  <c r="X32" i="37"/>
  <c r="W32" i="37"/>
  <c r="K32" i="37"/>
  <c r="J32" i="37"/>
  <c r="X31" i="37"/>
  <c r="W31" i="37"/>
  <c r="J31" i="37"/>
  <c r="K31" i="37" s="1"/>
  <c r="X30" i="37"/>
  <c r="W30" i="37"/>
  <c r="K30" i="37"/>
  <c r="J30" i="37"/>
  <c r="X29" i="37"/>
  <c r="W29" i="37"/>
  <c r="J29" i="37"/>
  <c r="K29" i="37" s="1"/>
  <c r="X28" i="37"/>
  <c r="W28" i="37"/>
  <c r="K28" i="37"/>
  <c r="J28" i="37"/>
  <c r="X27" i="37"/>
  <c r="W27" i="37"/>
  <c r="J27" i="37"/>
  <c r="K27" i="37" s="1"/>
  <c r="X26" i="37"/>
  <c r="W26" i="37"/>
  <c r="K26" i="37"/>
  <c r="J26" i="37"/>
  <c r="X25" i="37"/>
  <c r="W25" i="37"/>
  <c r="J25" i="37"/>
  <c r="K25" i="37" s="1"/>
  <c r="X24" i="37"/>
  <c r="W24" i="37"/>
  <c r="K24" i="37"/>
  <c r="J24" i="37"/>
  <c r="X23" i="37"/>
  <c r="W23" i="37"/>
  <c r="J23" i="37"/>
  <c r="K23" i="37" s="1"/>
  <c r="X22" i="37"/>
  <c r="W22" i="37"/>
  <c r="K22" i="37"/>
  <c r="J22" i="37"/>
  <c r="X21" i="37"/>
  <c r="W21" i="37"/>
  <c r="J21" i="37"/>
  <c r="K21" i="37" s="1"/>
  <c r="X20" i="37"/>
  <c r="W20" i="37"/>
  <c r="K20" i="37"/>
  <c r="J20" i="37"/>
  <c r="X19" i="37"/>
  <c r="W19" i="37"/>
  <c r="J19" i="37"/>
  <c r="K19" i="37" s="1"/>
  <c r="X18" i="37"/>
  <c r="W18" i="37"/>
  <c r="K18" i="37"/>
  <c r="J18" i="37"/>
  <c r="X17" i="37"/>
  <c r="W17" i="37"/>
  <c r="J17" i="37"/>
  <c r="K17" i="37" s="1"/>
  <c r="X16" i="37"/>
  <c r="W16" i="37"/>
  <c r="K16" i="37"/>
  <c r="J16" i="37"/>
  <c r="X15" i="37"/>
  <c r="W15" i="37"/>
  <c r="J15" i="37"/>
  <c r="K15" i="37" s="1"/>
  <c r="X14" i="37"/>
  <c r="W14" i="37"/>
  <c r="K14" i="37"/>
  <c r="J14" i="37"/>
  <c r="W13" i="37"/>
  <c r="K13" i="37"/>
  <c r="J13" i="37"/>
  <c r="W12" i="37"/>
  <c r="K12" i="37"/>
  <c r="J12" i="37"/>
  <c r="W11" i="37"/>
  <c r="J11" i="37"/>
  <c r="J56" i="37" s="1"/>
  <c r="B11" i="37" a="1"/>
  <c r="B11" i="37" s="1"/>
  <c r="B6" i="37"/>
  <c r="E5" i="37"/>
  <c r="B5" i="37"/>
  <c r="B4" i="37"/>
  <c r="E3" i="37"/>
  <c r="B3" i="37"/>
  <c r="U73" i="36"/>
  <c r="J73" i="36"/>
  <c r="H73" i="36"/>
  <c r="G73" i="36"/>
  <c r="J72" i="36"/>
  <c r="W72" i="36" s="1"/>
  <c r="J71" i="36"/>
  <c r="W71" i="36" s="1"/>
  <c r="J70" i="36"/>
  <c r="W70" i="36" s="1"/>
  <c r="W69" i="36"/>
  <c r="J69" i="36"/>
  <c r="J68" i="36"/>
  <c r="W68" i="36" s="1"/>
  <c r="J67" i="36"/>
  <c r="W67" i="36" s="1"/>
  <c r="J66" i="36"/>
  <c r="W66" i="36" s="1"/>
  <c r="W65" i="36"/>
  <c r="J65" i="36"/>
  <c r="J64" i="36"/>
  <c r="W64" i="36" s="1"/>
  <c r="J63" i="36"/>
  <c r="W63" i="36" s="1"/>
  <c r="J62" i="36"/>
  <c r="W62" i="36" s="1"/>
  <c r="W61" i="36"/>
  <c r="J61" i="36"/>
  <c r="J60" i="36"/>
  <c r="W60" i="36" s="1"/>
  <c r="J59" i="36"/>
  <c r="W59" i="36" s="1"/>
  <c r="J58" i="36"/>
  <c r="W58" i="36" s="1"/>
  <c r="U56" i="36"/>
  <c r="Q56" i="36"/>
  <c r="B81" i="36" s="1"/>
  <c r="I56" i="36"/>
  <c r="H56" i="36"/>
  <c r="G56" i="36"/>
  <c r="X55" i="36"/>
  <c r="W55" i="36"/>
  <c r="K55" i="36"/>
  <c r="J55" i="36"/>
  <c r="X54" i="36"/>
  <c r="K54" i="36"/>
  <c r="J54" i="36"/>
  <c r="W54" i="36" s="1"/>
  <c r="X53" i="36"/>
  <c r="W53" i="36"/>
  <c r="K53" i="36"/>
  <c r="J53" i="36"/>
  <c r="X52" i="36"/>
  <c r="W52" i="36"/>
  <c r="K52" i="36"/>
  <c r="J52" i="36"/>
  <c r="X51" i="36"/>
  <c r="W51" i="36"/>
  <c r="K51" i="36"/>
  <c r="J51" i="36"/>
  <c r="X50" i="36"/>
  <c r="W50" i="36"/>
  <c r="K50" i="36"/>
  <c r="J50" i="36"/>
  <c r="X49" i="36"/>
  <c r="W49" i="36"/>
  <c r="K49" i="36"/>
  <c r="J49" i="36"/>
  <c r="X48" i="36"/>
  <c r="K48" i="36"/>
  <c r="J48" i="36"/>
  <c r="W48" i="36" s="1"/>
  <c r="X47" i="36"/>
  <c r="W47" i="36"/>
  <c r="K47" i="36"/>
  <c r="J47" i="36"/>
  <c r="X46" i="36"/>
  <c r="K46" i="36"/>
  <c r="J46" i="36"/>
  <c r="W46" i="36" s="1"/>
  <c r="X45" i="36"/>
  <c r="W45" i="36"/>
  <c r="K45" i="36"/>
  <c r="J45" i="36"/>
  <c r="X44" i="36"/>
  <c r="K44" i="36"/>
  <c r="J44" i="36"/>
  <c r="W44" i="36" s="1"/>
  <c r="X43" i="36"/>
  <c r="K43" i="36"/>
  <c r="J43" i="36"/>
  <c r="W43" i="36" s="1"/>
  <c r="X42" i="36"/>
  <c r="K42" i="36"/>
  <c r="J42" i="36"/>
  <c r="W42" i="36" s="1"/>
  <c r="X41" i="36"/>
  <c r="K41" i="36"/>
  <c r="J41" i="36"/>
  <c r="W41" i="36" s="1"/>
  <c r="X40" i="36"/>
  <c r="K40" i="36"/>
  <c r="J40" i="36"/>
  <c r="W40" i="36" s="1"/>
  <c r="X39" i="36"/>
  <c r="K39" i="36"/>
  <c r="J39" i="36"/>
  <c r="W39" i="36" s="1"/>
  <c r="X38" i="36"/>
  <c r="K38" i="36"/>
  <c r="J38" i="36"/>
  <c r="W38" i="36" s="1"/>
  <c r="X37" i="36"/>
  <c r="K37" i="36"/>
  <c r="J37" i="36"/>
  <c r="W37" i="36" s="1"/>
  <c r="X36" i="36"/>
  <c r="K36" i="36"/>
  <c r="J36" i="36"/>
  <c r="W36" i="36" s="1"/>
  <c r="X35" i="36"/>
  <c r="K35" i="36"/>
  <c r="J35" i="36"/>
  <c r="W35" i="36" s="1"/>
  <c r="X34" i="36"/>
  <c r="K34" i="36"/>
  <c r="J34" i="36"/>
  <c r="W34" i="36" s="1"/>
  <c r="X33" i="36"/>
  <c r="K33" i="36"/>
  <c r="J33" i="36"/>
  <c r="W33" i="36" s="1"/>
  <c r="X32" i="36"/>
  <c r="K32" i="36"/>
  <c r="J32" i="36"/>
  <c r="W32" i="36" s="1"/>
  <c r="X31" i="36"/>
  <c r="K31" i="36"/>
  <c r="J31" i="36"/>
  <c r="W31" i="36" s="1"/>
  <c r="X30" i="36"/>
  <c r="K30" i="36"/>
  <c r="J30" i="36"/>
  <c r="W30" i="36" s="1"/>
  <c r="X29" i="36"/>
  <c r="K29" i="36"/>
  <c r="J29" i="36"/>
  <c r="W29" i="36" s="1"/>
  <c r="X28" i="36"/>
  <c r="K28" i="36"/>
  <c r="J28" i="36"/>
  <c r="W28" i="36" s="1"/>
  <c r="X27" i="36"/>
  <c r="K27" i="36"/>
  <c r="J27" i="36"/>
  <c r="W27" i="36" s="1"/>
  <c r="X26" i="36"/>
  <c r="K26" i="36"/>
  <c r="J26" i="36"/>
  <c r="W26" i="36" s="1"/>
  <c r="X25" i="36"/>
  <c r="J25" i="36"/>
  <c r="W25" i="36" s="1"/>
  <c r="X24" i="36"/>
  <c r="K24" i="36"/>
  <c r="J24" i="36"/>
  <c r="W24" i="36" s="1"/>
  <c r="X23" i="36"/>
  <c r="J23" i="36"/>
  <c r="W23" i="36" s="1"/>
  <c r="X22" i="36"/>
  <c r="K22" i="36"/>
  <c r="J22" i="36"/>
  <c r="W22" i="36" s="1"/>
  <c r="X21" i="36"/>
  <c r="J21" i="36"/>
  <c r="W21" i="36" s="1"/>
  <c r="X20" i="36"/>
  <c r="K20" i="36"/>
  <c r="J20" i="36"/>
  <c r="W20" i="36" s="1"/>
  <c r="X19" i="36"/>
  <c r="J19" i="36"/>
  <c r="W19" i="36" s="1"/>
  <c r="X18" i="36"/>
  <c r="K18" i="36"/>
  <c r="J18" i="36"/>
  <c r="W18" i="36" s="1"/>
  <c r="X17" i="36"/>
  <c r="J17" i="36"/>
  <c r="W17" i="36" s="1"/>
  <c r="X16" i="36"/>
  <c r="K16" i="36"/>
  <c r="J16" i="36"/>
  <c r="W16" i="36" s="1"/>
  <c r="X15" i="36"/>
  <c r="J15" i="36"/>
  <c r="W15" i="36" s="1"/>
  <c r="X14" i="36"/>
  <c r="K14" i="36"/>
  <c r="J14" i="36"/>
  <c r="W14" i="36" s="1"/>
  <c r="J13" i="36"/>
  <c r="W13" i="36" s="1"/>
  <c r="W12" i="36"/>
  <c r="K12" i="36"/>
  <c r="J12" i="36"/>
  <c r="W11" i="36"/>
  <c r="J11" i="36"/>
  <c r="J56" i="36" s="1"/>
  <c r="B11" i="36" a="1"/>
  <c r="B11" i="36" s="1"/>
  <c r="B6" i="36"/>
  <c r="E5" i="36"/>
  <c r="B5" i="36"/>
  <c r="B4" i="36"/>
  <c r="E3" i="36"/>
  <c r="B3" i="36"/>
  <c r="D41" i="4" l="1"/>
  <c r="AC56" i="14"/>
  <c r="W73" i="46"/>
  <c r="K13" i="46"/>
  <c r="W11" i="46"/>
  <c r="W56" i="46" s="1"/>
  <c r="K14" i="46"/>
  <c r="K16" i="46"/>
  <c r="K18" i="46"/>
  <c r="K20" i="46"/>
  <c r="K22" i="46"/>
  <c r="K24" i="46"/>
  <c r="K26" i="46"/>
  <c r="K28" i="46"/>
  <c r="K30" i="46"/>
  <c r="K32" i="46"/>
  <c r="K34" i="46"/>
  <c r="K36" i="46"/>
  <c r="K38" i="46"/>
  <c r="K40" i="46"/>
  <c r="K42" i="46"/>
  <c r="K44" i="46"/>
  <c r="K46" i="46"/>
  <c r="K48" i="46"/>
  <c r="K50" i="46"/>
  <c r="K52" i="46"/>
  <c r="K54" i="46"/>
  <c r="W56" i="45"/>
  <c r="W73" i="45"/>
  <c r="K14" i="45"/>
  <c r="K16" i="45"/>
  <c r="K18" i="45"/>
  <c r="K20" i="45"/>
  <c r="K22" i="45"/>
  <c r="K24" i="45"/>
  <c r="K26" i="45"/>
  <c r="K28" i="45"/>
  <c r="K30" i="45"/>
  <c r="K32" i="45"/>
  <c r="K34" i="45"/>
  <c r="K36" i="45"/>
  <c r="K38" i="45"/>
  <c r="K40" i="45"/>
  <c r="K42" i="45"/>
  <c r="K44" i="45"/>
  <c r="K46" i="45"/>
  <c r="K48" i="45"/>
  <c r="K50" i="45"/>
  <c r="K52" i="45"/>
  <c r="K54" i="45"/>
  <c r="W73" i="44"/>
  <c r="K11" i="44"/>
  <c r="W11" i="44"/>
  <c r="W56" i="44" s="1"/>
  <c r="K46" i="44"/>
  <c r="K48" i="44"/>
  <c r="K50" i="44"/>
  <c r="K52" i="44"/>
  <c r="K54" i="44"/>
  <c r="W73" i="43"/>
  <c r="J73" i="43"/>
  <c r="K11" i="43"/>
  <c r="W11" i="43"/>
  <c r="W56" i="43" s="1"/>
  <c r="K14" i="43"/>
  <c r="K16" i="43"/>
  <c r="K18" i="43"/>
  <c r="K20" i="43"/>
  <c r="K22" i="43"/>
  <c r="K24" i="43"/>
  <c r="K26" i="43"/>
  <c r="K28" i="43"/>
  <c r="K30" i="43"/>
  <c r="K32" i="43"/>
  <c r="K34" i="43"/>
  <c r="K36" i="43"/>
  <c r="K38" i="43"/>
  <c r="K40" i="43"/>
  <c r="K42" i="43"/>
  <c r="K44" i="43"/>
  <c r="K46" i="43"/>
  <c r="K48" i="43"/>
  <c r="K50" i="43"/>
  <c r="K52" i="43"/>
  <c r="K54" i="43"/>
  <c r="W73" i="41"/>
  <c r="W13" i="41"/>
  <c r="J73" i="41"/>
  <c r="K11" i="41"/>
  <c r="W11" i="41"/>
  <c r="W56" i="41" s="1"/>
  <c r="K42" i="41"/>
  <c r="K44" i="41"/>
  <c r="K46" i="41"/>
  <c r="K48" i="41"/>
  <c r="K50" i="41"/>
  <c r="K52" i="41"/>
  <c r="K54" i="41"/>
  <c r="K11" i="40"/>
  <c r="W11" i="40"/>
  <c r="W56" i="40" s="1"/>
  <c r="K12" i="40"/>
  <c r="W73" i="38"/>
  <c r="J73" i="38"/>
  <c r="K11" i="38"/>
  <c r="W11" i="38"/>
  <c r="W56" i="38" s="1"/>
  <c r="K52" i="38"/>
  <c r="K54" i="38"/>
  <c r="W56" i="37"/>
  <c r="J73" i="37"/>
  <c r="K11" i="37"/>
  <c r="W73" i="36"/>
  <c r="W56" i="36"/>
  <c r="K19" i="36"/>
  <c r="K15" i="36"/>
  <c r="K17" i="36"/>
  <c r="K21" i="36"/>
  <c r="K23" i="36"/>
  <c r="K25" i="36"/>
  <c r="K13" i="36"/>
  <c r="K11" i="36"/>
  <c r="R56" i="14"/>
  <c r="D101" i="3"/>
  <c r="D102" i="3"/>
  <c r="G79" i="3"/>
  <c r="B83" i="14" l="1"/>
  <c r="B41" i="4"/>
  <c r="C83" i="14"/>
  <c r="C47" i="4"/>
  <c r="I47" i="4" s="1"/>
  <c r="AD47" i="4" s="1"/>
  <c r="C41" i="4"/>
  <c r="B27" i="4"/>
  <c r="C27" i="4"/>
  <c r="B29" i="4"/>
  <c r="C29" i="4"/>
  <c r="F5" i="14"/>
  <c r="F3" i="14"/>
  <c r="B6" i="14"/>
  <c r="T96" i="39"/>
  <c r="H96" i="39"/>
  <c r="G96" i="39"/>
  <c r="J95" i="39"/>
  <c r="V95" i="39" s="1"/>
  <c r="J94" i="39"/>
  <c r="V94" i="39" s="1"/>
  <c r="J93" i="39"/>
  <c r="V93" i="39" s="1"/>
  <c r="V92" i="39"/>
  <c r="J92" i="39"/>
  <c r="J91" i="39"/>
  <c r="V91" i="39" s="1"/>
  <c r="J90" i="39"/>
  <c r="V90" i="39" s="1"/>
  <c r="J89" i="39"/>
  <c r="V89" i="39" s="1"/>
  <c r="V88" i="39"/>
  <c r="J88" i="39"/>
  <c r="J87" i="39"/>
  <c r="V87" i="39" s="1"/>
  <c r="J86" i="39"/>
  <c r="V86" i="39" s="1"/>
  <c r="J85" i="39"/>
  <c r="V85" i="39" s="1"/>
  <c r="V84" i="39"/>
  <c r="J84" i="39"/>
  <c r="J83" i="39"/>
  <c r="V83" i="39" s="1"/>
  <c r="J82" i="39"/>
  <c r="V82" i="39" s="1"/>
  <c r="J81" i="39"/>
  <c r="V81" i="39" s="1"/>
  <c r="T79" i="39"/>
  <c r="I79" i="39"/>
  <c r="H79" i="39"/>
  <c r="G79" i="39"/>
  <c r="J78" i="39"/>
  <c r="V78" i="39" s="1"/>
  <c r="V77" i="39"/>
  <c r="J77" i="39"/>
  <c r="J76" i="39"/>
  <c r="V76" i="39" s="1"/>
  <c r="J75" i="39"/>
  <c r="V75" i="39" s="1"/>
  <c r="J74" i="39"/>
  <c r="V74" i="39" s="1"/>
  <c r="V73" i="39"/>
  <c r="J73" i="39"/>
  <c r="J72" i="39"/>
  <c r="V72" i="39" s="1"/>
  <c r="J71" i="39"/>
  <c r="V71" i="39" s="1"/>
  <c r="J70" i="39"/>
  <c r="V70" i="39" s="1"/>
  <c r="V69" i="39"/>
  <c r="J69" i="39"/>
  <c r="J68" i="39"/>
  <c r="V68" i="39" s="1"/>
  <c r="J67" i="39"/>
  <c r="V67" i="39" s="1"/>
  <c r="J66" i="39"/>
  <c r="V66" i="39" s="1"/>
  <c r="V65" i="39"/>
  <c r="J65" i="39"/>
  <c r="J64" i="39"/>
  <c r="V64" i="39" s="1"/>
  <c r="J63" i="39"/>
  <c r="V63" i="39" s="1"/>
  <c r="J62" i="39"/>
  <c r="V62" i="39" s="1"/>
  <c r="V61" i="39"/>
  <c r="J61" i="39"/>
  <c r="J60" i="39"/>
  <c r="V60" i="39" s="1"/>
  <c r="J59" i="39"/>
  <c r="V59" i="39" s="1"/>
  <c r="J58" i="39"/>
  <c r="V58" i="39" s="1"/>
  <c r="V79" i="39" s="1"/>
  <c r="T56" i="39"/>
  <c r="I56" i="39"/>
  <c r="H56" i="39"/>
  <c r="G56" i="39"/>
  <c r="W55" i="39"/>
  <c r="K55" i="39"/>
  <c r="J55" i="39"/>
  <c r="V55" i="39" s="1"/>
  <c r="W54" i="39"/>
  <c r="V54" i="39"/>
  <c r="J54" i="39"/>
  <c r="K54" i="39" s="1"/>
  <c r="W53" i="39"/>
  <c r="K53" i="39"/>
  <c r="J53" i="39"/>
  <c r="V53" i="39" s="1"/>
  <c r="W52" i="39"/>
  <c r="V52" i="39"/>
  <c r="J52" i="39"/>
  <c r="K52" i="39" s="1"/>
  <c r="W51" i="39"/>
  <c r="K51" i="39"/>
  <c r="J51" i="39"/>
  <c r="V51" i="39" s="1"/>
  <c r="W50" i="39"/>
  <c r="V50" i="39"/>
  <c r="J50" i="39"/>
  <c r="K50" i="39" s="1"/>
  <c r="W49" i="39"/>
  <c r="K49" i="39"/>
  <c r="J49" i="39"/>
  <c r="V49" i="39" s="1"/>
  <c r="W48" i="39"/>
  <c r="V48" i="39"/>
  <c r="J48" i="39"/>
  <c r="K48" i="39" s="1"/>
  <c r="W47" i="39"/>
  <c r="K47" i="39"/>
  <c r="J47" i="39"/>
  <c r="V47" i="39" s="1"/>
  <c r="W46" i="39"/>
  <c r="V46" i="39"/>
  <c r="J46" i="39"/>
  <c r="K46" i="39" s="1"/>
  <c r="W45" i="39"/>
  <c r="K45" i="39"/>
  <c r="J45" i="39"/>
  <c r="V45" i="39" s="1"/>
  <c r="W44" i="39"/>
  <c r="V44" i="39"/>
  <c r="J44" i="39"/>
  <c r="K44" i="39" s="1"/>
  <c r="W43" i="39"/>
  <c r="K43" i="39"/>
  <c r="J43" i="39"/>
  <c r="V43" i="39" s="1"/>
  <c r="W42" i="39"/>
  <c r="V42" i="39"/>
  <c r="J42" i="39"/>
  <c r="K42" i="39" s="1"/>
  <c r="W41" i="39"/>
  <c r="K41" i="39"/>
  <c r="J41" i="39"/>
  <c r="V41" i="39" s="1"/>
  <c r="W40" i="39"/>
  <c r="V40" i="39"/>
  <c r="J40" i="39"/>
  <c r="K40" i="39" s="1"/>
  <c r="W39" i="39"/>
  <c r="K39" i="39"/>
  <c r="J39" i="39"/>
  <c r="V39" i="39" s="1"/>
  <c r="W38" i="39"/>
  <c r="V38" i="39"/>
  <c r="J38" i="39"/>
  <c r="K38" i="39" s="1"/>
  <c r="W37" i="39"/>
  <c r="K37" i="39"/>
  <c r="J37" i="39"/>
  <c r="V37" i="39" s="1"/>
  <c r="W36" i="39"/>
  <c r="V36" i="39"/>
  <c r="J36" i="39"/>
  <c r="K36" i="39" s="1"/>
  <c r="W35" i="39"/>
  <c r="K35" i="39"/>
  <c r="J35" i="39"/>
  <c r="V35" i="39" s="1"/>
  <c r="W34" i="39"/>
  <c r="V34" i="39"/>
  <c r="J34" i="39"/>
  <c r="K34" i="39" s="1"/>
  <c r="W33" i="39"/>
  <c r="K33" i="39"/>
  <c r="J33" i="39"/>
  <c r="V33" i="39" s="1"/>
  <c r="W32" i="39"/>
  <c r="V32" i="39"/>
  <c r="J32" i="39"/>
  <c r="K32" i="39" s="1"/>
  <c r="W31" i="39"/>
  <c r="K31" i="39"/>
  <c r="J31" i="39"/>
  <c r="V31" i="39" s="1"/>
  <c r="W30" i="39"/>
  <c r="V30" i="39"/>
  <c r="J30" i="39"/>
  <c r="K30" i="39" s="1"/>
  <c r="W29" i="39"/>
  <c r="K29" i="39"/>
  <c r="J29" i="39"/>
  <c r="V29" i="39" s="1"/>
  <c r="W28" i="39"/>
  <c r="V28" i="39"/>
  <c r="J28" i="39"/>
  <c r="K28" i="39" s="1"/>
  <c r="W27" i="39"/>
  <c r="K27" i="39"/>
  <c r="J27" i="39"/>
  <c r="V27" i="39" s="1"/>
  <c r="W26" i="39"/>
  <c r="V26" i="39"/>
  <c r="J26" i="39"/>
  <c r="K26" i="39" s="1"/>
  <c r="W25" i="39"/>
  <c r="K25" i="39"/>
  <c r="J25" i="39"/>
  <c r="V25" i="39" s="1"/>
  <c r="W24" i="39"/>
  <c r="V24" i="39"/>
  <c r="J24" i="39"/>
  <c r="K24" i="39" s="1"/>
  <c r="W23" i="39"/>
  <c r="K23" i="39"/>
  <c r="J23" i="39"/>
  <c r="V23" i="39" s="1"/>
  <c r="W22" i="39"/>
  <c r="V22" i="39"/>
  <c r="J22" i="39"/>
  <c r="K22" i="39" s="1"/>
  <c r="W21" i="39"/>
  <c r="K21" i="39"/>
  <c r="J21" i="39"/>
  <c r="V21" i="39" s="1"/>
  <c r="W20" i="39"/>
  <c r="V20" i="39"/>
  <c r="J20" i="39"/>
  <c r="K20" i="39" s="1"/>
  <c r="W19" i="39"/>
  <c r="K19" i="39"/>
  <c r="J19" i="39"/>
  <c r="V19" i="39" s="1"/>
  <c r="W18" i="39"/>
  <c r="V18" i="39"/>
  <c r="J18" i="39"/>
  <c r="K18" i="39" s="1"/>
  <c r="W17" i="39"/>
  <c r="K17" i="39"/>
  <c r="J17" i="39"/>
  <c r="V17" i="39" s="1"/>
  <c r="W16" i="39"/>
  <c r="V16" i="39"/>
  <c r="J16" i="39"/>
  <c r="K16" i="39" s="1"/>
  <c r="W15" i="39"/>
  <c r="K15" i="39"/>
  <c r="J15" i="39"/>
  <c r="V15" i="39" s="1"/>
  <c r="M21" i="4" s="1"/>
  <c r="W14" i="39"/>
  <c r="V14" i="39"/>
  <c r="J14" i="39"/>
  <c r="K14" i="39" s="1"/>
  <c r="J13" i="39"/>
  <c r="V13" i="39" s="1"/>
  <c r="J12" i="39"/>
  <c r="V12" i="39" s="1"/>
  <c r="M18" i="4" s="1"/>
  <c r="K11" i="39"/>
  <c r="J11" i="39"/>
  <c r="J56" i="39" s="1"/>
  <c r="B11" i="39" a="1"/>
  <c r="B11" i="39" s="1"/>
  <c r="K21" i="4"/>
  <c r="K18" i="4"/>
  <c r="B11" i="14" a="1"/>
  <c r="E3" i="39"/>
  <c r="E4" i="39"/>
  <c r="Y46" i="4"/>
  <c r="Y45" i="4"/>
  <c r="Y37" i="4"/>
  <c r="X37" i="4"/>
  <c r="Y36" i="4"/>
  <c r="X36" i="4"/>
  <c r="Y33" i="4"/>
  <c r="X33" i="4"/>
  <c r="Y32" i="4"/>
  <c r="X32" i="4"/>
  <c r="Y31" i="4"/>
  <c r="X31" i="4"/>
  <c r="Y30" i="4"/>
  <c r="X30" i="4"/>
  <c r="Y29" i="4"/>
  <c r="X29" i="4"/>
  <c r="Y28" i="4"/>
  <c r="X28" i="4"/>
  <c r="Y27" i="4"/>
  <c r="X27" i="4"/>
  <c r="Y26" i="4"/>
  <c r="X26" i="4"/>
  <c r="Y25" i="4"/>
  <c r="X25" i="4"/>
  <c r="Y24" i="4"/>
  <c r="X24" i="4"/>
  <c r="Y23" i="4"/>
  <c r="X23" i="4"/>
  <c r="Y22" i="4"/>
  <c r="X22" i="4"/>
  <c r="Y21" i="4"/>
  <c r="X21" i="4"/>
  <c r="Y20" i="4"/>
  <c r="X20" i="4"/>
  <c r="Y19" i="4"/>
  <c r="X19" i="4"/>
  <c r="Y18" i="4"/>
  <c r="X18" i="4"/>
  <c r="Y17" i="4"/>
  <c r="X17" i="4"/>
  <c r="Y16" i="4"/>
  <c r="X16" i="4"/>
  <c r="Y15" i="4"/>
  <c r="X15" i="4"/>
  <c r="Y14" i="4"/>
  <c r="X14" i="4"/>
  <c r="Y13" i="4"/>
  <c r="X13" i="4"/>
  <c r="Y12" i="4"/>
  <c r="X12" i="4"/>
  <c r="Y11" i="4"/>
  <c r="Y39" i="4" s="1"/>
  <c r="X11" i="4"/>
  <c r="X39" i="4" s="1"/>
  <c r="AA46" i="4"/>
  <c r="AA45" i="4"/>
  <c r="AA37" i="4"/>
  <c r="Z37" i="4"/>
  <c r="AA36" i="4"/>
  <c r="Z36" i="4"/>
  <c r="AA33" i="4"/>
  <c r="Z33" i="4"/>
  <c r="AA32" i="4"/>
  <c r="Z32" i="4"/>
  <c r="AA31" i="4"/>
  <c r="Z31" i="4"/>
  <c r="AA30" i="4"/>
  <c r="Z30" i="4"/>
  <c r="AA29" i="4"/>
  <c r="Z29" i="4"/>
  <c r="AA28" i="4"/>
  <c r="Z28" i="4"/>
  <c r="AA27" i="4"/>
  <c r="Z27" i="4"/>
  <c r="AA26" i="4"/>
  <c r="Z26" i="4"/>
  <c r="AA25" i="4"/>
  <c r="Z25" i="4"/>
  <c r="AA24" i="4"/>
  <c r="Z24" i="4"/>
  <c r="AA23" i="4"/>
  <c r="Z23" i="4"/>
  <c r="AA22" i="4"/>
  <c r="Z22" i="4"/>
  <c r="AA21" i="4"/>
  <c r="Z21" i="4"/>
  <c r="AA20" i="4"/>
  <c r="Z20" i="4"/>
  <c r="AA19" i="4"/>
  <c r="Z19" i="4"/>
  <c r="AA18" i="4"/>
  <c r="Z18" i="4"/>
  <c r="AA17" i="4"/>
  <c r="Z17" i="4"/>
  <c r="AA16" i="4"/>
  <c r="Z16" i="4"/>
  <c r="AA15" i="4"/>
  <c r="Z15" i="4"/>
  <c r="AA14" i="4"/>
  <c r="Z14" i="4"/>
  <c r="AA13" i="4"/>
  <c r="Z13" i="4"/>
  <c r="Z41" i="4" s="1"/>
  <c r="AA12" i="4"/>
  <c r="Z12" i="4"/>
  <c r="AA11" i="4"/>
  <c r="AA39" i="4" s="1"/>
  <c r="Z11" i="4"/>
  <c r="Z39" i="4" s="1"/>
  <c r="T8" i="4"/>
  <c r="J8" i="4"/>
  <c r="B8" i="4"/>
  <c r="A11" i="4" a="1"/>
  <c r="A11" i="4" s="1"/>
  <c r="S77" i="3"/>
  <c r="B12" i="3" a="1"/>
  <c r="B26" i="23"/>
  <c r="B28" i="23"/>
  <c r="B29" i="23"/>
  <c r="B25" i="23"/>
  <c r="Q71" i="3"/>
  <c r="L71" i="3"/>
  <c r="G71" i="3"/>
  <c r="Q70" i="3"/>
  <c r="L70" i="3"/>
  <c r="G70" i="3"/>
  <c r="Q69" i="3"/>
  <c r="L69" i="3"/>
  <c r="G69" i="3"/>
  <c r="Q34" i="3"/>
  <c r="L34" i="3"/>
  <c r="G34" i="3"/>
  <c r="Q33" i="3"/>
  <c r="L33" i="3"/>
  <c r="G33" i="3"/>
  <c r="Q32" i="3"/>
  <c r="L32" i="3"/>
  <c r="G32" i="3"/>
  <c r="E31" i="23"/>
  <c r="D31" i="23"/>
  <c r="C31" i="23"/>
  <c r="Q22" i="3"/>
  <c r="L22" i="3"/>
  <c r="Q21" i="3"/>
  <c r="E34" i="23" s="1"/>
  <c r="L21" i="3"/>
  <c r="D34" i="23" s="1"/>
  <c r="G21" i="3"/>
  <c r="C34" i="23" s="1"/>
  <c r="Q20" i="3"/>
  <c r="E35" i="23" s="1"/>
  <c r="L20" i="3"/>
  <c r="D35" i="23" s="1"/>
  <c r="G20" i="3"/>
  <c r="C35" i="23" s="1"/>
  <c r="Q19" i="3"/>
  <c r="E32" i="23" s="1"/>
  <c r="L19" i="3"/>
  <c r="D32" i="23" s="1"/>
  <c r="G19" i="3"/>
  <c r="C32" i="23" s="1"/>
  <c r="N102" i="3"/>
  <c r="N101" i="3"/>
  <c r="O102" i="3"/>
  <c r="O101" i="3"/>
  <c r="L75" i="3"/>
  <c r="G75" i="3"/>
  <c r="Q75" i="3"/>
  <c r="Q95" i="3"/>
  <c r="E40" i="23" s="1"/>
  <c r="Q96" i="3"/>
  <c r="Q97" i="3"/>
  <c r="Q98" i="3"/>
  <c r="Q79" i="3"/>
  <c r="B4" i="4"/>
  <c r="B3" i="4"/>
  <c r="E46" i="4"/>
  <c r="E37" i="4"/>
  <c r="E36" i="4"/>
  <c r="E33" i="4"/>
  <c r="E32" i="4"/>
  <c r="E31" i="4"/>
  <c r="E30" i="4"/>
  <c r="E29" i="4"/>
  <c r="E28" i="4"/>
  <c r="E27" i="4"/>
  <c r="E26" i="4"/>
  <c r="E25" i="4"/>
  <c r="E24" i="4"/>
  <c r="E23" i="4"/>
  <c r="E22" i="4"/>
  <c r="E21" i="4"/>
  <c r="E20" i="4"/>
  <c r="E19" i="4"/>
  <c r="E18" i="4"/>
  <c r="E17" i="4"/>
  <c r="E16" i="4"/>
  <c r="E15" i="4"/>
  <c r="E14" i="4"/>
  <c r="E13" i="4"/>
  <c r="E12" i="4"/>
  <c r="E11" i="4"/>
  <c r="E39" i="4" s="1"/>
  <c r="G37" i="4"/>
  <c r="F37" i="4"/>
  <c r="G36" i="4"/>
  <c r="F36" i="4"/>
  <c r="G33" i="4"/>
  <c r="F33" i="4"/>
  <c r="G32" i="4"/>
  <c r="F32" i="4"/>
  <c r="G31" i="4"/>
  <c r="F31"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G14" i="4"/>
  <c r="F14" i="4"/>
  <c r="G13" i="4"/>
  <c r="G41" i="4" s="1"/>
  <c r="F13" i="4"/>
  <c r="G12" i="4"/>
  <c r="F12" i="4"/>
  <c r="G11" i="4"/>
  <c r="G39" i="4" s="1"/>
  <c r="F11" i="4"/>
  <c r="F39" i="4" s="1"/>
  <c r="K37" i="4"/>
  <c r="J37" i="4"/>
  <c r="K36" i="4"/>
  <c r="J36" i="4"/>
  <c r="K33" i="4"/>
  <c r="J33" i="4"/>
  <c r="K32" i="4"/>
  <c r="J32" i="4"/>
  <c r="K31" i="4"/>
  <c r="J31" i="4"/>
  <c r="K30" i="4"/>
  <c r="J30" i="4"/>
  <c r="K29" i="4"/>
  <c r="J29" i="4"/>
  <c r="K28" i="4"/>
  <c r="J28" i="4"/>
  <c r="K27" i="4"/>
  <c r="J27" i="4"/>
  <c r="K26" i="4"/>
  <c r="J26" i="4"/>
  <c r="K25" i="4"/>
  <c r="J25" i="4"/>
  <c r="K24" i="4"/>
  <c r="J24" i="4"/>
  <c r="K23" i="4"/>
  <c r="J23" i="4"/>
  <c r="K22" i="4"/>
  <c r="J22" i="4"/>
  <c r="J21" i="4"/>
  <c r="K20" i="4"/>
  <c r="J20" i="4"/>
  <c r="J19" i="4"/>
  <c r="J18" i="4"/>
  <c r="K17" i="4"/>
  <c r="J17" i="4"/>
  <c r="K16" i="4"/>
  <c r="J16" i="4"/>
  <c r="K15" i="4"/>
  <c r="J15" i="4"/>
  <c r="K14" i="4"/>
  <c r="J14" i="4"/>
  <c r="K13" i="4"/>
  <c r="J13" i="4"/>
  <c r="K12" i="4"/>
  <c r="J12" i="4"/>
  <c r="K11" i="4"/>
  <c r="J11" i="4"/>
  <c r="J39" i="4" s="1"/>
  <c r="M45" i="4"/>
  <c r="M37" i="4"/>
  <c r="L37" i="4"/>
  <c r="M36" i="4"/>
  <c r="L36" i="4"/>
  <c r="M33" i="4"/>
  <c r="L33" i="4"/>
  <c r="M32" i="4"/>
  <c r="L32" i="4"/>
  <c r="M31" i="4"/>
  <c r="L31" i="4"/>
  <c r="M30" i="4"/>
  <c r="L30" i="4"/>
  <c r="M29" i="4"/>
  <c r="L29" i="4"/>
  <c r="M28" i="4"/>
  <c r="L28" i="4"/>
  <c r="M27" i="4"/>
  <c r="L27" i="4"/>
  <c r="M26" i="4"/>
  <c r="L26" i="4"/>
  <c r="M25" i="4"/>
  <c r="L25" i="4"/>
  <c r="M24" i="4"/>
  <c r="L24" i="4"/>
  <c r="M23" i="4"/>
  <c r="L23" i="4"/>
  <c r="M22" i="4"/>
  <c r="L22" i="4"/>
  <c r="L21" i="4"/>
  <c r="M20" i="4"/>
  <c r="L20" i="4"/>
  <c r="L19" i="4"/>
  <c r="L18" i="4"/>
  <c r="M17" i="4"/>
  <c r="L17" i="4"/>
  <c r="M16" i="4"/>
  <c r="L16" i="4"/>
  <c r="M15" i="4"/>
  <c r="L15" i="4"/>
  <c r="M14" i="4"/>
  <c r="L14" i="4"/>
  <c r="M13" i="4"/>
  <c r="L13" i="4"/>
  <c r="M12" i="4"/>
  <c r="L12" i="4"/>
  <c r="M11" i="4"/>
  <c r="L11" i="4"/>
  <c r="L39" i="4" s="1"/>
  <c r="O37" i="4"/>
  <c r="N37" i="4"/>
  <c r="O36" i="4"/>
  <c r="N36"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O39" i="4" s="1"/>
  <c r="N11" i="4"/>
  <c r="N39" i="4" s="1"/>
  <c r="Q37" i="4"/>
  <c r="P37" i="4"/>
  <c r="Q36" i="4"/>
  <c r="P36" i="4"/>
  <c r="Q33" i="4"/>
  <c r="P33" i="4"/>
  <c r="Q32" i="4"/>
  <c r="P32" i="4"/>
  <c r="Q31" i="4"/>
  <c r="P31" i="4"/>
  <c r="Q30" i="4"/>
  <c r="P30" i="4"/>
  <c r="Q29" i="4"/>
  <c r="P29" i="4"/>
  <c r="Q28" i="4"/>
  <c r="P28" i="4"/>
  <c r="Q27" i="4"/>
  <c r="P27" i="4"/>
  <c r="Q26" i="4"/>
  <c r="P26" i="4"/>
  <c r="Q25" i="4"/>
  <c r="P25" i="4"/>
  <c r="Q24" i="4"/>
  <c r="P24" i="4"/>
  <c r="Q23" i="4"/>
  <c r="P23" i="4"/>
  <c r="Q22" i="4"/>
  <c r="P22" i="4"/>
  <c r="Q21" i="4"/>
  <c r="P21" i="4"/>
  <c r="Q20" i="4"/>
  <c r="P20" i="4"/>
  <c r="Q19" i="4"/>
  <c r="P19" i="4"/>
  <c r="Q18" i="4"/>
  <c r="P18" i="4"/>
  <c r="Q17" i="4"/>
  <c r="P17" i="4"/>
  <c r="Q16" i="4"/>
  <c r="P16" i="4"/>
  <c r="Q15" i="4"/>
  <c r="P15" i="4"/>
  <c r="Q14" i="4"/>
  <c r="P14" i="4"/>
  <c r="Q13" i="4"/>
  <c r="P13" i="4"/>
  <c r="Q12" i="4"/>
  <c r="P12" i="4"/>
  <c r="Q11" i="4"/>
  <c r="Q39" i="4" s="1"/>
  <c r="P11" i="4"/>
  <c r="P39" i="4" s="1"/>
  <c r="U45" i="4"/>
  <c r="U37" i="4"/>
  <c r="T37" i="4"/>
  <c r="U36" i="4"/>
  <c r="T36" i="4"/>
  <c r="U33" i="4"/>
  <c r="T33" i="4"/>
  <c r="U32" i="4"/>
  <c r="T32" i="4"/>
  <c r="U31" i="4"/>
  <c r="T31" i="4"/>
  <c r="U30" i="4"/>
  <c r="T30" i="4"/>
  <c r="U29" i="4"/>
  <c r="T29" i="4"/>
  <c r="U28" i="4"/>
  <c r="T28" i="4"/>
  <c r="U27" i="4"/>
  <c r="T27" i="4"/>
  <c r="U26" i="4"/>
  <c r="T26" i="4"/>
  <c r="U25" i="4"/>
  <c r="T25" i="4"/>
  <c r="U24" i="4"/>
  <c r="T24" i="4"/>
  <c r="U23" i="4"/>
  <c r="T23" i="4"/>
  <c r="U22" i="4"/>
  <c r="T22" i="4"/>
  <c r="U21" i="4"/>
  <c r="T21" i="4"/>
  <c r="U20" i="4"/>
  <c r="T20" i="4"/>
  <c r="U19" i="4"/>
  <c r="T19" i="4"/>
  <c r="U18" i="4"/>
  <c r="T18" i="4"/>
  <c r="U17" i="4"/>
  <c r="T17" i="4"/>
  <c r="U16" i="4"/>
  <c r="T16" i="4"/>
  <c r="U15" i="4"/>
  <c r="T15" i="4"/>
  <c r="U14" i="4"/>
  <c r="T14" i="4"/>
  <c r="U13" i="4"/>
  <c r="T13" i="4"/>
  <c r="U12" i="4"/>
  <c r="T12" i="4"/>
  <c r="U11" i="4"/>
  <c r="U39" i="4" s="1"/>
  <c r="T11" i="4"/>
  <c r="T39" i="4" s="1"/>
  <c r="V37" i="4"/>
  <c r="W36" i="4"/>
  <c r="V36" i="4"/>
  <c r="W33" i="4"/>
  <c r="V33" i="4"/>
  <c r="W32" i="4"/>
  <c r="V32" i="4"/>
  <c r="V31" i="4"/>
  <c r="W30" i="4"/>
  <c r="V30" i="4"/>
  <c r="W29" i="4"/>
  <c r="V29" i="4"/>
  <c r="W28" i="4"/>
  <c r="V28" i="4"/>
  <c r="W27" i="4"/>
  <c r="V27" i="4"/>
  <c r="W26" i="4"/>
  <c r="V26" i="4"/>
  <c r="W25" i="4"/>
  <c r="V25" i="4"/>
  <c r="W24" i="4"/>
  <c r="V24" i="4"/>
  <c r="W23" i="4"/>
  <c r="V23" i="4"/>
  <c r="W22" i="4"/>
  <c r="V22" i="4"/>
  <c r="W21" i="4"/>
  <c r="V21" i="4"/>
  <c r="W20" i="4"/>
  <c r="V20" i="4"/>
  <c r="W19" i="4"/>
  <c r="V19" i="4"/>
  <c r="W18" i="4"/>
  <c r="V18" i="4"/>
  <c r="W17" i="4"/>
  <c r="V17" i="4"/>
  <c r="W16" i="4"/>
  <c r="V16" i="4"/>
  <c r="W15" i="4"/>
  <c r="V15" i="4"/>
  <c r="W14" i="4"/>
  <c r="V14" i="4"/>
  <c r="W13" i="4"/>
  <c r="V13" i="4"/>
  <c r="W12" i="4"/>
  <c r="V12" i="4"/>
  <c r="W11" i="4"/>
  <c r="V11" i="4"/>
  <c r="V39" i="4" s="1"/>
  <c r="P102" i="3"/>
  <c r="M102" i="3"/>
  <c r="M101" i="3"/>
  <c r="Q13" i="3"/>
  <c r="E18" i="23" s="1"/>
  <c r="Q14" i="3"/>
  <c r="E19" i="23" s="1"/>
  <c r="Q15" i="3"/>
  <c r="Q16" i="3"/>
  <c r="E23" i="23" s="1"/>
  <c r="Q18" i="3"/>
  <c r="E15" i="23" s="1"/>
  <c r="Q62" i="3"/>
  <c r="Q65" i="3"/>
  <c r="Q66" i="3"/>
  <c r="Q67" i="3"/>
  <c r="Q68" i="3"/>
  <c r="Q72" i="3"/>
  <c r="Q73" i="3"/>
  <c r="Q74" i="3"/>
  <c r="Q76" i="3"/>
  <c r="Q12" i="3"/>
  <c r="L74" i="3"/>
  <c r="G74" i="3"/>
  <c r="B5" i="39"/>
  <c r="E33" i="23" l="1"/>
  <c r="E17" i="23"/>
  <c r="U14" i="3"/>
  <c r="W14" i="3" s="1"/>
  <c r="E16" i="23"/>
  <c r="E13" i="23"/>
  <c r="E39" i="23"/>
  <c r="E45" i="23" s="1"/>
  <c r="Q99" i="3"/>
  <c r="B43" i="23"/>
  <c r="B105" i="3"/>
  <c r="B12" i="3"/>
  <c r="U16" i="3"/>
  <c r="W16" i="3" s="1"/>
  <c r="U18" i="3"/>
  <c r="W18" i="3" s="1"/>
  <c r="U19" i="3"/>
  <c r="W19" i="3" s="1"/>
  <c r="U20" i="3"/>
  <c r="W20" i="3" s="1"/>
  <c r="U21" i="3"/>
  <c r="W21" i="3" s="1"/>
  <c r="U26" i="3"/>
  <c r="W26" i="3" s="1"/>
  <c r="U28" i="3"/>
  <c r="W28" i="3" s="1"/>
  <c r="U32" i="3"/>
  <c r="W32" i="3" s="1"/>
  <c r="U33" i="3"/>
  <c r="W33" i="3" s="1"/>
  <c r="U34" i="3"/>
  <c r="W34" i="3" s="1"/>
  <c r="U40" i="3"/>
  <c r="W40" i="3" s="1"/>
  <c r="U60" i="3"/>
  <c r="W60" i="3" s="1"/>
  <c r="U62" i="3"/>
  <c r="W62" i="3" s="1"/>
  <c r="U65" i="3"/>
  <c r="W65" i="3" s="1"/>
  <c r="U66" i="3"/>
  <c r="W66" i="3" s="1"/>
  <c r="U67" i="3"/>
  <c r="W67" i="3" s="1"/>
  <c r="U68" i="3"/>
  <c r="W68" i="3" s="1"/>
  <c r="U69" i="3"/>
  <c r="W69" i="3" s="1"/>
  <c r="U70" i="3"/>
  <c r="W70" i="3" s="1"/>
  <c r="U71" i="3"/>
  <c r="W71" i="3" s="1"/>
  <c r="U72" i="3"/>
  <c r="W72" i="3" s="1"/>
  <c r="U73" i="3"/>
  <c r="W73" i="3" s="1"/>
  <c r="U74" i="3"/>
  <c r="W74" i="3" s="1"/>
  <c r="U75" i="3"/>
  <c r="W75" i="3" s="1"/>
  <c r="U76" i="3"/>
  <c r="W76" i="3" s="1"/>
  <c r="B11" i="14"/>
  <c r="AF12" i="14"/>
  <c r="AF13" i="14"/>
  <c r="AF14" i="14"/>
  <c r="AF16"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AF50" i="14"/>
  <c r="AF51" i="14"/>
  <c r="AF52" i="14"/>
  <c r="AF53" i="14"/>
  <c r="AF54" i="14"/>
  <c r="AF55" i="14"/>
  <c r="AE14" i="14"/>
  <c r="AE15" i="14"/>
  <c r="AE16"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E50" i="14"/>
  <c r="AE51" i="14"/>
  <c r="AE52" i="14"/>
  <c r="AE53" i="14"/>
  <c r="AE54" i="14"/>
  <c r="AE55" i="14"/>
  <c r="O41" i="4"/>
  <c r="F41" i="4"/>
  <c r="H41" i="4" s="1"/>
  <c r="Y40" i="4"/>
  <c r="D42" i="4"/>
  <c r="L41" i="4"/>
  <c r="V41" i="4"/>
  <c r="T41" i="4"/>
  <c r="AA41" i="4"/>
  <c r="U41" i="4"/>
  <c r="X41" i="4"/>
  <c r="J41" i="4"/>
  <c r="E41" i="4"/>
  <c r="I41" i="4" s="1"/>
  <c r="Q41" i="4"/>
  <c r="Y41" i="4"/>
  <c r="P41" i="4"/>
  <c r="N41" i="4"/>
  <c r="X40" i="4"/>
  <c r="Z40" i="4"/>
  <c r="V96" i="39"/>
  <c r="V11" i="39"/>
  <c r="K12" i="39"/>
  <c r="J79" i="39"/>
  <c r="K13" i="39"/>
  <c r="J96" i="39"/>
  <c r="V13" i="3"/>
  <c r="X13" i="3" s="1"/>
  <c r="V71" i="3"/>
  <c r="X71" i="3" s="1"/>
  <c r="V60" i="3"/>
  <c r="X60" i="3" s="1"/>
  <c r="F15" i="23"/>
  <c r="V70" i="3"/>
  <c r="X70" i="3" s="1"/>
  <c r="V40" i="3"/>
  <c r="X40" i="3" s="1"/>
  <c r="F25" i="23"/>
  <c r="F23" i="23"/>
  <c r="V74" i="3"/>
  <c r="X74" i="3" s="1"/>
  <c r="V66" i="3"/>
  <c r="X66" i="3" s="1"/>
  <c r="V28" i="3"/>
  <c r="X28" i="3" s="1"/>
  <c r="F34" i="23"/>
  <c r="V65" i="3"/>
  <c r="X65" i="3" s="1"/>
  <c r="F35" i="23"/>
  <c r="V69" i="3"/>
  <c r="X69" i="3" s="1"/>
  <c r="V34" i="3"/>
  <c r="X34" i="3" s="1"/>
  <c r="V73" i="3"/>
  <c r="X73" i="3" s="1"/>
  <c r="V72" i="3"/>
  <c r="X72" i="3" s="1"/>
  <c r="V62" i="3"/>
  <c r="X62" i="3" s="1"/>
  <c r="V22" i="3"/>
  <c r="F32" i="23"/>
  <c r="V76" i="3"/>
  <c r="X76" i="3" s="1"/>
  <c r="V68" i="3"/>
  <c r="X68" i="3" s="1"/>
  <c r="V33" i="3"/>
  <c r="X33" i="3" s="1"/>
  <c r="F31" i="23"/>
  <c r="V75" i="3"/>
  <c r="X75" i="3" s="1"/>
  <c r="V67" i="3"/>
  <c r="X67" i="3" s="1"/>
  <c r="V32" i="3"/>
  <c r="AA40" i="4"/>
  <c r="AB30" i="4"/>
  <c r="AC23" i="4"/>
  <c r="AB17" i="4"/>
  <c r="AB21" i="4"/>
  <c r="AB25" i="4"/>
  <c r="AB29" i="4"/>
  <c r="O40" i="4"/>
  <c r="AC25" i="4"/>
  <c r="AH25" i="4" s="1"/>
  <c r="AC29" i="4"/>
  <c r="AH29" i="4" s="1"/>
  <c r="AB31" i="4"/>
  <c r="AC12" i="4"/>
  <c r="AC16" i="4"/>
  <c r="AC20" i="4"/>
  <c r="AH20" i="4" s="1"/>
  <c r="AC24" i="4"/>
  <c r="AB11" i="4"/>
  <c r="AB16" i="4"/>
  <c r="AB20" i="4"/>
  <c r="P40" i="4"/>
  <c r="R69" i="3"/>
  <c r="V40" i="4"/>
  <c r="R18" i="4"/>
  <c r="R22" i="4"/>
  <c r="S15" i="4"/>
  <c r="S23" i="4"/>
  <c r="S37" i="4"/>
  <c r="R70" i="3"/>
  <c r="R32" i="3"/>
  <c r="R71" i="3"/>
  <c r="R22" i="3"/>
  <c r="U22" i="3" s="1"/>
  <c r="W22" i="3" s="1"/>
  <c r="R20" i="3"/>
  <c r="V26" i="3"/>
  <c r="R33" i="3"/>
  <c r="R21" i="3"/>
  <c r="R19" i="3"/>
  <c r="V19" i="3" s="1"/>
  <c r="R34" i="3"/>
  <c r="Q102" i="3"/>
  <c r="R75" i="3"/>
  <c r="R74" i="3"/>
  <c r="AC17" i="4"/>
  <c r="Q40" i="4"/>
  <c r="M40" i="4"/>
  <c r="D40" i="4"/>
  <c r="AB37" i="4"/>
  <c r="R29" i="4"/>
  <c r="R33" i="4"/>
  <c r="S14" i="4"/>
  <c r="S18" i="4"/>
  <c r="I29" i="4"/>
  <c r="AF29" i="4" s="1"/>
  <c r="AC21" i="4"/>
  <c r="AC19" i="4"/>
  <c r="AH19" i="4" s="1"/>
  <c r="AC33" i="4"/>
  <c r="U40" i="4"/>
  <c r="R20" i="4"/>
  <c r="F40" i="4"/>
  <c r="AB33" i="4"/>
  <c r="T40" i="4"/>
  <c r="S22" i="4"/>
  <c r="S26" i="4"/>
  <c r="S30" i="4"/>
  <c r="S33" i="4"/>
  <c r="S36" i="4"/>
  <c r="N40" i="4"/>
  <c r="R15" i="4"/>
  <c r="R19" i="4"/>
  <c r="R23" i="4"/>
  <c r="R31" i="4"/>
  <c r="S31" i="4"/>
  <c r="R13" i="4"/>
  <c r="R14" i="4"/>
  <c r="S16" i="4"/>
  <c r="R17" i="4"/>
  <c r="S20" i="4"/>
  <c r="R21" i="4"/>
  <c r="S24" i="4"/>
  <c r="R25" i="4"/>
  <c r="R26" i="4"/>
  <c r="R30" i="4"/>
  <c r="S32" i="4"/>
  <c r="R36" i="4"/>
  <c r="G40" i="4"/>
  <c r="E14" i="23"/>
  <c r="W46" i="4"/>
  <c r="W37" i="4"/>
  <c r="AC37" i="4" s="1"/>
  <c r="AH37" i="4" s="1"/>
  <c r="W31" i="4"/>
  <c r="AC14" i="4"/>
  <c r="AC18" i="4"/>
  <c r="AH18" i="4" s="1"/>
  <c r="AC22" i="4"/>
  <c r="AH22" i="4" s="1"/>
  <c r="AC26" i="4"/>
  <c r="AH26" i="4" s="1"/>
  <c r="AC30" i="4"/>
  <c r="AH30" i="4" s="1"/>
  <c r="AB15" i="4"/>
  <c r="AB19" i="4"/>
  <c r="AB23" i="4"/>
  <c r="AC11" i="4"/>
  <c r="AC15" i="4"/>
  <c r="AB12" i="4"/>
  <c r="AB24" i="4"/>
  <c r="AB32" i="4"/>
  <c r="AC28" i="4"/>
  <c r="AH28" i="4" s="1"/>
  <c r="AC32" i="4"/>
  <c r="S29" i="4"/>
  <c r="L40" i="4"/>
  <c r="R37" i="4"/>
  <c r="S12" i="4"/>
  <c r="AB13" i="4"/>
  <c r="E40" i="4"/>
  <c r="S28" i="4"/>
  <c r="H29" i="4"/>
  <c r="R12" i="4"/>
  <c r="R16" i="4"/>
  <c r="R24" i="4"/>
  <c r="R28" i="4"/>
  <c r="R32" i="4"/>
  <c r="AB27" i="4"/>
  <c r="S17" i="4"/>
  <c r="S25" i="4"/>
  <c r="AC13" i="4"/>
  <c r="H27" i="4"/>
  <c r="S13" i="4"/>
  <c r="S21" i="4"/>
  <c r="AB14" i="4"/>
  <c r="AB18" i="4"/>
  <c r="AB22" i="4"/>
  <c r="AB26" i="4"/>
  <c r="U46" i="4"/>
  <c r="R11" i="4"/>
  <c r="I27" i="4"/>
  <c r="AF27" i="4" s="1"/>
  <c r="AC27" i="4"/>
  <c r="AH27" i="4" s="1"/>
  <c r="J40" i="4"/>
  <c r="S11" i="4"/>
  <c r="R27" i="4"/>
  <c r="K40" i="4"/>
  <c r="AB36" i="4"/>
  <c r="S27" i="4"/>
  <c r="AC36" i="4"/>
  <c r="AB28" i="4"/>
  <c r="AH36" i="4" l="1"/>
  <c r="AH14" i="4"/>
  <c r="G32" i="23"/>
  <c r="X19" i="3"/>
  <c r="G31" i="23"/>
  <c r="X26" i="3"/>
  <c r="G25" i="23"/>
  <c r="X32" i="3"/>
  <c r="G16" i="23"/>
  <c r="X22" i="3"/>
  <c r="G33" i="23"/>
  <c r="R39" i="4"/>
  <c r="AC31" i="4"/>
  <c r="AC39" i="4" s="1"/>
  <c r="W39" i="4"/>
  <c r="AB39" i="4"/>
  <c r="B34" i="23"/>
  <c r="V21" i="3"/>
  <c r="AF11" i="14"/>
  <c r="AE11" i="14"/>
  <c r="Y42" i="4"/>
  <c r="Y43" i="4"/>
  <c r="X42" i="4"/>
  <c r="X43" i="4"/>
  <c r="V42" i="4"/>
  <c r="V43" i="4"/>
  <c r="J42" i="4"/>
  <c r="J43" i="4"/>
  <c r="Z42" i="4"/>
  <c r="Z43" i="4"/>
  <c r="Q42" i="4"/>
  <c r="Q43" i="4"/>
  <c r="N42" i="4"/>
  <c r="N43" i="4"/>
  <c r="AA42" i="4"/>
  <c r="AA43" i="4"/>
  <c r="P42" i="4"/>
  <c r="P43" i="4"/>
  <c r="E42" i="4"/>
  <c r="E43" i="4"/>
  <c r="G42" i="4"/>
  <c r="G43" i="4"/>
  <c r="T42" i="4"/>
  <c r="T43" i="4"/>
  <c r="L42" i="4"/>
  <c r="L43" i="4"/>
  <c r="F42" i="4"/>
  <c r="H42" i="4" s="1"/>
  <c r="F43" i="4"/>
  <c r="D43" i="4"/>
  <c r="H43" i="4" s="1"/>
  <c r="U42" i="4"/>
  <c r="U43" i="4"/>
  <c r="O42" i="4"/>
  <c r="O43" i="4"/>
  <c r="W41" i="4"/>
  <c r="AH13" i="4"/>
  <c r="AC41" i="4"/>
  <c r="AB41" i="4"/>
  <c r="R41" i="4"/>
  <c r="AH11" i="4"/>
  <c r="V56" i="39"/>
  <c r="M19" i="4"/>
  <c r="M39" i="4" s="1"/>
  <c r="K19" i="4"/>
  <c r="K39" i="4" s="1"/>
  <c r="K45" i="4"/>
  <c r="B35" i="23"/>
  <c r="V20" i="3"/>
  <c r="X20" i="3" s="1"/>
  <c r="B32" i="23"/>
  <c r="B31" i="23"/>
  <c r="AH23" i="4"/>
  <c r="AH16" i="4"/>
  <c r="S40" i="4"/>
  <c r="AB40" i="4"/>
  <c r="R40" i="4"/>
  <c r="AH17" i="4"/>
  <c r="AH15" i="4"/>
  <c r="AH12" i="4"/>
  <c r="E42" i="23"/>
  <c r="AC46" i="4"/>
  <c r="AH21" i="4"/>
  <c r="AH33" i="4"/>
  <c r="AH24" i="4"/>
  <c r="AH34" i="4"/>
  <c r="AH32" i="4"/>
  <c r="AH31" i="4"/>
  <c r="W40" i="4"/>
  <c r="W45" i="4"/>
  <c r="AD29" i="4"/>
  <c r="AC40" i="4"/>
  <c r="AH40" i="4" s="1"/>
  <c r="AD27" i="4"/>
  <c r="G34" i="23" l="1"/>
  <c r="X21" i="3"/>
  <c r="G35" i="23"/>
  <c r="W42" i="4"/>
  <c r="W43" i="4"/>
  <c r="R42" i="4"/>
  <c r="R43" i="4"/>
  <c r="AB42" i="4"/>
  <c r="AB43" i="4"/>
  <c r="AC42" i="4"/>
  <c r="AH42" i="4" s="1"/>
  <c r="AC43" i="4"/>
  <c r="AH43" i="4" s="1"/>
  <c r="M41" i="4"/>
  <c r="K41" i="4"/>
  <c r="S19" i="4"/>
  <c r="S39" i="4" s="1"/>
  <c r="AC45" i="4"/>
  <c r="AH45" i="4" s="1"/>
  <c r="AH46" i="4"/>
  <c r="AH39" i="4"/>
  <c r="K42" i="4" l="1"/>
  <c r="K43" i="4"/>
  <c r="M42" i="4"/>
  <c r="M43" i="4"/>
  <c r="S41" i="4"/>
  <c r="AD41" i="4" s="1"/>
  <c r="G13" i="3"/>
  <c r="G14" i="3"/>
  <c r="C19" i="23" s="1"/>
  <c r="G15" i="3"/>
  <c r="C33" i="23" s="1"/>
  <c r="C23" i="23"/>
  <c r="G18" i="3"/>
  <c r="G60" i="3"/>
  <c r="R60" i="3" s="1"/>
  <c r="G62" i="3"/>
  <c r="G65" i="3"/>
  <c r="G66" i="3"/>
  <c r="G67" i="3"/>
  <c r="G68" i="3"/>
  <c r="G72" i="3"/>
  <c r="G73" i="3"/>
  <c r="G76" i="3"/>
  <c r="AG28" i="4"/>
  <c r="AG29" i="4"/>
  <c r="AG18" i="4"/>
  <c r="AG19" i="4"/>
  <c r="AG22" i="4"/>
  <c r="AG25" i="4"/>
  <c r="AG26" i="4"/>
  <c r="C15" i="23"/>
  <c r="C16" i="23"/>
  <c r="C17" i="23"/>
  <c r="C20" i="23"/>
  <c r="AE29" i="4"/>
  <c r="B20" i="23"/>
  <c r="B21" i="23"/>
  <c r="B24" i="23"/>
  <c r="B4" i="23"/>
  <c r="B5" i="23"/>
  <c r="K102" i="3"/>
  <c r="J102" i="3"/>
  <c r="I102" i="3"/>
  <c r="H102" i="3"/>
  <c r="F102" i="3"/>
  <c r="E102" i="3"/>
  <c r="K101" i="3"/>
  <c r="J101" i="3"/>
  <c r="I101" i="3"/>
  <c r="H101" i="3"/>
  <c r="F101" i="3"/>
  <c r="E101" i="3"/>
  <c r="L98" i="3"/>
  <c r="G98" i="3"/>
  <c r="L97" i="3"/>
  <c r="G97" i="3"/>
  <c r="L96" i="3"/>
  <c r="G96" i="3"/>
  <c r="L95" i="3"/>
  <c r="G95" i="3"/>
  <c r="L79" i="3"/>
  <c r="C39" i="23"/>
  <c r="AG32" i="4"/>
  <c r="AG34" i="4"/>
  <c r="AE27" i="4"/>
  <c r="L76" i="3"/>
  <c r="L73" i="3"/>
  <c r="L72" i="3"/>
  <c r="L68" i="3"/>
  <c r="L67" i="3"/>
  <c r="L66" i="3"/>
  <c r="L65" i="3"/>
  <c r="L62" i="3"/>
  <c r="L18" i="3"/>
  <c r="D15" i="23" s="1"/>
  <c r="AG13" i="4" s="1"/>
  <c r="L16" i="3"/>
  <c r="D23" i="23" s="1"/>
  <c r="L15" i="3"/>
  <c r="D33" i="23" s="1"/>
  <c r="AG31" i="4" s="1"/>
  <c r="L14" i="3"/>
  <c r="D19" i="23" s="1"/>
  <c r="L13" i="3"/>
  <c r="D16" i="23" s="1"/>
  <c r="AG14" i="4" s="1"/>
  <c r="L12" i="3"/>
  <c r="G12" i="3"/>
  <c r="V56" i="14"/>
  <c r="V73" i="14"/>
  <c r="I73" i="14"/>
  <c r="H73" i="14"/>
  <c r="K72" i="14"/>
  <c r="L72" i="14" s="1"/>
  <c r="K71" i="14"/>
  <c r="K70" i="14"/>
  <c r="K69" i="14"/>
  <c r="K68" i="14"/>
  <c r="K67" i="14"/>
  <c r="K66" i="14"/>
  <c r="K65" i="14"/>
  <c r="K64" i="14"/>
  <c r="K63" i="14"/>
  <c r="K62" i="14"/>
  <c r="K61" i="14"/>
  <c r="K60" i="14"/>
  <c r="K59" i="14"/>
  <c r="K58" i="14"/>
  <c r="J56" i="14"/>
  <c r="I56" i="14"/>
  <c r="H56" i="14"/>
  <c r="K55" i="14"/>
  <c r="K54" i="14"/>
  <c r="L54" i="14" s="1"/>
  <c r="K53" i="14"/>
  <c r="K52" i="14"/>
  <c r="L52" i="14" s="1"/>
  <c r="K51" i="14"/>
  <c r="K50" i="14"/>
  <c r="K49" i="14"/>
  <c r="K48" i="14"/>
  <c r="K47" i="14"/>
  <c r="K46" i="14"/>
  <c r="K45" i="14"/>
  <c r="K44" i="14"/>
  <c r="L44" i="14" s="1"/>
  <c r="K43" i="14"/>
  <c r="K42" i="14"/>
  <c r="L42" i="14" s="1"/>
  <c r="K41" i="14"/>
  <c r="K40" i="14"/>
  <c r="L40" i="14" s="1"/>
  <c r="K39" i="14"/>
  <c r="K38" i="14"/>
  <c r="K37" i="14"/>
  <c r="K36" i="14"/>
  <c r="K35" i="14"/>
  <c r="K34" i="14"/>
  <c r="L34" i="14" s="1"/>
  <c r="K33" i="14"/>
  <c r="K32" i="14"/>
  <c r="L32" i="14" s="1"/>
  <c r="K31" i="14"/>
  <c r="K30" i="14"/>
  <c r="K29" i="14"/>
  <c r="K28" i="14"/>
  <c r="L28" i="14" s="1"/>
  <c r="K27" i="14"/>
  <c r="K26" i="14"/>
  <c r="L26" i="14" s="1"/>
  <c r="K25" i="14"/>
  <c r="K24" i="14"/>
  <c r="L24" i="14" s="1"/>
  <c r="K23" i="14"/>
  <c r="K22" i="14"/>
  <c r="L22" i="14" s="1"/>
  <c r="K21" i="14"/>
  <c r="K20" i="14"/>
  <c r="L20" i="14" s="1"/>
  <c r="K19" i="14"/>
  <c r="K18" i="14"/>
  <c r="K17" i="14"/>
  <c r="K16" i="14"/>
  <c r="K15" i="14"/>
  <c r="L15" i="14" s="1"/>
  <c r="K14" i="14"/>
  <c r="K13" i="14"/>
  <c r="L13" i="14" s="1"/>
  <c r="K12" i="14"/>
  <c r="L12" i="14" s="1"/>
  <c r="K11" i="14"/>
  <c r="L11" i="14" s="1"/>
  <c r="G99" i="3" l="1"/>
  <c r="C13" i="23"/>
  <c r="G77" i="3"/>
  <c r="D13" i="23"/>
  <c r="L77" i="3"/>
  <c r="AG20" i="4"/>
  <c r="D18" i="23"/>
  <c r="AG16" i="4" s="1"/>
  <c r="D39" i="23"/>
  <c r="AG36" i="4" s="1"/>
  <c r="L99" i="3"/>
  <c r="L59" i="14"/>
  <c r="B37" i="4"/>
  <c r="H37" i="4" s="1"/>
  <c r="S42" i="4"/>
  <c r="S43" i="4"/>
  <c r="X66" i="14"/>
  <c r="L66" i="14"/>
  <c r="X60" i="14"/>
  <c r="X68" i="14"/>
  <c r="L68" i="14"/>
  <c r="X63" i="14"/>
  <c r="L63" i="14"/>
  <c r="X71" i="14"/>
  <c r="L71" i="14"/>
  <c r="X59" i="14"/>
  <c r="C37" i="4" s="1"/>
  <c r="I37" i="4" s="1"/>
  <c r="AD37" i="4" s="1"/>
  <c r="X67" i="14"/>
  <c r="L67" i="14"/>
  <c r="X69" i="14"/>
  <c r="L69" i="14"/>
  <c r="X62" i="14"/>
  <c r="L62" i="14"/>
  <c r="X70" i="14"/>
  <c r="L70" i="14"/>
  <c r="X64" i="14"/>
  <c r="L64" i="14"/>
  <c r="X61" i="14"/>
  <c r="L61" i="14"/>
  <c r="X65" i="14"/>
  <c r="L65" i="14"/>
  <c r="B36" i="4"/>
  <c r="H36" i="4" s="1"/>
  <c r="H40" i="4" s="1"/>
  <c r="X23" i="14"/>
  <c r="L23" i="14"/>
  <c r="X31" i="14"/>
  <c r="L31" i="14"/>
  <c r="X39" i="14"/>
  <c r="L39" i="14"/>
  <c r="X47" i="14"/>
  <c r="L47" i="14"/>
  <c r="X55" i="14"/>
  <c r="L55" i="14"/>
  <c r="X45" i="14"/>
  <c r="L45" i="14"/>
  <c r="X38" i="14"/>
  <c r="L38" i="14"/>
  <c r="X48" i="14"/>
  <c r="L48" i="14"/>
  <c r="X19" i="14"/>
  <c r="L19" i="14"/>
  <c r="X27" i="14"/>
  <c r="L27" i="14"/>
  <c r="X35" i="14"/>
  <c r="L35" i="14"/>
  <c r="X43" i="14"/>
  <c r="L43" i="14"/>
  <c r="X51" i="14"/>
  <c r="L51" i="14"/>
  <c r="X36" i="14"/>
  <c r="L36" i="14"/>
  <c r="X21" i="14"/>
  <c r="L21" i="14"/>
  <c r="X29" i="14"/>
  <c r="L29" i="14"/>
  <c r="X37" i="14"/>
  <c r="L37" i="14"/>
  <c r="X53" i="14"/>
  <c r="L53" i="14"/>
  <c r="L14" i="14"/>
  <c r="B30" i="4"/>
  <c r="H30" i="4" s="1"/>
  <c r="X30" i="14"/>
  <c r="L30" i="14"/>
  <c r="X46" i="14"/>
  <c r="L46" i="14"/>
  <c r="L16" i="14"/>
  <c r="B32" i="4"/>
  <c r="H32" i="4" s="1"/>
  <c r="X17" i="14"/>
  <c r="AE17" i="14" s="1"/>
  <c r="L17" i="14"/>
  <c r="X25" i="14"/>
  <c r="L25" i="14"/>
  <c r="X33" i="14"/>
  <c r="L33" i="14"/>
  <c r="X41" i="14"/>
  <c r="L41" i="14"/>
  <c r="X49" i="14"/>
  <c r="L49" i="14"/>
  <c r="X18" i="14"/>
  <c r="AE18" i="14" s="1"/>
  <c r="L18" i="14"/>
  <c r="X50" i="14"/>
  <c r="L50" i="14"/>
  <c r="X15" i="14"/>
  <c r="AF15" i="14" s="1"/>
  <c r="AF56" i="14" s="1"/>
  <c r="X12" i="14"/>
  <c r="AE12" i="14" s="1"/>
  <c r="B33" i="4"/>
  <c r="H33" i="4" s="1"/>
  <c r="B28" i="4"/>
  <c r="H28" i="4" s="1"/>
  <c r="X14" i="14"/>
  <c r="C30" i="4" s="1"/>
  <c r="I30" i="4" s="1"/>
  <c r="B31" i="4"/>
  <c r="H31" i="4" s="1"/>
  <c r="X72" i="14"/>
  <c r="AG30" i="4"/>
  <c r="AG33" i="4"/>
  <c r="D14" i="23"/>
  <c r="AG12" i="4" s="1"/>
  <c r="C14" i="23"/>
  <c r="C18" i="23"/>
  <c r="AG21" i="4"/>
  <c r="AG17" i="4"/>
  <c r="AG23" i="4"/>
  <c r="R96" i="3"/>
  <c r="R95" i="3"/>
  <c r="R79" i="3"/>
  <c r="R98" i="3"/>
  <c r="R97" i="3"/>
  <c r="AG27" i="4"/>
  <c r="R12" i="3"/>
  <c r="U12" i="3" s="1"/>
  <c r="F13" i="23" s="1"/>
  <c r="R76" i="3"/>
  <c r="R73" i="3"/>
  <c r="R72" i="3"/>
  <c r="R68" i="3"/>
  <c r="R67" i="3"/>
  <c r="R66" i="3"/>
  <c r="R65" i="3"/>
  <c r="R62" i="3"/>
  <c r="R18" i="3"/>
  <c r="V18" i="3" s="1"/>
  <c r="R16" i="3"/>
  <c r="V16" i="3" s="1"/>
  <c r="R15" i="3"/>
  <c r="R14" i="3"/>
  <c r="R13" i="3"/>
  <c r="U13" i="3" s="1"/>
  <c r="W13" i="3" s="1"/>
  <c r="L101" i="3"/>
  <c r="AG24" i="4"/>
  <c r="AF34" i="4"/>
  <c r="L102" i="3"/>
  <c r="D40" i="23"/>
  <c r="C40" i="23"/>
  <c r="X11" i="14"/>
  <c r="X22" i="14"/>
  <c r="X24" i="14"/>
  <c r="X26" i="14"/>
  <c r="X34" i="14"/>
  <c r="X42" i="14"/>
  <c r="X54" i="14"/>
  <c r="G101" i="3"/>
  <c r="G102" i="3"/>
  <c r="X52" i="14"/>
  <c r="X44" i="14"/>
  <c r="X28" i="14"/>
  <c r="X20" i="14"/>
  <c r="K73" i="14"/>
  <c r="B84" i="14" s="1"/>
  <c r="X40" i="14"/>
  <c r="X32" i="14"/>
  <c r="X16" i="14"/>
  <c r="X58" i="14"/>
  <c r="C36" i="4" s="1"/>
  <c r="X13" i="14"/>
  <c r="K56" i="14"/>
  <c r="B80" i="14" s="1"/>
  <c r="O46" i="4"/>
  <c r="M46" i="4"/>
  <c r="G46" i="4"/>
  <c r="W12" i="3" l="1"/>
  <c r="F14" i="23"/>
  <c r="G23" i="23"/>
  <c r="X16" i="3"/>
  <c r="G15" i="23"/>
  <c r="X18" i="3"/>
  <c r="U15" i="3"/>
  <c r="W15" i="3" s="1"/>
  <c r="V15" i="3"/>
  <c r="F33" i="23"/>
  <c r="F17" i="23"/>
  <c r="F19" i="23"/>
  <c r="V14" i="3"/>
  <c r="X14" i="3" s="1"/>
  <c r="F16" i="23"/>
  <c r="B16" i="23"/>
  <c r="C28" i="4"/>
  <c r="I28" i="4" s="1"/>
  <c r="AF28" i="4" s="1"/>
  <c r="AE13" i="14"/>
  <c r="AE56" i="14" s="1"/>
  <c r="C49" i="4"/>
  <c r="I49" i="4" s="1"/>
  <c r="C43" i="4"/>
  <c r="I43" i="4" s="1"/>
  <c r="B82" i="14"/>
  <c r="F18" i="23"/>
  <c r="B13" i="23"/>
  <c r="V12" i="3"/>
  <c r="G18" i="23" s="1"/>
  <c r="AD30" i="4"/>
  <c r="AE30" i="4" s="1"/>
  <c r="AF30" i="4"/>
  <c r="AG43" i="4"/>
  <c r="AD43" i="4"/>
  <c r="AG42" i="4"/>
  <c r="AF37" i="4"/>
  <c r="B40" i="4"/>
  <c r="C40" i="4"/>
  <c r="I36" i="4"/>
  <c r="C33" i="4"/>
  <c r="I33" i="4" s="1"/>
  <c r="C32" i="4"/>
  <c r="I32" i="4" s="1"/>
  <c r="AF32" i="4" s="1"/>
  <c r="B39" i="23"/>
  <c r="R99" i="3"/>
  <c r="B106" i="3" s="1"/>
  <c r="C31" i="4"/>
  <c r="I31" i="4" s="1"/>
  <c r="X73" i="14"/>
  <c r="AD28" i="4"/>
  <c r="B30" i="23"/>
  <c r="B33" i="23"/>
  <c r="B14" i="23"/>
  <c r="B27" i="23"/>
  <c r="B23" i="23"/>
  <c r="B22" i="23"/>
  <c r="B18" i="23"/>
  <c r="B17" i="23"/>
  <c r="C42" i="23"/>
  <c r="AG15" i="4"/>
  <c r="D42" i="23"/>
  <c r="B15" i="23"/>
  <c r="B19" i="23"/>
  <c r="D45" i="23"/>
  <c r="AG37" i="4"/>
  <c r="Q46" i="4"/>
  <c r="K46" i="4"/>
  <c r="B40" i="23"/>
  <c r="AE37" i="4" s="1"/>
  <c r="C45" i="23"/>
  <c r="X56" i="14"/>
  <c r="Q45" i="4"/>
  <c r="O45" i="4"/>
  <c r="G45" i="4"/>
  <c r="E45" i="4"/>
  <c r="B4" i="39"/>
  <c r="B3" i="39"/>
  <c r="W77" i="3" l="1"/>
  <c r="B110" i="3" s="1"/>
  <c r="U77" i="3"/>
  <c r="B46" i="23" s="1"/>
  <c r="X12" i="3"/>
  <c r="G14" i="23"/>
  <c r="G17" i="23"/>
  <c r="X15" i="3"/>
  <c r="G19" i="23"/>
  <c r="C48" i="4"/>
  <c r="I48" i="4" s="1"/>
  <c r="C42" i="4"/>
  <c r="I42" i="4" s="1"/>
  <c r="AD42" i="4" s="1"/>
  <c r="B81" i="14"/>
  <c r="AF49" i="4"/>
  <c r="AD49" i="4"/>
  <c r="AE49" i="4" s="1"/>
  <c r="G13" i="23"/>
  <c r="V77" i="3"/>
  <c r="AD31" i="4"/>
  <c r="AF31" i="4"/>
  <c r="AD33" i="4"/>
  <c r="AE33" i="4" s="1"/>
  <c r="AF33" i="4"/>
  <c r="C46" i="4"/>
  <c r="C84" i="14"/>
  <c r="C45" i="4"/>
  <c r="C80" i="14"/>
  <c r="B82" i="41"/>
  <c r="B82" i="46"/>
  <c r="B82" i="45"/>
  <c r="B82" i="40"/>
  <c r="B82" i="37"/>
  <c r="B82" i="38"/>
  <c r="B82" i="44"/>
  <c r="B82" i="36"/>
  <c r="B82" i="43"/>
  <c r="C82" i="43"/>
  <c r="C82" i="45"/>
  <c r="C82" i="46"/>
  <c r="C82" i="44"/>
  <c r="C82" i="36"/>
  <c r="C82" i="40"/>
  <c r="C82" i="37"/>
  <c r="C82" i="38"/>
  <c r="C82" i="41"/>
  <c r="AD32" i="4"/>
  <c r="AE32" i="4" s="1"/>
  <c r="AD36" i="4"/>
  <c r="I40" i="4"/>
  <c r="AF36" i="4"/>
  <c r="AE31" i="4"/>
  <c r="AE28" i="4"/>
  <c r="B42" i="23"/>
  <c r="B44" i="23" s="1"/>
  <c r="R102" i="3"/>
  <c r="S45" i="4"/>
  <c r="AG45" i="4" s="1"/>
  <c r="S46" i="4"/>
  <c r="AG39" i="4"/>
  <c r="B45" i="23"/>
  <c r="AG40" i="4"/>
  <c r="X77" i="3" l="1"/>
  <c r="B111" i="3" s="1"/>
  <c r="AF48" i="4"/>
  <c r="AD48" i="4"/>
  <c r="B47" i="23"/>
  <c r="AE48" i="4" s="1"/>
  <c r="AF40" i="4"/>
  <c r="AD40" i="4"/>
  <c r="C44" i="23"/>
  <c r="AE47" i="4"/>
  <c r="I45" i="4"/>
  <c r="AF45" i="4" s="1"/>
  <c r="I46" i="4"/>
  <c r="AF46" i="4" s="1"/>
  <c r="AE36" i="4"/>
  <c r="AG46" i="4"/>
  <c r="AE40" i="4"/>
  <c r="D44" i="23" l="1"/>
  <c r="AF47" i="4"/>
  <c r="AD45" i="4"/>
  <c r="AE45" i="4" s="1"/>
  <c r="AD46" i="4"/>
  <c r="AE46" i="4" s="1"/>
  <c r="E44" i="23" l="1"/>
  <c r="AH41" i="4" s="1"/>
  <c r="AG47" i="4"/>
  <c r="AG41" i="4"/>
  <c r="C25" i="4" l="1"/>
  <c r="I25" i="4" s="1"/>
  <c r="AF25" i="4" s="1"/>
  <c r="B11" i="4"/>
  <c r="B25" i="4"/>
  <c r="H25" i="4" s="1"/>
  <c r="C15" i="4"/>
  <c r="I15" i="4" s="1"/>
  <c r="AF15" i="4" s="1"/>
  <c r="C19" i="4"/>
  <c r="I19" i="4" s="1"/>
  <c r="AD19" i="4" s="1"/>
  <c r="AE19" i="4" s="1"/>
  <c r="C20" i="4"/>
  <c r="I20" i="4" s="1"/>
  <c r="AF20" i="4" s="1"/>
  <c r="C14" i="4"/>
  <c r="I14" i="4" s="1"/>
  <c r="C22" i="4"/>
  <c r="I22" i="4" s="1"/>
  <c r="AF22" i="4" s="1"/>
  <c r="C24" i="4"/>
  <c r="I24" i="4" s="1"/>
  <c r="AF24" i="4" s="1"/>
  <c r="C23" i="4"/>
  <c r="I23" i="4" s="1"/>
  <c r="C26" i="4"/>
  <c r="I26" i="4" s="1"/>
  <c r="AF26" i="4" s="1"/>
  <c r="C16" i="4"/>
  <c r="I16" i="4" s="1"/>
  <c r="AD16" i="4" s="1"/>
  <c r="AE16" i="4" s="1"/>
  <c r="C13" i="4"/>
  <c r="C21" i="4"/>
  <c r="I21" i="4" s="1"/>
  <c r="AF21" i="4" s="1"/>
  <c r="C12" i="4"/>
  <c r="I12" i="4" s="1"/>
  <c r="C18" i="4"/>
  <c r="I18" i="4" s="1"/>
  <c r="AF18" i="4" s="1"/>
  <c r="C17" i="4"/>
  <c r="I17" i="4" s="1"/>
  <c r="AF17" i="4" s="1"/>
  <c r="B15" i="4"/>
  <c r="H15" i="4" s="1"/>
  <c r="B22" i="4"/>
  <c r="H22" i="4" s="1"/>
  <c r="B18" i="4"/>
  <c r="H18" i="4" s="1"/>
  <c r="B14" i="4"/>
  <c r="H14" i="4" s="1"/>
  <c r="B24" i="4"/>
  <c r="H24" i="4" s="1"/>
  <c r="C11" i="4"/>
  <c r="C39" i="4" s="1"/>
  <c r="B13" i="4"/>
  <c r="B21" i="4"/>
  <c r="H21" i="4" s="1"/>
  <c r="B17" i="4"/>
  <c r="H17" i="4" s="1"/>
  <c r="B20" i="4"/>
  <c r="H20" i="4" s="1"/>
  <c r="B23" i="4"/>
  <c r="H23" i="4" s="1"/>
  <c r="B26" i="4"/>
  <c r="H26" i="4" s="1"/>
  <c r="B12" i="4"/>
  <c r="H12" i="4" s="1"/>
  <c r="B19" i="4"/>
  <c r="H19" i="4" s="1"/>
  <c r="B16" i="4"/>
  <c r="H16" i="4" s="1"/>
  <c r="B39" i="4" l="1"/>
  <c r="AD23" i="4"/>
  <c r="AE23" i="4" s="1"/>
  <c r="AF23" i="4"/>
  <c r="H13" i="4"/>
  <c r="I13" i="4"/>
  <c r="AF41" i="4" s="1"/>
  <c r="H11" i="4"/>
  <c r="H39" i="4" s="1"/>
  <c r="I11" i="4"/>
  <c r="I39" i="4" s="1"/>
  <c r="AF19" i="4"/>
  <c r="AD17" i="4"/>
  <c r="AE17" i="4" s="1"/>
  <c r="AF12" i="4"/>
  <c r="AD12" i="4"/>
  <c r="AE12" i="4" s="1"/>
  <c r="AD21" i="4"/>
  <c r="AE21" i="4" s="1"/>
  <c r="AD25" i="4"/>
  <c r="AE25" i="4" s="1"/>
  <c r="AD26" i="4"/>
  <c r="AE26" i="4" s="1"/>
  <c r="AD20" i="4"/>
  <c r="AE20" i="4" s="1"/>
  <c r="AD24" i="4"/>
  <c r="AE24" i="4" s="1"/>
  <c r="AF14" i="4"/>
  <c r="AD14" i="4"/>
  <c r="AE14" i="4" s="1"/>
  <c r="AD18" i="4"/>
  <c r="AE18" i="4" s="1"/>
  <c r="AD15" i="4"/>
  <c r="AE15" i="4" s="1"/>
  <c r="AF16" i="4"/>
  <c r="AD22" i="4"/>
  <c r="AE22" i="4" s="1"/>
  <c r="AF43" i="4" l="1"/>
  <c r="AD39" i="4"/>
  <c r="AD13" i="4"/>
  <c r="AF39" i="4"/>
  <c r="AF42" i="4"/>
  <c r="AF13" i="4"/>
  <c r="AE13" i="4"/>
  <c r="AE41" i="4"/>
  <c r="C80" i="38"/>
  <c r="C80" i="46"/>
  <c r="C80" i="44"/>
  <c r="C80" i="43"/>
  <c r="C80" i="40"/>
  <c r="C80" i="37"/>
  <c r="C80" i="45"/>
  <c r="C80" i="36"/>
  <c r="C80" i="41"/>
  <c r="B80" i="41"/>
  <c r="B80" i="38"/>
  <c r="B80" i="46"/>
  <c r="B80" i="44"/>
  <c r="B80" i="43"/>
  <c r="B80" i="40"/>
  <c r="B80" i="36"/>
  <c r="B80" i="45"/>
  <c r="B80" i="37"/>
  <c r="AD11" i="4"/>
  <c r="AE11" i="4" s="1"/>
  <c r="AF11" i="4"/>
  <c r="AE43" i="4" l="1"/>
  <c r="AE39" i="4" l="1"/>
  <c r="AE42" i="4"/>
  <c r="R17" i="3" l="1"/>
  <c r="R77" i="3" s="1"/>
  <c r="Q17" i="3"/>
  <c r="P101" i="3"/>
  <c r="R101" i="3" l="1"/>
  <c r="B104" i="3"/>
  <c r="B107" i="3" s="1"/>
  <c r="B108" i="3" s="1"/>
  <c r="C8" i="2" s="1"/>
  <c r="Q101" i="3"/>
  <c r="Q77" i="3"/>
  <c r="E6" i="40" l="1"/>
  <c r="B78" i="37"/>
  <c r="F6" i="14"/>
  <c r="E6" i="36"/>
  <c r="B78" i="44"/>
  <c r="B78" i="40"/>
  <c r="E6" i="37"/>
  <c r="B78" i="46"/>
  <c r="E6" i="44"/>
  <c r="B78" i="43"/>
  <c r="B78" i="38"/>
  <c r="E6" i="43"/>
  <c r="B78" i="41"/>
  <c r="B78" i="45"/>
  <c r="E6" i="38"/>
  <c r="B78" i="36"/>
  <c r="E6" i="46"/>
  <c r="B78" i="14"/>
  <c r="E6" i="41"/>
  <c r="E6" i="45"/>
  <c r="C84" i="45" l="1"/>
  <c r="C86" i="45" s="1"/>
  <c r="B84" i="45"/>
  <c r="B84" i="40"/>
  <c r="C84" i="40"/>
  <c r="C86" i="40" s="1"/>
  <c r="C84" i="44"/>
  <c r="C86" i="44" s="1"/>
  <c r="B84" i="44"/>
  <c r="B84" i="41"/>
  <c r="C84" i="41"/>
  <c r="C86" i="41" s="1"/>
  <c r="C84" i="38"/>
  <c r="C86" i="38" s="1"/>
  <c r="B84" i="38"/>
  <c r="C84" i="46"/>
  <c r="C86" i="46" s="1"/>
  <c r="B84" i="46"/>
  <c r="C84" i="43"/>
  <c r="C86" i="43" s="1"/>
  <c r="B84" i="43"/>
  <c r="C84" i="37"/>
  <c r="C86" i="37" s="1"/>
  <c r="B84" i="37"/>
  <c r="B84" i="36"/>
  <c r="C84" i="36"/>
  <c r="C86" i="36" s="1"/>
  <c r="C86" i="14"/>
  <c r="C88" i="14" s="1"/>
  <c r="B86" i="14"/>
  <c r="B86" i="37" l="1"/>
  <c r="B93" i="37"/>
  <c r="B86" i="41"/>
  <c r="B93" i="41"/>
  <c r="B93" i="43"/>
  <c r="B86" i="43"/>
  <c r="B86" i="44"/>
  <c r="B93" i="44"/>
  <c r="B95" i="14"/>
  <c r="B88" i="14"/>
  <c r="B93" i="46"/>
  <c r="B86" i="46"/>
  <c r="B93" i="40"/>
  <c r="B86" i="40"/>
  <c r="B93" i="45"/>
  <c r="B86" i="45"/>
  <c r="B93" i="38"/>
  <c r="B86" i="38"/>
  <c r="B93" i="36"/>
  <c r="B86"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Shelley-Jones, Karen</author>
    <author>Karen Shelley-Jones</author>
  </authors>
  <commentList>
    <comment ref="S10" authorId="0" shapeId="0" xr:uid="{22CFEEC2-0E35-42B7-BD1D-FC420ADA988B}">
      <text>
        <r>
          <rPr>
            <sz val="11"/>
            <color theme="1"/>
            <rFont val="Calibri"/>
            <family val="2"/>
            <scheme val="minor"/>
          </rPr>
          <t>Cash Match Contributed: Enter the amount of cash match funding you will provide for this item</t>
        </r>
      </text>
    </comment>
    <comment ref="T10" authorId="1" shapeId="0" xr:uid="{B620AB72-65C8-4D51-AB8B-84EEC6F5F3E3}">
      <text>
        <r>
          <rPr>
            <sz val="11"/>
            <color theme="1"/>
            <rFont val="Calibri"/>
            <family val="2"/>
            <scheme val="minor"/>
          </rPr>
          <t xml:space="preserve">Source of Match Funding: Enter text to tell us where this cash match funding is coming from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0BE3351-6FFB-4F11-9EEC-E70A629281EA}">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5C519C4-3BA0-4DE6-B24F-5925ACAD2680}">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C38CD12-BAB8-4878-A0F7-9BA018B19449}">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26FA3FA-34FA-441F-BBC7-C0DEAB15E2BE}">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B30569C1-8121-4E95-A89D-3B42E1B500A8}">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FB908DB4-23ED-47E5-AD7B-3B3D626BC2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6ADF806-76BD-4EDD-A016-A104BA2767D6}">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EA28B5C-B89E-44E9-898C-363EF825C3AD}">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475395A0-A89E-445E-A4DD-22030F95641B}">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476634CD-951B-4050-BC7E-3A8E353A21A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14DFAC35-9A29-49E7-87B1-038790B9FCF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FFB29C8-D995-4ACB-BCAC-8953DAF2E95C}">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F93083AE-5E9F-43A6-8263-53811240776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1DC46FA2-2322-4263-B86F-3949C3C52CCC}">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19DD30A-38A0-4927-982C-9AFF1D1A1CB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B4AB9094-0593-4F60-9412-0D6EBE32A8BF}">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A9C96FC-3762-4790-96B0-450F70F0625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6C912968-F6D1-484D-8907-EE879ED75B3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1EAAA696-943C-4C4D-9132-B3A6F28947BC}">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CFE9FFC2-06C5-42A8-9574-9E9A39B853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E2EA8F8A-213F-4141-8E45-D72D453A4FC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E2D60CC-38C1-4BE1-8B61-20E0BA916908}">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C7D096B2-233D-4181-A6EF-2C96A35A0CF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F0106994-39CE-4007-8D0B-DCE90673A4BF}">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3D055AD-4955-42A9-931A-0F12D8B5EC8C}">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155DBBE-47D3-45E5-BB97-7B7E1762279D}">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64ACE8AE-150C-41A6-B19B-6E099562D38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9C73801-E5B7-44AF-8CEC-F914B40E8954}">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A87EE51A-0222-437C-A18D-F3F2F85CDED0}">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7A2F8BA-CC0F-4C5E-A268-541DCE4672F3}">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F7A1E2-BF88-4DAB-9DA7-F4375B5CCB31}">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FCCF3C2B-F856-417A-9A76-8B7F6C1E45A8}">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24958DE8-29F2-4F37-B3BD-CAF82267E59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EDC68AA0-5CDB-4771-89F0-DA8E0DA9052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45BB712-1630-4A80-9A79-7C0C3E3EB52D}">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AB8D4E27-2412-4210-8C77-15AC06A8C4A6}">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0EC29C5-8C4D-44FF-A7D5-FB0CDB74BCF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2CCB3F2-878C-4A2E-B275-D999A0EAE147}">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D7057C2-42FF-4EA8-882D-FA0D68D2B4A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B972F70-828C-4FB5-95E5-12600369470E}">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D0487F8-6F80-4D2B-867F-A6E8835B2414}">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193917D-8019-433C-8E0B-E0FCDE0728FD}">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author>
    <author>Brewis, Vicky (NE)</author>
    <author>tc={68FC8EB9-78D6-4074-8A80-2BAD9876634E}</author>
  </authors>
  <commentList>
    <comment ref="A9" authorId="0" shapeId="0" xr:uid="{07B29A34-28A5-43CC-9CD1-7DEA1F469C74}">
      <text>
        <r>
          <rPr>
            <b/>
            <sz val="11"/>
            <color theme="1"/>
            <rFont val="Calibri"/>
            <family val="2"/>
            <scheme val="minor"/>
          </rPr>
          <t xml:space="preserve">Cost Category - Instructions: </t>
        </r>
        <r>
          <rPr>
            <sz val="11"/>
            <color theme="1"/>
            <rFont val="Calibri"/>
            <family val="2"/>
            <scheme val="minor"/>
          </rPr>
          <t>This column is split into 2 sections (Costs and Non-Cash). From the drop down in each section, select the relevant category.
NOTE: These should match the cost categories as set out in the Budget Plan. You can enter the same category multiple times.</t>
        </r>
      </text>
    </comment>
    <comment ref="C9" authorId="0" shapeId="0" xr:uid="{211E4ED4-F309-4F8A-BAAD-3EFAC2543E1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b/>
            <sz val="11"/>
            <color indexed="81"/>
            <rFont val="Calibri"/>
            <family val="2"/>
            <scheme val="minor"/>
          </rPr>
          <t>NOTE: These should match the descriptions as set out in the Budget Plan</t>
        </r>
      </text>
    </comment>
    <comment ref="D9" authorId="1" shapeId="0" xr:uid="{30A44612-1238-48A5-B49D-A560AF7E9E6D}">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E9" authorId="0" shapeId="0" xr:uid="{9F8420DA-6D6B-42E2-BCEB-19898511AA92}">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F9" authorId="2" shapeId="0" xr:uid="{3E80E17D-BC6F-4023-A4D3-FFD6CB4A37E3}">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G9" authorId="0" shapeId="0" xr:uid="{ECEAC4FF-0C5C-4173-9093-4A905098010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H9" authorId="0" shapeId="0" xr:uid="{CA52F2A0-3396-4F1D-AA7D-1E6C5780671A}">
      <text>
        <r>
          <rPr>
            <sz val="11"/>
            <color theme="1"/>
            <rFont val="Calibri"/>
            <family val="2"/>
            <scheme val="minor"/>
          </rPr>
          <t>Total value  - Instructions: In pounds (£), record the total value of the item, e.g., if it is an invoice record the total net value. Please ensure that this excludes VAT.</t>
        </r>
      </text>
    </comment>
    <comment ref="I9" authorId="0" shapeId="0" xr:uid="{ACE1E307-D06D-4171-8062-325FAC2C145D}">
      <text>
        <r>
          <rPr>
            <sz val="11"/>
            <color theme="1"/>
            <rFont val="Calibri"/>
            <family val="2"/>
            <scheme val="minor"/>
          </rPr>
          <t>Value of relevant costs claimed - Instructions: In pounds (£), record the net value of the costs you are claiming through the grant scheme. This may be full or part value of the total cost. This must exclude VAT.</t>
        </r>
      </text>
    </comment>
    <comment ref="J9" authorId="0" shapeId="0" xr:uid="{1E6AED01-D942-4921-A608-DB6615AF7598}">
      <text>
        <r>
          <rPr>
            <b/>
            <sz val="11"/>
            <color indexed="81"/>
            <rFont val="Calibri"/>
            <family val="2"/>
            <scheme val="minor"/>
          </rPr>
          <t xml:space="preserve">Irrecoverable VAT if claimed Instructions: </t>
        </r>
        <r>
          <rPr>
            <sz val="11"/>
            <color indexed="81"/>
            <rFont val="Calibri"/>
            <family val="2"/>
            <scheme val="minor"/>
          </rPr>
          <t>In pounds (£) insert value of irrecoverable VAT for each item. This is any VAT that your organisation CANNOT claim back from HMRC.</t>
        </r>
        <r>
          <rPr>
            <sz val="9"/>
            <color indexed="81"/>
            <rFont val="Tahoma"/>
            <family val="2"/>
          </rPr>
          <t xml:space="preserve">
</t>
        </r>
      </text>
    </comment>
    <comment ref="L9" authorId="0" shapeId="0" xr:uid="{5B237A68-5388-442A-805F-0BA1B63C0DE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expenditure.</t>
        </r>
      </text>
    </comment>
    <comment ref="M9" authorId="0" shapeId="0" xr:uid="{D0AE12F8-8F57-4ECD-93B2-229DB470FC59}">
      <text>
        <r>
          <rPr>
            <b/>
            <sz val="11"/>
            <color indexed="81"/>
            <rFont val="Calibri"/>
            <family val="2"/>
          </rPr>
          <t xml:space="preserve">Evidence provided - Instructions: </t>
        </r>
        <r>
          <rPr>
            <sz val="11"/>
            <color indexed="81"/>
            <rFont val="Calibri"/>
            <family val="2"/>
          </rPr>
          <t>From the drop down, select Yes or No depending on whether you have provided any evidence for this item. If the Evidence Required column has stated that evidence is NOT required, then please select n/a.</t>
        </r>
      </text>
    </comment>
    <comment ref="N9" authorId="0" shapeId="0" xr:uid="{DD9EB209-AD18-49AC-9D91-3457C4603A93}">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P9" authorId="1" shapeId="0" xr:uid="{E78A3932-1E1B-48CA-90EC-3BDC64656671}">
      <text>
        <r>
          <rPr>
            <sz val="11"/>
            <color theme="1"/>
            <rFont val="Calibri"/>
            <family val="2"/>
            <scheme val="minor"/>
          </rPr>
          <t>Proof of payment (defrayal) - Instructions:
You should provide proof of payment if the expenditure is £500 or more. PLEASE NOTE, proof of payment is required for all staff costs regardless of the value.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R9" authorId="1" shapeId="0" xr:uid="{ADF59D48-A48C-4FF9-9522-518D41ED44C5}">
      <text>
        <r>
          <rPr>
            <sz val="11"/>
            <color theme="1"/>
            <rFont val="Calibri"/>
            <family val="2"/>
            <scheme val="minor"/>
          </rPr>
          <t>Match value:
Enter the amount of match funding you have provided for this item</t>
        </r>
      </text>
    </comment>
    <comment ref="D57" authorId="1" shapeId="0" xr:uid="{6E3865A5-D021-4323-BD88-5435B4E94637}">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M57" authorId="2" shapeId="0" xr:uid="{9BC018F7-F677-42FD-8D81-89D17E7568A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t>
        </r>
        <r>
          <rPr>
            <b/>
            <sz val="11"/>
            <color indexed="81"/>
            <rFont val="Calibri"/>
            <family val="2"/>
            <scheme val="minor"/>
          </rPr>
          <t xml:space="preserve"> mandatory</t>
        </r>
        <r>
          <rPr>
            <sz val="11"/>
            <color indexed="81"/>
            <rFont val="Calibri"/>
            <family val="2"/>
            <scheme val="minor"/>
          </rPr>
          <t>.
From the drop down, select Yes or No dependent on whether you have provided any evidence for this item.</t>
        </r>
      </text>
    </comment>
    <comment ref="N57" authorId="2" shapeId="0" xr:uid="{36212506-970E-4F0C-9C37-6E98B1000DC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 ref="C81" authorId="3" shapeId="0" xr:uid="{68FC8EB9-78D6-4074-8A80-2BAD9876634E}">
      <text>
        <t>[Threaded comment]
Your version of Excel allows you to read this threaded comment; however, any edits to it will get removed if the file is opened in a newer version of Excel. Learn more: https://go.microsoft.com/fwlink/?linkid=870924
Comment:
    need to show amount of CDEL and RDEL at grant intervention rate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7D9AEAF4-5A02-4C3D-91EB-E546ABC30C2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030A4757-B201-461D-8DF5-8A54FB27A3DE}">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09DF210-8519-4239-8266-A9E2125E154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EAE6436-CFF4-45F9-AE64-8C0B68286AC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0B8749F8-1510-4A6D-823B-F758FDA75E63}">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42F7D3C-F7A8-4D77-B1A8-3A2551A1CAF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325E725-8BAF-4881-810E-5EC9733E30F7}">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E4C0D114-A5C3-4A8B-B94D-C529FCF58104}">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EDC547F-8860-4DB2-AD91-3296A07711D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9FC4E5CB-9326-4F8D-9CBE-113A63F14CD2}">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D87AA69-9BFA-4F99-B2BE-3BEB01D53432}">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38B2072-5D89-44AD-A146-7A6AEDE7B69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9B1E25D-35CF-421F-AC69-79572F1884CB}">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38AEAD8-FB90-44BC-8667-B6F0C30EADD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1095827E-A53B-4071-A2E7-814FB508C1FD}">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EC566546-33BD-4BE0-A442-8C2C62AEB4EB}">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56F5E2CC-EA69-4FBF-B450-8C8C344470B8}">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C45E70C-9AF8-4F15-B6DB-1DD6847126CD}">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F1F27D00-F22A-415D-BBF5-6375AD1253D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218DCB61-EEB9-421B-A4A0-5FC4499BBDF5}">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4AC2102-76B1-456A-981B-A9AF082668CB}">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499DC5B5-ABA0-4DE7-B3DD-4CC5753370D3}">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F7F166F-DAF5-4F22-9550-C6C0A8248E7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A8F1394-1844-4E13-B0B0-6E4DF635B4D3}">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50D1A7D2-C068-42EC-8F95-E6463F2ABA3F}">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FBC11992-90C6-4CF6-85F9-859AA1DEDD30}">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4C37C31E-7FC1-464F-A696-E67D6187CE16}">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36B4166-66DA-4206-9E95-BDF3599FB3D3}">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088DF71C-19A5-439D-87D2-35A178353B32}">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9D57B32F-2316-49FD-98D0-058356DE564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E84C65-906F-4C3F-A850-A7891E03134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69A97FF-23C0-4DC9-859C-D03379FBE969}">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8400966-AC10-416E-8CD8-4DFDDC66034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5E83B9D4-0DC6-41F0-A2AA-8003E3FB110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702B4971-CEA1-4742-B1D5-CF9CD97CE011}">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50FBBE06-8188-42D4-8D1C-3D9D9858EA9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BE762FF-71A0-48C2-911B-3DE66328E48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229A447B-6921-44B5-8392-A0F8F650D9D1}">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09FC3866-3DD5-4997-8988-52F7943DCB41}">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3C4F2BD6-227D-45E5-BE2A-3352C52280F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76469441-21DC-44F3-A2D8-21C7657929A3}">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9A1DAC08-69D3-417F-9614-E8758788B36A}">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E9B3B00-5934-4392-A5E9-679790D38F5A}">
      <text>
        <r>
          <rPr>
            <sz val="11"/>
            <color theme="1"/>
            <rFont val="Calibri"/>
            <family val="2"/>
            <scheme val="minor"/>
          </rPr>
          <t>Cost Category - Instructions: This column is split into 3 sections (Capital costs, Resource costs &amp; Non-Cash). From the drop down in each section, select the relevant category for each spend; e.g. Contractor Fees from the Capital costs section. All cells in that row will relate to that category of spend.
NOTE: These should match the cost categories as set out in the Budget Plan. You may use the same category multiple times.</t>
        </r>
      </text>
    </comment>
    <comment ref="C9" authorId="0" shapeId="0" xr:uid="{DABD01C1-AFC9-4FB1-939E-416AC332669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E25E1550-CAD2-4A5B-AF32-CA0BE7C281C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D9CC047-F551-4567-840E-CC8E0590E44A}">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E3165D4-9EFE-4CDE-8FDE-13B57CD5AA04}">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00E3770-F629-46B2-AA1A-1D265D068448}">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6AD3F0DD-BCF5-4712-A1F7-428BE644E3A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18104F8C-4D4D-4217-8588-FFBEDD62E84A}">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488054D-2B2D-4E00-B46D-B21044190912}">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071262FB-BD9D-46F6-8D42-6D852343A9AE}">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A949D77A-0758-46B7-91AC-ACDAA29FE89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BC5DF98-349E-45DF-BE22-AFF04FEB32D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BF2A54F9-B310-4A87-B736-B409020B5C2C}">
      <text>
        <r>
          <rPr>
            <b/>
            <sz val="11"/>
            <color indexed="81"/>
            <rFont val="Calibri"/>
            <family val="2"/>
            <scheme val="minor"/>
          </rPr>
          <t xml:space="preserve">Evidence provided - Instructions: </t>
        </r>
        <r>
          <rPr>
            <sz val="11"/>
            <color indexed="81"/>
            <rFont val="Calibri"/>
            <family val="2"/>
            <scheme val="minor"/>
          </rPr>
          <t>Although evidence does not need to be provided for match funding, please supply any supporting evidence if available and/or where relevant e.g. letter confirming secured funding, staff timesheet.
From the drop down, select Yes or No dependent on whether you have provided any evidence for this item.</t>
        </r>
      </text>
    </comment>
    <comment ref="M57" authorId="1" shapeId="0" xr:uid="{75DA6463-66A2-4383-BDB6-F8612DCDED04}">
      <text>
        <r>
          <rPr>
            <b/>
            <sz val="11"/>
            <color indexed="81"/>
            <rFont val="Calibri"/>
            <family val="2"/>
            <scheme val="minor"/>
          </rPr>
          <t>Type of evidence provided - Instructions</t>
        </r>
        <r>
          <rPr>
            <sz val="11"/>
            <color indexed="81"/>
            <rFont val="Calibri"/>
            <family val="2"/>
            <scheme val="minor"/>
          </rPr>
          <t>: Please select from drop-down type of evidence provided. If the type of evidence is not on the list then select 'Other' and describe the evidence in the notes column.</t>
        </r>
      </text>
    </comment>
    <comment ref="L80" authorId="1" shapeId="0" xr:uid="{23D33CE3-F3F0-48C1-8D5F-4D8C93CCD54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80" authorId="1" shapeId="0" xr:uid="{CAC7FD4B-EC05-4314-BD0E-41FB866DB7B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C17AD5F-D53B-4F5F-BA74-041AE3A6F9F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A5EE8716-F9F8-44F4-B38B-58ED01EBB01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1B70222-7F07-404D-A6EA-F3CEABC572A0}">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D138FB2-6F70-4CFF-97F4-8D558D248B31}">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E1E47B76-D8CF-4A42-986D-95EE3414187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DE8008DC-1A79-4CCF-8C6A-B954D46F47C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DE2603A-8249-49A6-8154-65FE01223D0F}">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2AB5D9E2-75BD-4511-BF8F-398C5F49EA7E}">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11C50A2-9638-455D-84F6-CC66D8801E75}">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5C493A67-B2D7-48B7-B053-280655071C3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6410E546-B611-43F7-88B0-20D62D28133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123B418-1FB0-4D9C-9C79-8BA4FC0F17D4}">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69CF7E9-8821-4C7F-B540-4E8D93F4342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62FF10B-3BC6-49BB-874E-72D95C9D0C45}">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3120AE6C-F97F-44AB-A3AD-23C861ADC61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878F7584-8724-42AC-8C20-8B1ED39D9B4C}">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599DF61-6170-48A7-8DA9-EED7EBEFBBFC}">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AEF88D07-0703-4757-9C86-5E9B87A47696}">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16E0EAE-582F-4D3A-BD14-12D223A5C8C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F058854-7251-4E5C-B27B-C1838840331E}">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C21CC8F-3DC5-4496-BD68-324D8B3F8BD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1AF2EF9-8963-44FA-A7DE-417A1F4B933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D2040E6-1C34-4F96-97A8-4C51CE84146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D35D7ACE-2B02-43DD-BA5C-2A835BBC8910}">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B0BCCB20-CA00-4772-A023-D56BA889551E}">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AFA93684-2AC9-4A59-8462-FF08CCEAB66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54F9F9E-910B-4FC5-8EDF-3F36F534DD72}">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A4FE65A-649D-4A2E-9DF9-198B1E6D7122}">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85B01ADC-E652-47A1-BB33-A9CBB605B93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544C0DDC-2FF3-4594-AAB5-054E86681F01}">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9FF3D204-4DCB-4964-8A7E-40F6CA215B14}">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57114EF5-5D52-4701-B4CD-4D496ED69622}">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87BEC93-C362-40CA-8C6C-A58C0031351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4BACEF8-18C6-4FCE-B79F-2F26274B673C}">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BE96ADD-E30E-4024-9FAA-1AE449EC0B83}">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4B544ED-007F-43E1-B37B-1DC885822660}">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5E03D98-1CD3-4B1D-A6CA-70DA42B626C6}">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E8A495C6-B5E3-43B3-B253-A49D8CE06ACB}">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6C88659-896A-464C-85BF-F5868D35B24B}">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14C54917-0BE9-45A0-B9B1-F769CC70768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2452C489-484F-4875-872D-A65E219056E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03F92282-475E-4C8D-9043-36D6DCEF7D7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<sst xmlns="http://schemas.openxmlformats.org/spreadsheetml/2006/main" count="1312" uniqueCount="352">
  <si>
    <t>Version</t>
  </si>
  <si>
    <t>Date</t>
  </si>
  <si>
    <t>Changes made</t>
  </si>
  <si>
    <t>Made by</t>
  </si>
  <si>
    <t>Approved by</t>
  </si>
  <si>
    <t>First draft 26-29 claim workbook, updated years, changed structure to single budget sheet, showing RDEL and CDEL and match in one budget plan.</t>
  </si>
  <si>
    <t>Karen Shelley-Jones</t>
  </si>
  <si>
    <t>KSJ</t>
  </si>
  <si>
    <t>Instructions for grant applicants updated. Example budget plan and claim 1 completed</t>
  </si>
  <si>
    <t>Source data sheet - do not alter, tab is protected</t>
  </si>
  <si>
    <t>For claims</t>
  </si>
  <si>
    <t>Cost Category</t>
  </si>
  <si>
    <t>Type of funding</t>
  </si>
  <si>
    <t>Year</t>
  </si>
  <si>
    <t>Type</t>
  </si>
  <si>
    <t>General responses</t>
  </si>
  <si>
    <t>Reason for adjustment</t>
  </si>
  <si>
    <t>Audit costs</t>
  </si>
  <si>
    <t>RDEL</t>
  </si>
  <si>
    <t>2026-27</t>
  </si>
  <si>
    <t>Invoice</t>
  </si>
  <si>
    <t>Yes</t>
  </si>
  <si>
    <t>Budget exceeded</t>
  </si>
  <si>
    <t>Conservation translocation</t>
  </si>
  <si>
    <t>CDEL</t>
  </si>
  <si>
    <t>2027-28</t>
  </si>
  <si>
    <t>Salaries</t>
  </si>
  <si>
    <t>No</t>
  </si>
  <si>
    <t>Ineligible item</t>
  </si>
  <si>
    <t>Consumables</t>
  </si>
  <si>
    <t>2028-29</t>
  </si>
  <si>
    <t>Bill</t>
  </si>
  <si>
    <t>n/a</t>
  </si>
  <si>
    <t>Mathematical error</t>
  </si>
  <si>
    <t>Contractor fees</t>
  </si>
  <si>
    <t>Receipt</t>
  </si>
  <si>
    <t>No evidence provided</t>
  </si>
  <si>
    <t>Equipment/machinery hire</t>
  </si>
  <si>
    <t>Quarter</t>
  </si>
  <si>
    <t>Expense</t>
  </si>
  <si>
    <t>Evidence Required</t>
  </si>
  <si>
    <t>VAT error</t>
  </si>
  <si>
    <t>Equipment/machinery purchase</t>
  </si>
  <si>
    <t>Other</t>
  </si>
  <si>
    <t>Wrong evidence provided</t>
  </si>
  <si>
    <t>Habitat creation</t>
  </si>
  <si>
    <t>Habitat management</t>
  </si>
  <si>
    <t>Type of evidence - financial</t>
  </si>
  <si>
    <t>Proof of payment</t>
  </si>
  <si>
    <t>Land purchase</t>
  </si>
  <si>
    <t>Expenses report</t>
  </si>
  <si>
    <t>Monitoring (targeted)</t>
  </si>
  <si>
    <t>Financial statement</t>
  </si>
  <si>
    <t>Outstanding</t>
  </si>
  <si>
    <t>Overheads/FCR</t>
  </si>
  <si>
    <t>Professional fees</t>
  </si>
  <si>
    <t>Payroll report</t>
  </si>
  <si>
    <t>Project travel &amp; subsistence</t>
  </si>
  <si>
    <t>Payslip</t>
  </si>
  <si>
    <t>Publicity &amp; promotion</t>
  </si>
  <si>
    <t>Claim period</t>
  </si>
  <si>
    <t>Recruitment</t>
  </si>
  <si>
    <t>Y1Q2: 01/07/2026 - 30/09/2026</t>
  </si>
  <si>
    <t>Scientific research</t>
  </si>
  <si>
    <t>Not Required</t>
  </si>
  <si>
    <t>Y1Q3: 01/10/2026 - 31/12/2026</t>
  </si>
  <si>
    <t>Site infrastructure</t>
  </si>
  <si>
    <t>Y1Q4: 01/01/2027 - 31/03/2027</t>
  </si>
  <si>
    <t>Staff costs - education/awareness raising</t>
  </si>
  <si>
    <t>Type of evidence - supporting</t>
  </si>
  <si>
    <t>Y2Q1: 01/04/2027 - 30/06/2027</t>
  </si>
  <si>
    <t>Staff costs - finance/admin</t>
  </si>
  <si>
    <t>Consent/Permission</t>
  </si>
  <si>
    <t>Y2Q2: 01/07/2027 - 30/09/2027</t>
  </si>
  <si>
    <t>Staff costs - landowner advice &amp; support</t>
  </si>
  <si>
    <t>Letter</t>
  </si>
  <si>
    <t>Y2Q3: 01/10/2027 - 31/12/2027</t>
  </si>
  <si>
    <t>Staff costs - project delivery &amp; management</t>
  </si>
  <si>
    <t>Letter of authorisation</t>
  </si>
  <si>
    <t>Y2Q4: 01/01/2028 - 31/03/2028</t>
  </si>
  <si>
    <t>Survey costs</t>
  </si>
  <si>
    <t>Photograph</t>
  </si>
  <si>
    <t>Y3Q1: 01/04/2028 - 30/06/2028</t>
  </si>
  <si>
    <t>Training</t>
  </si>
  <si>
    <t>Report</t>
  </si>
  <si>
    <t>Y3Q2: 01/07/2028 - 30/09/2028</t>
  </si>
  <si>
    <t>Timesheet</t>
  </si>
  <si>
    <t>Y3Q3: 01/10/2028 - 31/12/2028</t>
  </si>
  <si>
    <t>Y3Q4: 01/01/2029 - 31/03/2029</t>
  </si>
  <si>
    <t>Non-cash</t>
  </si>
  <si>
    <t>In-kind contribution</t>
  </si>
  <si>
    <t>Volunteer value</t>
  </si>
  <si>
    <t>Non-Cash: Type of evidence - supporting</t>
  </si>
  <si>
    <t>In-kind</t>
  </si>
  <si>
    <t>Volunteer Timesheet</t>
  </si>
  <si>
    <t>Proof of payment (defrayal)</t>
  </si>
  <si>
    <t>BACS/SAGE reports</t>
  </si>
  <si>
    <t>Bank statement</t>
  </si>
  <si>
    <t>Credit card statement</t>
  </si>
  <si>
    <t>Payslips/P60</t>
  </si>
  <si>
    <t>Receipting documents</t>
  </si>
  <si>
    <t>Remittance advice</t>
  </si>
  <si>
    <t>Species Recovery Programme - Project Claim Form</t>
  </si>
  <si>
    <r>
      <t xml:space="preserve">The </t>
    </r>
    <r>
      <rPr>
        <b/>
        <sz val="12"/>
        <color rgb="FF000000"/>
        <rFont val="Calibri"/>
      </rPr>
      <t>Agreed Budget Plan</t>
    </r>
    <r>
      <rPr>
        <sz val="12"/>
        <color rgb="FF000000"/>
        <rFont val="Calibri"/>
      </rPr>
      <t xml:space="preserve"> tab is your project's final budget as awarded in your Grant Funding Agreement. It will be populated with your agreed budget prior to the start of the claims process.</t>
    </r>
  </si>
  <si>
    <r>
      <t xml:space="preserve">The </t>
    </r>
    <r>
      <rPr>
        <b/>
        <sz val="12"/>
        <color rgb="FF000000"/>
        <rFont val="Calibri"/>
      </rPr>
      <t>Budget Plan</t>
    </r>
    <r>
      <rPr>
        <sz val="12"/>
        <color rgb="FF000000"/>
        <rFont val="Calibri"/>
      </rPr>
      <t xml:space="preserve"> tab is your project's budget and will be populated with your agreed budget prior to the start of the claims process. This is a working copy of the budget, which will be updated with any adjustments required following quarterly claims and/or budget amendment requests.</t>
    </r>
  </si>
  <si>
    <r>
      <rPr>
        <sz val="12"/>
        <color rgb="FF000000"/>
        <rFont val="Calibri"/>
        <family val="2"/>
      </rPr>
      <t xml:space="preserve">The </t>
    </r>
    <r>
      <rPr>
        <b/>
        <sz val="12"/>
        <color rgb="FF000000"/>
        <rFont val="Calibri"/>
        <family val="2"/>
      </rPr>
      <t>Budget Summary</t>
    </r>
    <r>
      <rPr>
        <sz val="12"/>
        <color rgb="FF000000"/>
        <rFont val="Calibri"/>
        <family val="2"/>
      </rPr>
      <t xml:space="preserve"> tab is automatically populated based on the information entered on the Budget Plan tab.</t>
    </r>
  </si>
  <si>
    <r>
      <t xml:space="preserve">The </t>
    </r>
    <r>
      <rPr>
        <b/>
        <sz val="12"/>
        <color theme="1"/>
        <rFont val="Calibri"/>
        <family val="2"/>
        <scheme val="minor"/>
      </rPr>
      <t>Claim</t>
    </r>
    <r>
      <rPr>
        <sz val="12"/>
        <color theme="1"/>
        <rFont val="Calibri"/>
        <family val="2"/>
        <scheme val="minor"/>
      </rPr>
      <t xml:space="preserve"> tabs of this workbook should be completed and submitted as part of your evidence of expenditure for each quarterly grant claim. The Claim Declaration section at the bottom of each form must be completed, signed and submitted with every quarterly grant claim. </t>
    </r>
  </si>
  <si>
    <r>
      <rPr>
        <sz val="12"/>
        <color rgb="FF000000"/>
        <rFont val="Calibri"/>
        <family val="2"/>
      </rPr>
      <t xml:space="preserve">The </t>
    </r>
    <r>
      <rPr>
        <b/>
        <sz val="12"/>
        <color rgb="FF000000"/>
        <rFont val="Calibri"/>
        <family val="2"/>
      </rPr>
      <t>Claim Summary</t>
    </r>
    <r>
      <rPr>
        <sz val="12"/>
        <color rgb="FF000000"/>
        <rFont val="Calibri"/>
        <family val="2"/>
      </rPr>
      <t xml:space="preserve"> tab is automatically populated based on the information you enter in your quarterly claims.</t>
    </r>
  </si>
  <si>
    <r>
      <t xml:space="preserve">The information entered onto each </t>
    </r>
    <r>
      <rPr>
        <b/>
        <sz val="12"/>
        <color rgb="FF000000"/>
        <rFont val="Calibri"/>
        <family val="2"/>
      </rPr>
      <t>Claim</t>
    </r>
    <r>
      <rPr>
        <sz val="12"/>
        <color rgb="FF000000"/>
        <rFont val="Calibri"/>
        <family val="2"/>
      </rPr>
      <t xml:space="preserve"> tab will automatically populate the Claim Summary tab. This will cross-reference against your Budget Plan and show an alert if your claim value exceeds your planned value against any category heading.</t>
    </r>
  </si>
  <si>
    <t>How to use this spreadsheet</t>
  </si>
  <si>
    <r>
      <rPr>
        <sz val="12"/>
        <color rgb="FF000000"/>
        <rFont val="Calibri"/>
      </rPr>
      <t>Please read the '</t>
    </r>
    <r>
      <rPr>
        <b/>
        <sz val="12"/>
        <color rgb="FF000000"/>
        <rFont val="Calibri"/>
      </rPr>
      <t>Grant Handbook</t>
    </r>
    <r>
      <rPr>
        <sz val="12"/>
        <color rgb="FF000000"/>
        <rFont val="Calibri"/>
      </rPr>
      <t xml:space="preserve">' prior to completing your quarterly claim. If you require additonal help please contact your Grants Officer via email at: SRPGrants@naturalengland.org.uk </t>
    </r>
  </si>
  <si>
    <t>You can only enter information into certain cells in each sheet. The background colour of the cell will show whether you can type in text.</t>
  </si>
  <si>
    <t>Cells that require you to enter information are yellow</t>
  </si>
  <si>
    <t>Cells that include a calculation based on the information inputted are blue - these will auto-populate</t>
  </si>
  <si>
    <t>Cells that are for office use only are grey</t>
  </si>
  <si>
    <t>Some cells have a dropdown option, please select the relevant option.</t>
  </si>
  <si>
    <t>Extra information on how to complete the form has been added to the main column headings. In the top right hand corner there will be a red triangle which has a 'note' that has information for completing these fields.</t>
  </si>
  <si>
    <t>Some cells have pop-up REMINDERS with additional information about completing the form.</t>
  </si>
  <si>
    <t>The Claim Declaration section at the bottom of each form must be completed, signed and submitted with every quarterly grant claim. A typed name is not sufficient and an electronic signature will need to be inserted.</t>
  </si>
  <si>
    <r>
      <t xml:space="preserve">This template is subject to review and may be updated by the SRP team if required. Grant recipients will be notified of any changes and given full instructions. If you notice a problem with the spreadsheet please contact us via email at: </t>
    </r>
    <r>
      <rPr>
        <b/>
        <sz val="12"/>
        <color rgb="FFFF0000"/>
        <rFont val="Calibri"/>
        <family val="2"/>
        <scheme val="minor"/>
      </rPr>
      <t xml:space="preserve">SRP@naturalengland.org.uk </t>
    </r>
  </si>
  <si>
    <t>Species Recovery Programme</t>
  </si>
  <si>
    <t>Overview</t>
  </si>
  <si>
    <t>Grant Recipient:</t>
  </si>
  <si>
    <t>Applicant name</t>
  </si>
  <si>
    <t>Deadline for submission:</t>
  </si>
  <si>
    <t>Project Name:</t>
  </si>
  <si>
    <t>Project name</t>
  </si>
  <si>
    <t>Claim period 1</t>
  </si>
  <si>
    <t>SRP Project Reference:</t>
  </si>
  <si>
    <t>SRP-2026-123-G</t>
  </si>
  <si>
    <t>Claim period 2</t>
  </si>
  <si>
    <t>Grant Reference:</t>
  </si>
  <si>
    <t>C#####</t>
  </si>
  <si>
    <t>Claim period 3</t>
  </si>
  <si>
    <t>Intervention Rate:</t>
  </si>
  <si>
    <t>Claim period 4</t>
  </si>
  <si>
    <t>Claim period 5</t>
  </si>
  <si>
    <t>Claim period 6</t>
  </si>
  <si>
    <t>Purchase Order No. :</t>
  </si>
  <si>
    <t>Claim period 7</t>
  </si>
  <si>
    <t>Year 1</t>
  </si>
  <si>
    <t>Claim period 8</t>
  </si>
  <si>
    <t>Year 2</t>
  </si>
  <si>
    <t>Claim period 9</t>
  </si>
  <si>
    <t>Year 3</t>
  </si>
  <si>
    <t>Claim period 10</t>
  </si>
  <si>
    <t>Claim period 11</t>
  </si>
  <si>
    <t>structions</t>
  </si>
  <si>
    <t>Species Recovery Programme - Budget Plan Template</t>
  </si>
  <si>
    <r>
      <rPr>
        <sz val="12"/>
        <color rgb="FF000000"/>
        <rFont val="Calibri"/>
      </rPr>
      <t>Please read the '</t>
    </r>
    <r>
      <rPr>
        <b/>
        <sz val="12"/>
        <color rgb="FF000000"/>
        <rFont val="Calibri"/>
      </rPr>
      <t>Guidance for Applicants</t>
    </r>
    <r>
      <rPr>
        <sz val="12"/>
        <color rgb="FF000000"/>
        <rFont val="Calibri"/>
      </rPr>
      <t>' document prior to completing this budget plan tamplate</t>
    </r>
  </si>
  <si>
    <r>
      <rPr>
        <sz val="12"/>
        <color rgb="FF000000"/>
        <rFont val="Calibri"/>
      </rPr>
      <t xml:space="preserve">The </t>
    </r>
    <r>
      <rPr>
        <b/>
        <sz val="12"/>
        <color rgb="FF000000"/>
        <rFont val="Calibri"/>
      </rPr>
      <t xml:space="preserve">Budget Plan </t>
    </r>
    <r>
      <rPr>
        <sz val="12"/>
        <color rgb="FF000000"/>
        <rFont val="Calibri"/>
      </rPr>
      <t>sheet is the sheet you need to complete as part of your SRP funding application. All eligible project costs must be shown on this sheet, using the correct cost category and giving accurate costs following the information provided in the Guidance for Applicants.</t>
    </r>
  </si>
  <si>
    <t>Cells that include data or a calculation based on the information inputted are blue - these will auto-populate</t>
  </si>
  <si>
    <t>Cells with information or headings are in white</t>
  </si>
  <si>
    <t>Enter your organisation name here:</t>
  </si>
  <si>
    <t>Enter your project name here:</t>
  </si>
  <si>
    <t>Enter your SRP reference code here:</t>
  </si>
  <si>
    <t>Project costs rows 12 to 76</t>
  </si>
  <si>
    <t>In column A select the appropriate cost category from the dropdown list</t>
  </si>
  <si>
    <r>
      <rPr>
        <sz val="11"/>
        <color rgb="FF000000"/>
        <rFont val="Calibri"/>
        <scheme val="minor"/>
      </rPr>
      <t>In column C enter a clear description of the item in that cost category -</t>
    </r>
    <r>
      <rPr>
        <b/>
        <sz val="11"/>
        <color rgb="FF000000"/>
        <rFont val="Calibri"/>
        <scheme val="minor"/>
      </rPr>
      <t xml:space="preserve"> specify if any activity is on a NE-owned NNR</t>
    </r>
  </si>
  <si>
    <t>In columns D to F enter all costs for financial year 1</t>
  </si>
  <si>
    <t>In columns H to K enter all costs for financial year 2</t>
  </si>
  <si>
    <t>In columns M to P enter all costs for financial year 2</t>
  </si>
  <si>
    <t>Match funding column S</t>
  </si>
  <si>
    <t>In column S enter the value of cash match funding you will provide towards each relevant item</t>
  </si>
  <si>
    <t>Non-cash contributions rows 79 to 98</t>
  </si>
  <si>
    <t>In column C enter a clear description of the item in that cost category</t>
  </si>
  <si>
    <t>In columns D to F enter all contributions for financial year 1</t>
  </si>
  <si>
    <t>In columns H to K enter all contributions for financial year 2</t>
  </si>
  <si>
    <t>In columns M to P enter all contributions for financial year 2</t>
  </si>
  <si>
    <t>Project Budget Plan</t>
  </si>
  <si>
    <t>Organisation Name:</t>
  </si>
  <si>
    <t>Explanatory text - how to use this spreadsheet</t>
  </si>
  <si>
    <t>NOTE THAT NE SPECIES RECOVERY PROGRAMME CAN ONLY FUND ELIGIBLE EXPENDITURE - SEE GUIDANCE FOR APPLICANTS DOCUMENT FOR FULL DETAILS.
Cost values: Do not insert formulas. Values should only be entered to 2 decimal places. Insert 0.00 where there is no cost</t>
  </si>
  <si>
    <t>Cost category</t>
  </si>
  <si>
    <t>Description</t>
  </si>
  <si>
    <t>Cost FY 2026-27</t>
  </si>
  <si>
    <t>Cost FY 2027-28</t>
  </si>
  <si>
    <t>Cost FY 2028-29</t>
  </si>
  <si>
    <t>Q2 Jul-Sep</t>
  </si>
  <si>
    <t>Q3 Oct-Dec</t>
  </si>
  <si>
    <t>Q4 Jan-Mar</t>
  </si>
  <si>
    <t>Year 1 Total</t>
  </si>
  <si>
    <t>Q1 Apr-Jun</t>
  </si>
  <si>
    <t>Year 2 Total</t>
  </si>
  <si>
    <t>Year 3 Total</t>
  </si>
  <si>
    <t>Project Total</t>
  </si>
  <si>
    <t>Cash Match Contributed</t>
  </si>
  <si>
    <t>Source of Match Funding</t>
  </si>
  <si>
    <t>CDEL minus match</t>
  </si>
  <si>
    <t>RDEL minus match</t>
  </si>
  <si>
    <t>Choose from dropdown</t>
  </si>
  <si>
    <t>(autofill)</t>
  </si>
  <si>
    <t xml:space="preserve">Enter a description </t>
  </si>
  <si>
    <t>Claim 1</t>
  </si>
  <si>
    <t>Claim 2</t>
  </si>
  <si>
    <t>Claim 3</t>
  </si>
  <si>
    <t>Claim 4</t>
  </si>
  <si>
    <t>Claim 5</t>
  </si>
  <si>
    <t>Claim 6</t>
  </si>
  <si>
    <t>Claim 7</t>
  </si>
  <si>
    <t>Claim 8</t>
  </si>
  <si>
    <t>Claim 9</t>
  </si>
  <si>
    <t>Claim 10</t>
  </si>
  <si>
    <t>Claim 11</t>
  </si>
  <si>
    <t>ANNUAL PROJECT COSTS</t>
  </si>
  <si>
    <t>Non-cash match</t>
  </si>
  <si>
    <t>PROJECT TOTAL</t>
  </si>
  <si>
    <t>ANNUAL PROJECT NON-CASH</t>
  </si>
  <si>
    <t>TOTALS</t>
  </si>
  <si>
    <t>Total Costs</t>
  </si>
  <si>
    <t>Total Non-Cash Match</t>
  </si>
  <si>
    <t>TOTAL PROJECT COST:</t>
  </si>
  <si>
    <t>MATCH FUNDING VALUE:</t>
  </si>
  <si>
    <t>NON-CASH (IN KIND/VOLUNTEER VALUE):</t>
  </si>
  <si>
    <t>MAXIMUM GRANT VALUE:</t>
  </si>
  <si>
    <t>% INTERVENTION RATE:</t>
  </si>
  <si>
    <t>TOTAL CDEL GRANT:</t>
  </si>
  <si>
    <t>TOTAL RDEL GRANT:</t>
  </si>
  <si>
    <t>Budget Summary</t>
  </si>
  <si>
    <t>Project Reference:</t>
  </si>
  <si>
    <t>This sheet draws from 'Budget Plan' and sums all of the planned budget expenditure against each of the eligible cost categories in each financial year.</t>
  </si>
  <si>
    <t>TOTAL</t>
  </si>
  <si>
    <t>Yr 1</t>
  </si>
  <si>
    <t>Yr 2</t>
  </si>
  <si>
    <t>Yr 3</t>
  </si>
  <si>
    <t>Non-Cash</t>
  </si>
  <si>
    <t>Total Project Cost</t>
  </si>
  <si>
    <t>Total Match Funding</t>
  </si>
  <si>
    <t>Maximum Total Grant Value</t>
  </si>
  <si>
    <t>Total Non-Cash</t>
  </si>
  <si>
    <t>Total CDEL Funding</t>
  </si>
  <si>
    <t>Total RDEL Funding</t>
  </si>
  <si>
    <t>Claim Summary</t>
  </si>
  <si>
    <t>This sheet sums all costs entered into each of the 'Quarterly Claim' sheets against each of the eligible cost categories. If the value against any individual cost category exceeds the equivalent annual total value for this category in the Agreed Budget, the Budget Alert column displays the warning: BUDGET EXCEEDED. The Budget Remaining column tracks the difference between the current spend and the original budget per category.</t>
  </si>
  <si>
    <t>GREY CELLS FOR OFFICE USE ONLY - Approved costs following quarterly claim checks and adjustments</t>
  </si>
  <si>
    <t>Q2 - Claim 1</t>
  </si>
  <si>
    <t>Q3 - Claim 2</t>
  </si>
  <si>
    <t>Q4 - Claim 3</t>
  </si>
  <si>
    <t>Year total 26/27</t>
  </si>
  <si>
    <t>Q1 - Claim 4</t>
  </si>
  <si>
    <t>Q2 - Claim 5</t>
  </si>
  <si>
    <t>Q3 - Claim 6</t>
  </si>
  <si>
    <t>Q4 - Claim 7</t>
  </si>
  <si>
    <t>Year total 27/28</t>
  </si>
  <si>
    <t>Q1 - Claim 8</t>
  </si>
  <si>
    <t>Q2 - Claim 9</t>
  </si>
  <si>
    <t>Q3 - Claim 10</t>
  </si>
  <si>
    <t>Q4 - Claim 11</t>
  </si>
  <si>
    <t>Year total 28/29</t>
  </si>
  <si>
    <t>*Based on Approved Claim Amounts</t>
  </si>
  <si>
    <t>Submitted</t>
  </si>
  <si>
    <t>Approved</t>
  </si>
  <si>
    <t>Total (all years)</t>
  </si>
  <si>
    <t>Budget Remaining
(TOTAL)</t>
  </si>
  <si>
    <t>Budget Alert
(Yr1 2026-27)</t>
  </si>
  <si>
    <t>Budget Alert
(Yr2 2027-28)</t>
  </si>
  <si>
    <t>Budget Alert
(Yr3 2028-29)</t>
  </si>
  <si>
    <t>Comments</t>
  </si>
  <si>
    <t>Total Project Costs</t>
  </si>
  <si>
    <t>Total Match Costs</t>
  </si>
  <si>
    <t>Total CDEL</t>
  </si>
  <si>
    <t>Total RDEL</t>
  </si>
  <si>
    <t>FOR OFFICE USE ONLY - Approved costs following quarterly claim checks and adjustments</t>
  </si>
  <si>
    <t>Approved Total Project Costs</t>
  </si>
  <si>
    <t>Approved Total Non-Cash</t>
  </si>
  <si>
    <t>Approved Total Match Costs</t>
  </si>
  <si>
    <t>Approved Total CDEL</t>
  </si>
  <si>
    <t>Approved Total RDEL</t>
  </si>
  <si>
    <t>PO number:</t>
  </si>
  <si>
    <t>Complete claim declaration</t>
  </si>
  <si>
    <t>Claim Number:</t>
  </si>
  <si>
    <t>Claim Period:</t>
  </si>
  <si>
    <t>Intervention rate:</t>
  </si>
  <si>
    <t>Use this spreadsheet to input all costs (including match and non-cash contributions) for this claim. Please read the 'Grant Handbook'  to help you complete this form. You can also hover over the little red arrows in row 9 column headings for summary guidance notes.</t>
  </si>
  <si>
    <t>For Office Use Only</t>
  </si>
  <si>
    <t>Budget Plan Row No.</t>
  </si>
  <si>
    <t>Supplier Name</t>
  </si>
  <si>
    <t>Reference number (if applicable)</t>
  </si>
  <si>
    <t>Total value of invoice or cost incurred
£ (excl VAT)</t>
  </si>
  <si>
    <t>Value of relevant costs claimed £ (excl VAT)</t>
  </si>
  <si>
    <t>Irrecoverable VAT if claimed £</t>
  </si>
  <si>
    <t>Value claimed £</t>
  </si>
  <si>
    <t>Evidence Required?</t>
  </si>
  <si>
    <t>Evidence provided
(Yes, No or n/a)</t>
  </si>
  <si>
    <t>Type of evidence provided</t>
  </si>
  <si>
    <t>Notes</t>
  </si>
  <si>
    <t>Match value
(£)</t>
  </si>
  <si>
    <t>Line checked</t>
  </si>
  <si>
    <t>Adjustment needed</t>
  </si>
  <si>
    <t>Eligible expenditure adjustments
(deduction or addition)</t>
  </si>
  <si>
    <t>Approved eligible expenditure</t>
  </si>
  <si>
    <t>Spot Check Required</t>
  </si>
  <si>
    <t>Eligible expenditure approved</t>
  </si>
  <si>
    <t>Match value adjustments
(deduction or addition)</t>
  </si>
  <si>
    <t>Approved Match value</t>
  </si>
  <si>
    <t>Match value approved</t>
  </si>
  <si>
    <t>Enter a description of the item you are claiming for (include details suach as staff name/role, site name, quantities)</t>
  </si>
  <si>
    <t>enter number</t>
  </si>
  <si>
    <t>enter text</t>
  </si>
  <si>
    <t>enter value to 2 decimal places only</t>
  </si>
  <si>
    <t>autofill</t>
  </si>
  <si>
    <t>choose from dropdown</t>
  </si>
  <si>
    <t>Financial evidence (choose from dropdown)</t>
  </si>
  <si>
    <t>Supporting evidence (choose from dropdown)</t>
  </si>
  <si>
    <t>enter text if needed</t>
  </si>
  <si>
    <t>Non-cash contributions</t>
  </si>
  <si>
    <t>Total value £ (exc VAT)</t>
  </si>
  <si>
    <t>Value of relevant costs claimed £</t>
  </si>
  <si>
    <t>Value of contribution</t>
  </si>
  <si>
    <t>Evidence provided
(Yes or No)</t>
  </si>
  <si>
    <t>Adjustment amount</t>
  </si>
  <si>
    <t>Approved value</t>
  </si>
  <si>
    <t>Contribution approved</t>
  </si>
  <si>
    <t>Total Non-cash contribution</t>
  </si>
  <si>
    <t>CLAIM DECLARATION: CLAIM 1</t>
  </si>
  <si>
    <t>Please check and confirm the total amount being claimed each quarter, the declaration must be signed by an authorised signatory.  Together with the information in the Claim Summary, this declaration constitutes your grant claim submission.</t>
  </si>
  <si>
    <t>Intervention rate</t>
  </si>
  <si>
    <t>Claim Totals</t>
  </si>
  <si>
    <t>For office use: Adjustments Claim 1</t>
  </si>
  <si>
    <t>Total Expenditure in Claim 1</t>
  </si>
  <si>
    <t>Total CDEL in Claim 1</t>
  </si>
  <si>
    <t>Total RDEL in Claim 1</t>
  </si>
  <si>
    <t>Total Match Value in Claim 1</t>
  </si>
  <si>
    <t>Total Non-cash contribution in Claim 1</t>
  </si>
  <si>
    <r>
      <t xml:space="preserve">Total Grant Amount claimed in Claim 1
</t>
    </r>
    <r>
      <rPr>
        <sz val="10"/>
        <color theme="1"/>
        <rFont val="Calibri"/>
        <family val="2"/>
        <scheme val="minor"/>
      </rPr>
      <t>(figure calculated using the agreed intervention rate)</t>
    </r>
  </si>
  <si>
    <t>Total expenditure to date</t>
  </si>
  <si>
    <r>
      <rPr>
        <b/>
        <sz val="11"/>
        <color theme="1"/>
        <rFont val="Calibri"/>
        <family val="2"/>
        <scheme val="minor"/>
      </rPr>
      <t xml:space="preserve">I certify that: </t>
    </r>
    <r>
      <rPr>
        <sz val="11"/>
        <color theme="1"/>
        <rFont val="Calibri"/>
        <family val="2"/>
        <scheme val="minor"/>
      </rPr>
      <t xml:space="preserve">
i.     The work has been completed
ii.    That the breakdown is a true record of the expenditure incurred and is not included in any other claim 
iii.   No other grant has been or will be claimed from Central Government or government agency towards these costs without the full knowledge and agreement of the Department
iv.    I confirm that the Terms and Conditions of the grant funding agreement have been met.                                               </t>
    </r>
  </si>
  <si>
    <t>I therefore claim payment of:</t>
  </si>
  <si>
    <t>Name (CAPS):</t>
  </si>
  <si>
    <t>Position (authorised signatory):</t>
  </si>
  <si>
    <r>
      <t xml:space="preserve">Signed: 
</t>
    </r>
    <r>
      <rPr>
        <i/>
        <sz val="10"/>
        <color theme="1"/>
        <rFont val="Calibri"/>
        <family val="2"/>
        <scheme val="minor"/>
      </rPr>
      <t>Insert scanned signature. A typed name is not sufficient.</t>
    </r>
  </si>
  <si>
    <t>Date:</t>
  </si>
  <si>
    <t>Organisation/Grant Recipient:</t>
  </si>
  <si>
    <t>Use this spreadsheet to input all costs (Capital, Resource and Non-cash) for the first claim. For Instructions on what is required for each column, hover your mouse over the appropriate headings box.</t>
  </si>
  <si>
    <t>Match value</t>
  </si>
  <si>
    <t>Value of adjustment 
(- (minus) value if less)</t>
  </si>
  <si>
    <t>Approved eligible costs</t>
  </si>
  <si>
    <t>Financial evidence</t>
  </si>
  <si>
    <t>Supporting evidence</t>
  </si>
  <si>
    <t xml:space="preserve">  </t>
  </si>
  <si>
    <r>
      <t xml:space="preserve">Total </t>
    </r>
    <r>
      <rPr>
        <b/>
        <sz val="11"/>
        <color rgb="FFFF0000"/>
        <rFont val="Calibri"/>
        <family val="2"/>
        <scheme val="minor"/>
      </rPr>
      <t>Eligible Costs</t>
    </r>
    <r>
      <rPr>
        <b/>
        <sz val="11"/>
        <color theme="1"/>
        <rFont val="Calibri"/>
        <family val="2"/>
        <scheme val="minor"/>
      </rPr>
      <t xml:space="preserve"> in Claim 1</t>
    </r>
  </si>
  <si>
    <r>
      <t xml:space="preserve">Signed: 
</t>
    </r>
    <r>
      <rPr>
        <i/>
        <sz val="10"/>
        <color theme="1"/>
        <rFont val="Calibri"/>
        <family val="2"/>
        <scheme val="minor"/>
      </rPr>
      <t>Insert scanned signatures into boxes or sign a printed copy</t>
    </r>
  </si>
  <si>
    <t>Species Recovery Programme Capital Grant Scheme</t>
  </si>
  <si>
    <t>Quarterly Claim 5</t>
  </si>
  <si>
    <t>Use this spreadsheet to input all costs (Capital, Resource and Non-cash) for the fifth claim. For Instructions on what is required for each column, hover your mouse over the appropriate headings box.</t>
  </si>
  <si>
    <t>Approved costs</t>
  </si>
  <si>
    <t>Capital costs</t>
  </si>
  <si>
    <t>20% overheads</t>
  </si>
  <si>
    <t>Total Capital Costs</t>
  </si>
  <si>
    <t>Resource costs</t>
  </si>
  <si>
    <t>Value of match</t>
  </si>
  <si>
    <t>Total Resource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</si>
</sst>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66" x14ac:knownFonts="1">
    <font>
      <sz val="11"/>
      <color theme="1"/>
      <name val="Calibri"/>
      <family val="2"/>
      <scheme val="minor"/>
    </font>
    <font>
      <b/>
      <sz val="11"/>
      <color theme="0"/>
      <name val="Calibri"/>
      <family val="2"/>
      <scheme val="minor"/>
    </font>
    <font>
      <b/>
      <sz val="11"/>
      <color theme="1"/>
      <name val="Calibri"/>
      <family val="2"/>
      <scheme val="minor"/>
    </font>
    <font>
      <sz val="8.25"/>
      <color rgb="FF000000"/>
      <name val="Verdana"/>
      <family val="2"/>
    </font>
    <font>
      <b/>
      <sz val="12"/>
      <color theme="4"/>
      <name val="Calibri"/>
      <family val="2"/>
      <scheme val="minor"/>
    </font>
    <font>
      <b/>
      <sz val="14"/>
      <color theme="4"/>
      <name val="Calibri"/>
      <family val="2"/>
      <scheme val="minor"/>
    </font>
    <font>
      <b/>
      <sz val="16"/>
      <color theme="4"/>
      <name val="Calibri"/>
      <family val="2"/>
      <scheme val="minor"/>
    </font>
    <font>
      <b/>
      <sz val="11"/>
      <name val="Calibri"/>
      <family val="2"/>
      <scheme val="minor"/>
    </font>
    <font>
      <b/>
      <i/>
      <sz val="11"/>
      <name val="Calibri"/>
      <family val="2"/>
      <scheme val="minor"/>
    </font>
    <font>
      <b/>
      <i/>
      <sz val="11"/>
      <color theme="1"/>
      <name val="Calibri"/>
      <family val="2"/>
      <scheme val="minor"/>
    </font>
    <font>
      <i/>
      <sz val="11"/>
      <color theme="1"/>
      <name val="Calibri"/>
      <family val="2"/>
      <scheme val="minor"/>
    </font>
    <font>
      <b/>
      <i/>
      <sz val="11"/>
      <color theme="0"/>
      <name val="Calibri"/>
      <family val="2"/>
      <scheme val="minor"/>
    </font>
    <font>
      <sz val="11"/>
      <color theme="1"/>
      <name val="Arial"/>
      <family val="2"/>
    </font>
    <font>
      <b/>
      <sz val="12"/>
      <color theme="1"/>
      <name val="Calibri"/>
      <family val="2"/>
      <scheme val="minor"/>
    </font>
    <font>
      <sz val="12"/>
      <color theme="1"/>
      <name val="Calibri"/>
      <family val="2"/>
      <scheme val="minor"/>
    </font>
    <font>
      <sz val="11"/>
      <color rgb="FF000000"/>
      <name val="Segoe UI"/>
      <family val="2"/>
    </font>
    <font>
      <b/>
      <sz val="11"/>
      <color rgb="FFFF0000"/>
      <name val="Calibri"/>
      <family val="2"/>
      <scheme val="minor"/>
    </font>
    <font>
      <sz val="11"/>
      <name val="Calibri"/>
      <family val="2"/>
      <scheme val="minor"/>
    </font>
    <font>
      <sz val="11"/>
      <color theme="0"/>
      <name val="Calibri"/>
      <family val="2"/>
      <scheme val="minor"/>
    </font>
    <font>
      <sz val="9"/>
      <color indexed="81"/>
      <name val="Tahoma"/>
      <family val="2"/>
    </font>
    <font>
      <b/>
      <sz val="14"/>
      <color theme="1"/>
      <name val="Calibri"/>
      <family val="2"/>
      <scheme val="minor"/>
    </font>
    <font>
      <b/>
      <sz val="11"/>
      <color theme="1"/>
      <name val="Calibri"/>
      <family val="2"/>
    </font>
    <font>
      <sz val="11"/>
      <color theme="1"/>
      <name val="Calibri"/>
      <family val="2"/>
    </font>
    <font>
      <b/>
      <sz val="11"/>
      <color rgb="FF000000"/>
      <name val="Calibri"/>
      <family val="2"/>
    </font>
    <font>
      <i/>
      <sz val="10"/>
      <color theme="1"/>
      <name val="Calibri"/>
      <family val="2"/>
      <scheme val="minor"/>
    </font>
    <font>
      <b/>
      <sz val="11"/>
      <color rgb="FF000000"/>
      <name val="Calibri"/>
      <family val="2"/>
      <scheme val="minor"/>
    </font>
    <font>
      <b/>
      <sz val="12"/>
      <color rgb="FF000000"/>
      <name val="Calibri"/>
      <family val="2"/>
      <scheme val="minor"/>
    </font>
    <font>
      <sz val="11"/>
      <color rgb="FF000000"/>
      <name val="Calibri"/>
      <family val="2"/>
    </font>
    <font>
      <sz val="12"/>
      <color rgb="FF000000"/>
      <name val="Calibri"/>
      <family val="2"/>
    </font>
    <font>
      <b/>
      <sz val="12"/>
      <color rgb="FF000000"/>
      <name val="Calibri"/>
      <family val="2"/>
    </font>
    <font>
      <sz val="12"/>
      <color rgb="FF000000"/>
      <name val="Calibri"/>
      <family val="2"/>
      <charset val="1"/>
    </font>
    <font>
      <sz val="11"/>
      <color rgb="FFFF0000"/>
      <name val="Calibri"/>
      <family val="2"/>
      <scheme val="minor"/>
    </font>
    <font>
      <sz val="10"/>
      <color theme="1"/>
      <name val="Calibri"/>
      <family val="2"/>
      <scheme val="minor"/>
    </font>
    <font>
      <sz val="11"/>
      <color rgb="FF000000"/>
      <name val="Calibri"/>
      <family val="2"/>
      <scheme val="minor"/>
    </font>
    <font>
      <b/>
      <sz val="11"/>
      <color indexed="81"/>
      <name val="Calibri"/>
      <family val="2"/>
    </font>
    <font>
      <sz val="11"/>
      <color indexed="81"/>
      <name val="Calibri"/>
      <family val="2"/>
    </font>
    <font>
      <b/>
      <sz val="11"/>
      <color indexed="81"/>
      <name val="Calibri"/>
      <family val="2"/>
      <scheme val="minor"/>
    </font>
    <font>
      <sz val="11"/>
      <color indexed="81"/>
      <name val="Calibri"/>
      <family val="2"/>
      <scheme val="minor"/>
    </font>
    <font>
      <sz val="12"/>
      <color rgb="FF000000"/>
      <name val="Arial"/>
      <family val="2"/>
    </font>
    <font>
      <b/>
      <sz val="10"/>
      <color theme="1"/>
      <name val="Calibri"/>
      <family val="2"/>
      <scheme val="minor"/>
    </font>
    <font>
      <sz val="11"/>
      <color theme="9" tint="-0.249977111117893"/>
      <name val="Calibri"/>
      <family val="2"/>
      <scheme val="minor"/>
    </font>
    <font>
      <sz val="11"/>
      <color rgb="FF0070C0"/>
      <name val="Calibri"/>
      <family val="2"/>
      <scheme val="minor"/>
    </font>
    <font>
      <sz val="10"/>
      <color rgb="FF444444"/>
      <name val="Consolas"/>
      <family val="3"/>
    </font>
    <font>
      <sz val="11"/>
      <color theme="1"/>
      <name val="Calibri"/>
      <family val="2"/>
      <scheme val="minor"/>
    </font>
    <font>
      <sz val="11"/>
      <color theme="4" tint="0.59999389629810485"/>
      <name val="Calibri"/>
      <family val="2"/>
      <scheme val="minor"/>
    </font>
    <font>
      <sz val="11"/>
      <color rgb="FF444444"/>
      <name val="Calibri"/>
      <family val="2"/>
    </font>
    <font>
      <sz val="12"/>
      <color rgb="FF000000"/>
      <name val="Calibri"/>
    </font>
    <font>
      <b/>
      <sz val="12"/>
      <color rgb="FF000000"/>
      <name val="Calibri"/>
    </font>
    <font>
      <b/>
      <sz val="12"/>
      <name val="Calibri"/>
      <family val="2"/>
      <scheme val="minor"/>
    </font>
    <font>
      <b/>
      <i/>
      <sz val="12"/>
      <name val="Calibri"/>
      <family val="2"/>
      <scheme val="minor"/>
    </font>
    <font>
      <i/>
      <sz val="11"/>
      <name val="Calibri"/>
      <family val="2"/>
      <scheme val="minor"/>
    </font>
    <font>
      <sz val="11"/>
      <color rgb="FF242424"/>
      <name val="Aptos Narrow"/>
      <family val="2"/>
    </font>
    <font>
      <b/>
      <sz val="10"/>
      <color rgb="FFFF0000"/>
      <name val="Calibri"/>
      <family val="2"/>
      <scheme val="minor"/>
    </font>
    <font>
      <sz val="10"/>
      <color rgb="FF000000"/>
      <name val="Calibri"/>
      <family val="2"/>
    </font>
    <font>
      <b/>
      <sz val="16"/>
      <name val="Calibri"/>
      <family val="2"/>
      <scheme val="minor"/>
    </font>
    <font>
      <b/>
      <sz val="14"/>
      <name val="Calibri"/>
      <family val="2"/>
      <scheme val="minor"/>
    </font>
    <font>
      <b/>
      <sz val="12"/>
      <color rgb="FFFF0000"/>
      <name val="Calibri"/>
      <family val="2"/>
      <scheme val="minor"/>
    </font>
    <font>
      <b/>
      <u/>
      <sz val="14"/>
      <color theme="1"/>
      <name val="Calibri"/>
      <family val="2"/>
      <scheme val="minor"/>
    </font>
    <font>
      <b/>
      <i/>
      <sz val="12"/>
      <color theme="1"/>
      <name val="Calibri"/>
      <family val="2"/>
      <scheme val="minor"/>
    </font>
    <font>
      <u/>
      <sz val="11"/>
      <color theme="10"/>
      <name val="Calibri"/>
      <family val="2"/>
      <scheme val="minor"/>
    </font>
    <font>
      <b/>
      <u/>
      <sz val="11"/>
      <color rgb="FFFF0000"/>
      <name val="Calibri"/>
      <family val="2"/>
      <scheme val="minor"/>
    </font>
    <font>
      <b/>
      <sz val="16"/>
      <color rgb="FF000000"/>
      <name val="Calibri"/>
      <family val="2"/>
      <scheme val="minor"/>
    </font>
    <font>
      <b/>
      <sz val="14"/>
      <color rgb="FF000000"/>
      <name val="Calibri"/>
      <family val="2"/>
      <scheme val="minor"/>
    </font>
    <font>
      <b/>
      <sz val="11"/>
      <color rgb="FF000000"/>
      <name val="Calibri"/>
    </font>
    <font>
      <sz val="11"/>
      <color rgb="FF000000"/>
      <name val="Calibri"/>
      <scheme val="minor"/>
    </font>
    <font>
      <b/>
      <sz val="11"/>
      <color rgb="FF000000"/>
      <name val="Calibri"/>
      <scheme val="minor"/>
    </font>
  </fonts>
  <fills count="20">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5"/>
        <bgColor indexed="64"/>
      </patternFill>
    </fill>
    <fill>
      <patternFill patternType="solid">
        <fgColor theme="0" tint="-0.499984740745262"/>
        <bgColor indexed="64"/>
      </patternFill>
    </fill>
    <fill>
      <patternFill patternType="solid">
        <fgColor theme="2"/>
        <bgColor indexed="64"/>
      </patternFill>
    </fill>
    <fill>
      <patternFill patternType="solid">
        <fgColor rgb="FFBFF1FF"/>
        <bgColor indexed="64"/>
      </patternFill>
    </fill>
    <fill>
      <patternFill patternType="solid">
        <fgColor rgb="FF780046"/>
        <bgColor indexed="64"/>
      </patternFill>
    </fill>
    <fill>
      <patternFill patternType="solid">
        <fgColor theme="0"/>
        <bgColor indexed="64"/>
      </patternFill>
    </fill>
    <fill>
      <patternFill patternType="solid">
        <fgColor rgb="FFE7E6E6"/>
        <bgColor indexed="64"/>
      </patternFill>
    </fill>
    <fill>
      <patternFill patternType="solid">
        <fgColor rgb="FFFCEECF"/>
        <bgColor rgb="FF000000"/>
      </patternFill>
    </fill>
    <fill>
      <patternFill patternType="solid">
        <fgColor theme="2"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rgb="FF000000"/>
      </patternFill>
    </fill>
    <fill>
      <patternFill patternType="solid">
        <fgColor theme="0" tint="-4.9989318521683403E-2"/>
        <bgColor indexed="64"/>
      </patternFill>
    </fill>
    <fill>
      <patternFill patternType="solid">
        <fgColor theme="0" tint="-0.249977111117893"/>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right style="medium">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9" fontId="43" fillId="0" borderId="0" applyFont="0" applyFill="0" applyBorder="0" applyAlignment="0" applyProtection="0"/>
    <xf numFmtId="0" fontId="59" fillId="0" borderId="0" applyNumberFormat="0" applyFill="0" applyBorder="0" applyAlignment="0" applyProtection="0"/>
  </cellStyleXfs>
  <cellXfs count="618">
    <xf numFmtId="0" fontId="0" fillId="0" borderId="0" xfId="0"/>
    <xf numFmtId="0" fontId="3" fillId="0" borderId="0" xfId="0" applyFont="1"/>
    <xf numFmtId="0" fontId="4" fillId="0" borderId="0" xfId="0" applyFont="1"/>
    <xf numFmtId="0" fontId="6" fillId="0" borderId="0" xfId="0" applyFont="1"/>
    <xf numFmtId="0" fontId="2" fillId="0" borderId="0" xfId="0" applyFont="1"/>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5" fillId="0" borderId="0" xfId="0" applyFont="1" applyAlignment="1">
      <alignment vertical="top"/>
    </xf>
    <xf numFmtId="0" fontId="14" fillId="0" borderId="0" xfId="0" applyFont="1"/>
    <xf numFmtId="0" fontId="15" fillId="0" borderId="0" xfId="0" applyFont="1"/>
    <xf numFmtId="0" fontId="12" fillId="0" borderId="0" xfId="0" applyFont="1" applyAlignment="1">
      <alignment wrapText="1"/>
    </xf>
    <xf numFmtId="0" fontId="0" fillId="0" borderId="0" xfId="0" applyAlignment="1">
      <alignment vertical="top" wrapText="1"/>
    </xf>
    <xf numFmtId="0" fontId="2" fillId="0" borderId="22" xfId="0" applyFont="1" applyBorder="1" applyAlignment="1">
      <alignment vertical="top"/>
    </xf>
    <xf numFmtId="0" fontId="0" fillId="0" borderId="22" xfId="0" applyBorder="1" applyAlignment="1">
      <alignment vertical="top"/>
    </xf>
    <xf numFmtId="14" fontId="0" fillId="0" borderId="22" xfId="0" applyNumberFormat="1" applyBorder="1" applyAlignment="1">
      <alignment vertical="top"/>
    </xf>
    <xf numFmtId="0" fontId="0" fillId="0" borderId="22" xfId="0" applyBorder="1" applyAlignment="1">
      <alignment vertical="top" wrapText="1"/>
    </xf>
    <xf numFmtId="0" fontId="17" fillId="0" borderId="0" xfId="0" applyFont="1"/>
    <xf numFmtId="0" fontId="0" fillId="0" borderId="0" xfId="0" applyAlignment="1">
      <alignment horizontal="left" vertical="top" wrapText="1"/>
    </xf>
    <xf numFmtId="0" fontId="2" fillId="0" borderId="22" xfId="0" applyFont="1" applyBorder="1" applyAlignment="1">
      <alignment vertical="top" wrapText="1"/>
    </xf>
    <xf numFmtId="164" fontId="0" fillId="0" borderId="0" xfId="0" applyNumberFormat="1"/>
    <xf numFmtId="164" fontId="8" fillId="3" borderId="1" xfId="0" applyNumberFormat="1" applyFont="1" applyFill="1" applyBorder="1"/>
    <xf numFmtId="0" fontId="2" fillId="0" borderId="1" xfId="0" applyFont="1" applyBorder="1"/>
    <xf numFmtId="0" fontId="2" fillId="0" borderId="8" xfId="0" applyFont="1" applyBorder="1"/>
    <xf numFmtId="164" fontId="2" fillId="3" borderId="9" xfId="0" applyNumberFormat="1" applyFont="1" applyFill="1" applyBorder="1"/>
    <xf numFmtId="164" fontId="7" fillId="3" borderId="9" xfId="0" applyNumberFormat="1" applyFont="1" applyFill="1" applyBorder="1"/>
    <xf numFmtId="0" fontId="2" fillId="0" borderId="6" xfId="0" applyFont="1" applyBorder="1"/>
    <xf numFmtId="164" fontId="2" fillId="3" borderId="7" xfId="0" applyNumberFormat="1" applyFont="1" applyFill="1" applyBorder="1"/>
    <xf numFmtId="0" fontId="0" fillId="3" borderId="11" xfId="0" applyFill="1" applyBorder="1"/>
    <xf numFmtId="0" fontId="0" fillId="7" borderId="1" xfId="0" applyFill="1" applyBorder="1"/>
    <xf numFmtId="164" fontId="9" fillId="0" borderId="1" xfId="0" applyNumberFormat="1" applyFont="1" applyBorder="1"/>
    <xf numFmtId="0" fontId="2" fillId="0" borderId="0" xfId="0" applyFont="1" applyAlignment="1">
      <alignment horizontal="center" vertical="top"/>
    </xf>
    <xf numFmtId="0" fontId="18" fillId="0" borderId="0" xfId="0" applyFont="1" applyAlignment="1">
      <alignment vertical="top"/>
    </xf>
    <xf numFmtId="0" fontId="21" fillId="0" borderId="0" xfId="0" applyFont="1"/>
    <xf numFmtId="0" fontId="22" fillId="0" borderId="0" xfId="0" applyFont="1"/>
    <xf numFmtId="0" fontId="4" fillId="0" borderId="0" xfId="0" applyFont="1" applyAlignment="1">
      <alignment horizontal="right" vertical="top"/>
    </xf>
    <xf numFmtId="0" fontId="14" fillId="0" borderId="0" xfId="0" applyFont="1" applyAlignment="1">
      <alignment horizontal="left" wrapText="1"/>
    </xf>
    <xf numFmtId="0" fontId="28" fillId="0" borderId="0" xfId="0" applyFont="1" applyAlignment="1">
      <alignment vertical="center"/>
    </xf>
    <xf numFmtId="0" fontId="30" fillId="0" borderId="0" xfId="0" applyFont="1"/>
    <xf numFmtId="0" fontId="28" fillId="0" borderId="0" xfId="0" applyFont="1"/>
    <xf numFmtId="0" fontId="13" fillId="0" borderId="0" xfId="0" applyFont="1"/>
    <xf numFmtId="0" fontId="31" fillId="0" borderId="0" xfId="0" applyFont="1"/>
    <xf numFmtId="0" fontId="33" fillId="0" borderId="0" xfId="0" applyFont="1"/>
    <xf numFmtId="0" fontId="38" fillId="0" borderId="0" xfId="0" applyFont="1"/>
    <xf numFmtId="0" fontId="14" fillId="0" borderId="0" xfId="0" applyFont="1" applyAlignment="1">
      <alignment horizontal="left" vertical="top" wrapText="1"/>
    </xf>
    <xf numFmtId="0" fontId="28" fillId="0" borderId="0" xfId="0" applyFont="1" applyAlignment="1">
      <alignment horizontal="left" wrapText="1"/>
    </xf>
    <xf numFmtId="0" fontId="2" fillId="0" borderId="0" xfId="0" applyFont="1" applyAlignment="1">
      <alignment horizontal="left" vertical="top" wrapText="1"/>
    </xf>
    <xf numFmtId="0" fontId="2" fillId="0" borderId="0" xfId="0" applyFont="1" applyAlignment="1">
      <alignment vertical="top" wrapText="1"/>
    </xf>
    <xf numFmtId="0" fontId="25" fillId="0" borderId="0" xfId="0" applyFont="1"/>
    <xf numFmtId="0" fontId="5" fillId="0" borderId="0" xfId="0" applyFont="1"/>
    <xf numFmtId="0" fontId="2" fillId="0" borderId="33" xfId="0" applyFont="1" applyBorder="1" applyAlignment="1">
      <alignment vertical="center"/>
    </xf>
    <xf numFmtId="0" fontId="2" fillId="0" borderId="32" xfId="0" applyFont="1" applyBorder="1" applyAlignment="1">
      <alignment vertical="top" wrapText="1"/>
    </xf>
    <xf numFmtId="0" fontId="0" fillId="0" borderId="0" xfId="0" applyAlignment="1">
      <alignment vertical="center"/>
    </xf>
    <xf numFmtId="0" fontId="23" fillId="0" borderId="32" xfId="0" applyFont="1" applyBorder="1" applyAlignment="1">
      <alignment vertical="center"/>
    </xf>
    <xf numFmtId="0" fontId="21" fillId="0" borderId="32" xfId="0" applyFont="1" applyBorder="1" applyAlignment="1">
      <alignment vertical="center"/>
    </xf>
    <xf numFmtId="0" fontId="21" fillId="0" borderId="34" xfId="0" applyFont="1" applyBorder="1" applyAlignment="1">
      <alignment vertical="center"/>
    </xf>
    <xf numFmtId="0" fontId="13" fillId="3" borderId="28" xfId="0" applyFont="1" applyFill="1" applyBorder="1" applyAlignment="1">
      <alignment horizontal="center" vertical="top" wrapText="1"/>
    </xf>
    <xf numFmtId="0" fontId="16" fillId="0" borderId="0" xfId="0" applyFont="1" applyAlignment="1">
      <alignment vertical="top"/>
    </xf>
    <xf numFmtId="0" fontId="13" fillId="0" borderId="0" xfId="0" applyFont="1" applyAlignment="1">
      <alignment vertical="top"/>
    </xf>
    <xf numFmtId="0" fontId="14" fillId="12" borderId="1" xfId="0" applyFont="1" applyFill="1" applyBorder="1" applyAlignment="1">
      <alignment horizontal="left" vertical="top"/>
    </xf>
    <xf numFmtId="0" fontId="2" fillId="0" borderId="0" xfId="0" applyFont="1" applyAlignment="1">
      <alignment vertical="top"/>
    </xf>
    <xf numFmtId="0" fontId="1" fillId="2" borderId="0" xfId="0" applyFont="1" applyFill="1" applyAlignment="1">
      <alignment vertical="top"/>
    </xf>
    <xf numFmtId="0" fontId="1" fillId="2" borderId="0" xfId="0" applyFont="1" applyFill="1" applyAlignment="1">
      <alignment vertical="top" wrapText="1"/>
    </xf>
    <xf numFmtId="0" fontId="1" fillId="2" borderId="0" xfId="0" applyFont="1" applyFill="1" applyAlignment="1">
      <alignment horizontal="center" vertical="top"/>
    </xf>
    <xf numFmtId="0" fontId="1" fillId="2" borderId="1" xfId="0" applyFont="1" applyFill="1" applyBorder="1" applyAlignment="1">
      <alignment vertical="center"/>
    </xf>
    <xf numFmtId="0" fontId="1" fillId="2" borderId="1" xfId="0" applyFont="1" applyFill="1" applyBorder="1" applyAlignment="1">
      <alignment vertical="center" wrapText="1"/>
    </xf>
    <xf numFmtId="164" fontId="1" fillId="2" borderId="1" xfId="0" applyNumberFormat="1" applyFont="1" applyFill="1" applyBorder="1" applyAlignment="1">
      <alignment vertical="center" wrapText="1"/>
    </xf>
    <xf numFmtId="164" fontId="1" fillId="2" borderId="26" xfId="0" applyNumberFormat="1" applyFont="1" applyFill="1" applyBorder="1" applyAlignment="1">
      <alignment vertical="center" wrapText="1"/>
    </xf>
    <xf numFmtId="0" fontId="32" fillId="8" borderId="24" xfId="0" applyFont="1" applyFill="1" applyBorder="1" applyAlignment="1">
      <alignment vertical="center" wrapText="1"/>
    </xf>
    <xf numFmtId="0" fontId="32" fillId="8" borderId="15" xfId="0" applyFont="1" applyFill="1" applyBorder="1" applyAlignment="1">
      <alignment vertical="center" wrapText="1"/>
    </xf>
    <xf numFmtId="0" fontId="32" fillId="8" borderId="1" xfId="0" applyFont="1" applyFill="1" applyBorder="1" applyAlignment="1">
      <alignment vertical="center" wrapText="1"/>
    </xf>
    <xf numFmtId="0" fontId="11" fillId="2" borderId="1" xfId="0" applyFont="1" applyFill="1" applyBorder="1" applyAlignment="1">
      <alignment vertical="top"/>
    </xf>
    <xf numFmtId="0" fontId="1" fillId="2" borderId="0" xfId="0" applyFont="1" applyFill="1" applyAlignment="1">
      <alignment horizontal="center" vertical="top" wrapText="1"/>
    </xf>
    <xf numFmtId="0" fontId="1" fillId="2" borderId="1" xfId="0" applyFont="1" applyFill="1" applyBorder="1" applyAlignment="1">
      <alignment vertical="top" wrapText="1"/>
    </xf>
    <xf numFmtId="0" fontId="1" fillId="2" borderId="1" xfId="0" applyFont="1" applyFill="1" applyBorder="1" applyAlignment="1">
      <alignment vertical="top"/>
    </xf>
    <xf numFmtId="164" fontId="1" fillId="2" borderId="1" xfId="0" applyNumberFormat="1" applyFont="1" applyFill="1" applyBorder="1" applyAlignment="1">
      <alignment vertical="top" wrapText="1"/>
    </xf>
    <xf numFmtId="164" fontId="1" fillId="2" borderId="22" xfId="0" applyNumberFormat="1" applyFont="1" applyFill="1" applyBorder="1" applyAlignment="1">
      <alignment horizontal="center" vertical="top" wrapText="1"/>
    </xf>
    <xf numFmtId="164" fontId="1" fillId="2" borderId="26" xfId="0" applyNumberFormat="1" applyFont="1" applyFill="1" applyBorder="1" applyAlignment="1">
      <alignment horizontal="center" vertical="top" wrapText="1"/>
    </xf>
    <xf numFmtId="0" fontId="0" fillId="7" borderId="1" xfId="0" applyFill="1" applyBorder="1" applyAlignment="1">
      <alignment vertical="top" wrapText="1"/>
    </xf>
    <xf numFmtId="0" fontId="0" fillId="7" borderId="23" xfId="0" applyFill="1" applyBorder="1" applyAlignment="1">
      <alignment vertical="top" wrapText="1"/>
    </xf>
    <xf numFmtId="0" fontId="0" fillId="7" borderId="1" xfId="0" applyFill="1" applyBorder="1" applyAlignment="1">
      <alignment vertical="top"/>
    </xf>
    <xf numFmtId="164" fontId="0" fillId="3" borderId="1" xfId="0" applyNumberFormat="1" applyFill="1" applyBorder="1" applyAlignment="1">
      <alignment vertical="top"/>
    </xf>
    <xf numFmtId="164" fontId="0" fillId="9" borderId="1" xfId="0" applyNumberFormat="1" applyFill="1" applyBorder="1" applyAlignment="1">
      <alignment horizontal="center" vertical="top"/>
    </xf>
    <xf numFmtId="0" fontId="0" fillId="8" borderId="1" xfId="0" applyFill="1" applyBorder="1" applyAlignment="1">
      <alignment vertical="top" wrapText="1"/>
    </xf>
    <xf numFmtId="164" fontId="0" fillId="8" borderId="1" xfId="0" applyNumberFormat="1" applyFill="1" applyBorder="1" applyAlignment="1">
      <alignment vertical="top" wrapText="1"/>
    </xf>
    <xf numFmtId="164" fontId="0" fillId="8" borderId="23" xfId="0" applyNumberFormat="1" applyFill="1" applyBorder="1" applyAlignment="1">
      <alignment vertical="top" wrapText="1"/>
    </xf>
    <xf numFmtId="0" fontId="0" fillId="8" borderId="23" xfId="0" applyFill="1" applyBorder="1" applyAlignment="1">
      <alignment vertical="top" wrapText="1"/>
    </xf>
    <xf numFmtId="0" fontId="0" fillId="8" borderId="5" xfId="0" applyFill="1" applyBorder="1" applyAlignment="1">
      <alignment vertical="top" wrapText="1"/>
    </xf>
    <xf numFmtId="164" fontId="0" fillId="8" borderId="5" xfId="0" applyNumberFormat="1" applyFill="1" applyBorder="1" applyAlignment="1">
      <alignment vertical="top" wrapText="1"/>
    </xf>
    <xf numFmtId="0" fontId="2" fillId="8" borderId="6" xfId="0" applyFont="1" applyFill="1" applyBorder="1" applyAlignment="1">
      <alignment vertical="top"/>
    </xf>
    <xf numFmtId="0" fontId="0" fillId="8" borderId="7" xfId="0" applyFill="1" applyBorder="1" applyAlignment="1">
      <alignment vertical="top" wrapText="1"/>
    </xf>
    <xf numFmtId="0" fontId="0" fillId="8" borderId="7" xfId="0" applyFill="1" applyBorder="1" applyAlignment="1">
      <alignment vertical="top"/>
    </xf>
    <xf numFmtId="164" fontId="2" fillId="8" borderId="7" xfId="0" applyNumberFormat="1" applyFont="1" applyFill="1" applyBorder="1" applyAlignment="1">
      <alignment vertical="top"/>
    </xf>
    <xf numFmtId="0" fontId="0" fillId="8" borderId="3" xfId="0" applyFill="1" applyBorder="1" applyAlignment="1">
      <alignment vertical="top"/>
    </xf>
    <xf numFmtId="0" fontId="0" fillId="8" borderId="3" xfId="0" applyFill="1" applyBorder="1" applyAlignment="1">
      <alignment vertical="top" wrapText="1"/>
    </xf>
    <xf numFmtId="164" fontId="2" fillId="8" borderId="7" xfId="0" applyNumberFormat="1" applyFont="1" applyFill="1" applyBorder="1" applyAlignment="1">
      <alignment vertical="top" wrapText="1"/>
    </xf>
    <xf numFmtId="164" fontId="2" fillId="8" borderId="27" xfId="0" applyNumberFormat="1" applyFont="1" applyFill="1" applyBorder="1" applyAlignment="1">
      <alignment vertical="top" wrapText="1"/>
    </xf>
    <xf numFmtId="0" fontId="2" fillId="8" borderId="38" xfId="0" applyFont="1" applyFill="1" applyBorder="1" applyAlignment="1">
      <alignment vertical="top"/>
    </xf>
    <xf numFmtId="0" fontId="9" fillId="4" borderId="24" xfId="0" applyFont="1" applyFill="1" applyBorder="1" applyAlignment="1">
      <alignment vertical="top"/>
    </xf>
    <xf numFmtId="0" fontId="2" fillId="4" borderId="24" xfId="0" applyFont="1" applyFill="1" applyBorder="1" applyAlignment="1">
      <alignment vertical="top" wrapText="1"/>
    </xf>
    <xf numFmtId="164" fontId="2" fillId="4" borderId="24" xfId="0" applyNumberFormat="1" applyFont="1" applyFill="1" applyBorder="1" applyAlignment="1">
      <alignment vertical="top" wrapText="1"/>
    </xf>
    <xf numFmtId="164" fontId="2" fillId="4" borderId="24" xfId="0" applyNumberFormat="1" applyFont="1" applyFill="1" applyBorder="1" applyAlignment="1">
      <alignment horizontal="center" vertical="top" wrapText="1"/>
    </xf>
    <xf numFmtId="164" fontId="2" fillId="4" borderId="15" xfId="0" applyNumberFormat="1" applyFont="1" applyFill="1" applyBorder="1" applyAlignment="1">
      <alignment vertical="center" wrapText="1"/>
    </xf>
    <xf numFmtId="164" fontId="2" fillId="4" borderId="15" xfId="0" applyNumberFormat="1" applyFont="1" applyFill="1" applyBorder="1" applyAlignment="1">
      <alignment vertical="center"/>
    </xf>
    <xf numFmtId="0" fontId="0" fillId="7" borderId="24" xfId="0" applyFill="1" applyBorder="1" applyAlignment="1">
      <alignment vertical="top" wrapText="1"/>
    </xf>
    <xf numFmtId="164" fontId="0" fillId="7" borderId="24" xfId="0" applyNumberFormat="1" applyFill="1" applyBorder="1" applyAlignment="1">
      <alignment vertical="top" wrapText="1"/>
    </xf>
    <xf numFmtId="164" fontId="0" fillId="7" borderId="15" xfId="0" applyNumberFormat="1" applyFill="1" applyBorder="1" applyAlignment="1">
      <alignment vertical="top" wrapText="1"/>
    </xf>
    <xf numFmtId="0" fontId="0" fillId="7" borderId="24" xfId="0" applyFill="1" applyBorder="1" applyAlignment="1">
      <alignment vertical="top"/>
    </xf>
    <xf numFmtId="164" fontId="0" fillId="11" borderId="23" xfId="0" applyNumberFormat="1" applyFill="1" applyBorder="1" applyAlignment="1">
      <alignment vertical="top" wrapText="1"/>
    </xf>
    <xf numFmtId="164" fontId="0" fillId="11" borderId="11" xfId="0" applyNumberFormat="1" applyFill="1" applyBorder="1" applyAlignment="1">
      <alignment vertical="top" wrapText="1"/>
    </xf>
    <xf numFmtId="0" fontId="2" fillId="8" borderId="7" xfId="0" applyFont="1" applyFill="1" applyBorder="1" applyAlignment="1">
      <alignment vertical="top" wrapText="1"/>
    </xf>
    <xf numFmtId="0" fontId="2" fillId="8" borderId="7" xfId="0" applyFont="1" applyFill="1" applyBorder="1" applyAlignment="1">
      <alignment vertical="top"/>
    </xf>
    <xf numFmtId="0" fontId="2" fillId="8" borderId="3" xfId="0" applyFont="1" applyFill="1" applyBorder="1" applyAlignment="1">
      <alignment vertical="top"/>
    </xf>
    <xf numFmtId="0" fontId="2" fillId="8" borderId="3" xfId="0" applyFont="1" applyFill="1" applyBorder="1" applyAlignment="1">
      <alignment vertical="top" wrapText="1"/>
    </xf>
    <xf numFmtId="0" fontId="2" fillId="8" borderId="39" xfId="0" applyFont="1" applyFill="1" applyBorder="1" applyAlignment="1">
      <alignment vertical="top"/>
    </xf>
    <xf numFmtId="164" fontId="0" fillId="8" borderId="27" xfId="0" applyNumberFormat="1" applyFill="1" applyBorder="1" applyAlignment="1">
      <alignment vertical="top" wrapText="1"/>
    </xf>
    <xf numFmtId="0" fontId="9" fillId="6" borderId="24" xfId="0" applyFont="1" applyFill="1" applyBorder="1" applyAlignment="1">
      <alignment vertical="top"/>
    </xf>
    <xf numFmtId="0" fontId="2" fillId="6" borderId="24" xfId="0" applyFont="1" applyFill="1" applyBorder="1" applyAlignment="1">
      <alignment vertical="top" wrapText="1"/>
    </xf>
    <xf numFmtId="164" fontId="2" fillId="6" borderId="24" xfId="0" applyNumberFormat="1" applyFont="1" applyFill="1" applyBorder="1" applyAlignment="1">
      <alignment vertical="top" wrapText="1"/>
    </xf>
    <xf numFmtId="164" fontId="10" fillId="6" borderId="24" xfId="0" applyNumberFormat="1" applyFont="1" applyFill="1" applyBorder="1" applyAlignment="1">
      <alignment vertical="top"/>
    </xf>
    <xf numFmtId="164" fontId="2" fillId="6" borderId="24" xfId="0" applyNumberFormat="1" applyFont="1" applyFill="1" applyBorder="1" applyAlignment="1">
      <alignment vertical="center" wrapText="1"/>
    </xf>
    <xf numFmtId="164" fontId="2" fillId="6" borderId="15" xfId="0" applyNumberFormat="1" applyFont="1" applyFill="1" applyBorder="1" applyAlignment="1">
      <alignment vertical="center" wrapText="1"/>
    </xf>
    <xf numFmtId="164" fontId="2" fillId="6" borderId="15" xfId="0" applyNumberFormat="1" applyFont="1" applyFill="1" applyBorder="1" applyAlignment="1">
      <alignment vertical="center"/>
    </xf>
    <xf numFmtId="164" fontId="9" fillId="3" borderId="24" xfId="0" applyNumberFormat="1" applyFont="1" applyFill="1" applyBorder="1"/>
    <xf numFmtId="164" fontId="8" fillId="3" borderId="24" xfId="0" applyNumberFormat="1" applyFont="1" applyFill="1" applyBorder="1"/>
    <xf numFmtId="0" fontId="0" fillId="0" borderId="9" xfId="0" applyBorder="1"/>
    <xf numFmtId="0" fontId="0" fillId="0" borderId="7" xfId="0" applyBorder="1"/>
    <xf numFmtId="164" fontId="7" fillId="3" borderId="7" xfId="0" applyNumberFormat="1" applyFont="1" applyFill="1" applyBorder="1"/>
    <xf numFmtId="164" fontId="0" fillId="8" borderId="11" xfId="0" applyNumberFormat="1" applyFill="1" applyBorder="1" applyAlignment="1">
      <alignment vertical="top" wrapText="1"/>
    </xf>
    <xf numFmtId="164" fontId="0" fillId="9" borderId="23" xfId="0" applyNumberFormat="1" applyFill="1" applyBorder="1"/>
    <xf numFmtId="164" fontId="0" fillId="11" borderId="23" xfId="0" applyNumberFormat="1" applyFill="1" applyBorder="1"/>
    <xf numFmtId="0" fontId="1" fillId="2" borderId="48" xfId="0" applyFont="1" applyFill="1" applyBorder="1" applyAlignment="1">
      <alignment horizontal="center" vertical="center"/>
    </xf>
    <xf numFmtId="0" fontId="2" fillId="14" borderId="18" xfId="0" applyFont="1" applyFill="1" applyBorder="1" applyAlignment="1">
      <alignment horizontal="center" vertical="center"/>
    </xf>
    <xf numFmtId="0" fontId="1" fillId="2" borderId="26" xfId="0" applyFont="1" applyFill="1" applyBorder="1" applyAlignment="1">
      <alignment horizontal="center" vertical="center"/>
    </xf>
    <xf numFmtId="0" fontId="2" fillId="14" borderId="50" xfId="0" applyFont="1" applyFill="1" applyBorder="1" applyAlignment="1">
      <alignment horizontal="center" vertical="center"/>
    </xf>
    <xf numFmtId="0" fontId="0" fillId="3" borderId="23" xfId="0" applyFill="1" applyBorder="1"/>
    <xf numFmtId="164" fontId="0" fillId="3" borderId="48" xfId="0" applyNumberFormat="1" applyFill="1" applyBorder="1"/>
    <xf numFmtId="164" fontId="0" fillId="15" borderId="51" xfId="0" applyNumberFormat="1" applyFill="1" applyBorder="1"/>
    <xf numFmtId="164" fontId="8" fillId="3" borderId="26" xfId="0" applyNumberFormat="1" applyFont="1" applyFill="1" applyBorder="1"/>
    <xf numFmtId="164" fontId="8" fillId="3" borderId="48" xfId="0" applyNumberFormat="1" applyFont="1" applyFill="1" applyBorder="1"/>
    <xf numFmtId="0" fontId="0" fillId="9" borderId="23" xfId="0" applyFill="1" applyBorder="1"/>
    <xf numFmtId="164" fontId="0" fillId="9" borderId="48" xfId="0" applyNumberFormat="1" applyFill="1" applyBorder="1"/>
    <xf numFmtId="0" fontId="9" fillId="6" borderId="23" xfId="0" applyFont="1" applyFill="1" applyBorder="1"/>
    <xf numFmtId="164" fontId="10" fillId="6" borderId="48" xfId="0" applyNumberFormat="1" applyFont="1" applyFill="1" applyBorder="1"/>
    <xf numFmtId="164" fontId="10" fillId="6" borderId="51" xfId="0" applyNumberFormat="1" applyFont="1" applyFill="1" applyBorder="1"/>
    <xf numFmtId="164" fontId="9" fillId="6" borderId="26" xfId="0" applyNumberFormat="1" applyFont="1" applyFill="1" applyBorder="1"/>
    <xf numFmtId="164" fontId="9" fillId="6" borderId="48" xfId="0" applyNumberFormat="1" applyFont="1" applyFill="1" applyBorder="1"/>
    <xf numFmtId="164" fontId="9" fillId="6" borderId="25" xfId="0" applyNumberFormat="1" applyFont="1" applyFill="1" applyBorder="1"/>
    <xf numFmtId="0" fontId="0" fillId="15" borderId="11" xfId="0" applyFill="1" applyBorder="1"/>
    <xf numFmtId="164" fontId="0" fillId="15" borderId="34" xfId="0" applyNumberFormat="1" applyFill="1" applyBorder="1"/>
    <xf numFmtId="164" fontId="0" fillId="15" borderId="49" xfId="0" applyNumberFormat="1" applyFill="1" applyBorder="1"/>
    <xf numFmtId="164" fontId="2" fillId="15" borderId="34" xfId="0" applyNumberFormat="1" applyFont="1" applyFill="1" applyBorder="1"/>
    <xf numFmtId="0" fontId="2" fillId="0" borderId="21" xfId="0" applyFont="1" applyBorder="1"/>
    <xf numFmtId="164" fontId="2" fillId="3" borderId="8" xfId="0" applyNumberFormat="1" applyFont="1" applyFill="1" applyBorder="1"/>
    <xf numFmtId="164" fontId="0" fillId="8" borderId="38" xfId="0" applyNumberFormat="1" applyFill="1" applyBorder="1"/>
    <xf numFmtId="164" fontId="7" fillId="3" borderId="8" xfId="0" applyNumberFormat="1" applyFont="1" applyFill="1" applyBorder="1"/>
    <xf numFmtId="0" fontId="2" fillId="0" borderId="2" xfId="0" applyFont="1" applyBorder="1"/>
    <xf numFmtId="164" fontId="2" fillId="3" borderId="6" xfId="0" applyNumberFormat="1" applyFont="1" applyFill="1" applyBorder="1"/>
    <xf numFmtId="164" fontId="0" fillId="8" borderId="7" xfId="0" applyNumberFormat="1" applyFill="1" applyBorder="1"/>
    <xf numFmtId="164" fontId="0" fillId="8" borderId="27" xfId="0" applyNumberFormat="1" applyFill="1" applyBorder="1"/>
    <xf numFmtId="164" fontId="0" fillId="8" borderId="28" xfId="0" applyNumberFormat="1" applyFill="1" applyBorder="1"/>
    <xf numFmtId="164" fontId="8" fillId="8" borderId="26" xfId="0" applyNumberFormat="1" applyFont="1" applyFill="1" applyBorder="1"/>
    <xf numFmtId="0" fontId="0" fillId="7" borderId="22" xfId="0" applyFill="1" applyBorder="1"/>
    <xf numFmtId="0" fontId="0" fillId="7" borderId="23" xfId="0" applyFill="1" applyBorder="1"/>
    <xf numFmtId="164" fontId="7" fillId="14" borderId="28" xfId="0" applyNumberFormat="1" applyFont="1" applyFill="1" applyBorder="1"/>
    <xf numFmtId="164" fontId="1" fillId="2" borderId="23" xfId="0" applyNumberFormat="1" applyFont="1"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vertical="top" wrapText="1"/>
    </xf>
    <xf numFmtId="0" fontId="0" fillId="5" borderId="1" xfId="0" quotePrefix="1" applyFill="1" applyBorder="1" applyAlignment="1">
      <alignment vertical="top"/>
    </xf>
    <xf numFmtId="164" fontId="0" fillId="5" borderId="1" xfId="0" applyNumberFormat="1" applyFill="1" applyBorder="1" applyAlignment="1">
      <alignment vertical="top"/>
    </xf>
    <xf numFmtId="0" fontId="0" fillId="5" borderId="24" xfId="0" applyFill="1" applyBorder="1" applyAlignment="1">
      <alignment vertical="top"/>
    </xf>
    <xf numFmtId="0" fontId="0" fillId="5" borderId="23" xfId="0" applyFill="1" applyBorder="1" applyAlignment="1">
      <alignment vertical="top"/>
    </xf>
    <xf numFmtId="164" fontId="0" fillId="3" borderId="1" xfId="0" applyNumberFormat="1" applyFill="1" applyBorder="1" applyAlignment="1">
      <alignment horizontal="center" vertical="top"/>
    </xf>
    <xf numFmtId="164" fontId="0" fillId="5" borderId="23" xfId="0" applyNumberFormat="1" applyFill="1" applyBorder="1" applyAlignment="1">
      <alignment vertical="top"/>
    </xf>
    <xf numFmtId="0" fontId="0" fillId="5" borderId="5" xfId="0" applyFill="1" applyBorder="1" applyAlignment="1">
      <alignment vertical="top"/>
    </xf>
    <xf numFmtId="0" fontId="0" fillId="5" borderId="5" xfId="0" applyFill="1" applyBorder="1" applyAlignment="1">
      <alignment vertical="top" wrapText="1"/>
    </xf>
    <xf numFmtId="164" fontId="0" fillId="5" borderId="5" xfId="0" applyNumberFormat="1" applyFill="1" applyBorder="1" applyAlignment="1">
      <alignment vertical="top"/>
    </xf>
    <xf numFmtId="164" fontId="0" fillId="5" borderId="11" xfId="0" applyNumberFormat="1" applyFill="1" applyBorder="1" applyAlignment="1">
      <alignment vertical="top"/>
    </xf>
    <xf numFmtId="0" fontId="0" fillId="8" borderId="11" xfId="0" applyFill="1" applyBorder="1" applyAlignment="1">
      <alignment vertical="top" wrapText="1"/>
    </xf>
    <xf numFmtId="164" fontId="2" fillId="8" borderId="3" xfId="0" applyNumberFormat="1" applyFont="1" applyFill="1" applyBorder="1" applyAlignment="1">
      <alignment vertical="top"/>
    </xf>
    <xf numFmtId="164" fontId="2" fillId="4" borderId="24" xfId="0" applyNumberFormat="1" applyFont="1" applyFill="1" applyBorder="1" applyAlignment="1">
      <alignment vertical="center" wrapText="1"/>
    </xf>
    <xf numFmtId="164" fontId="0" fillId="0" borderId="1" xfId="0" applyNumberFormat="1" applyBorder="1" applyAlignment="1">
      <alignment vertical="top"/>
    </xf>
    <xf numFmtId="164" fontId="0" fillId="0" borderId="23" xfId="0" applyNumberFormat="1" applyBorder="1" applyAlignment="1">
      <alignment vertical="top" wrapText="1"/>
    </xf>
    <xf numFmtId="164" fontId="0" fillId="3" borderId="5" xfId="0" applyNumberFormat="1" applyFill="1" applyBorder="1" applyAlignment="1">
      <alignment vertical="top"/>
    </xf>
    <xf numFmtId="164" fontId="0" fillId="0" borderId="5" xfId="0" applyNumberFormat="1" applyBorder="1" applyAlignment="1">
      <alignment vertical="top"/>
    </xf>
    <xf numFmtId="164" fontId="0" fillId="0" borderId="11" xfId="0" applyNumberFormat="1" applyBorder="1" applyAlignment="1">
      <alignment vertical="top" wrapText="1"/>
    </xf>
    <xf numFmtId="0" fontId="2" fillId="8" borderId="27" xfId="0" applyFont="1" applyFill="1" applyBorder="1" applyAlignment="1">
      <alignment vertical="top"/>
    </xf>
    <xf numFmtId="0" fontId="32" fillId="0" borderId="0" xfId="0" applyFont="1" applyAlignment="1">
      <alignment wrapText="1"/>
    </xf>
    <xf numFmtId="0" fontId="42" fillId="0" borderId="1" xfId="0" applyFont="1" applyBorder="1" applyAlignment="1">
      <alignment wrapText="1"/>
    </xf>
    <xf numFmtId="0" fontId="32" fillId="6" borderId="1" xfId="0" applyFont="1" applyFill="1" applyBorder="1" applyAlignment="1">
      <alignment wrapText="1"/>
    </xf>
    <xf numFmtId="0" fontId="32" fillId="15" borderId="1" xfId="0" applyFont="1" applyFill="1" applyBorder="1" applyAlignment="1">
      <alignment wrapText="1"/>
    </xf>
    <xf numFmtId="14" fontId="0" fillId="0" borderId="0" xfId="0" applyNumberFormat="1"/>
    <xf numFmtId="0" fontId="40" fillId="0" borderId="0" xfId="0" applyFont="1"/>
    <xf numFmtId="0" fontId="41" fillId="0" borderId="0" xfId="0" applyFont="1"/>
    <xf numFmtId="0" fontId="44" fillId="0" borderId="0" xfId="0" applyFont="1"/>
    <xf numFmtId="14" fontId="45" fillId="0" borderId="0" xfId="0" applyNumberFormat="1" applyFont="1"/>
    <xf numFmtId="164" fontId="8" fillId="3" borderId="5" xfId="0" applyNumberFormat="1" applyFont="1" applyFill="1" applyBorder="1"/>
    <xf numFmtId="164" fontId="9" fillId="3" borderId="55" xfId="0" applyNumberFormat="1" applyFont="1" applyFill="1" applyBorder="1"/>
    <xf numFmtId="0" fontId="2" fillId="0" borderId="44" xfId="0" applyFont="1" applyBorder="1"/>
    <xf numFmtId="0" fontId="2" fillId="0" borderId="39" xfId="0" applyFont="1" applyBorder="1"/>
    <xf numFmtId="0" fontId="7" fillId="11" borderId="1" xfId="0" applyFont="1" applyFill="1" applyBorder="1" applyAlignment="1">
      <alignment horizontal="center"/>
    </xf>
    <xf numFmtId="164" fontId="8" fillId="11" borderId="1" xfId="0" applyNumberFormat="1" applyFont="1" applyFill="1" applyBorder="1" applyAlignment="1">
      <alignment horizontal="center" vertical="center"/>
    </xf>
    <xf numFmtId="0" fontId="8" fillId="11" borderId="24" xfId="0" applyFont="1" applyFill="1" applyBorder="1" applyAlignment="1">
      <alignment wrapText="1"/>
    </xf>
    <xf numFmtId="0" fontId="33" fillId="17" borderId="1" xfId="0" applyFont="1" applyFill="1" applyBorder="1"/>
    <xf numFmtId="0" fontId="25" fillId="0" borderId="0" xfId="0" applyFont="1" applyAlignment="1">
      <alignment vertical="top"/>
    </xf>
    <xf numFmtId="0" fontId="2" fillId="8" borderId="58" xfId="0" applyFont="1" applyFill="1" applyBorder="1" applyAlignment="1" applyProtection="1">
      <alignment vertical="top" wrapText="1"/>
      <protection locked="0"/>
    </xf>
    <xf numFmtId="0" fontId="25" fillId="8" borderId="57" xfId="0" applyFont="1" applyFill="1" applyBorder="1" applyAlignment="1" applyProtection="1">
      <alignment vertical="top" wrapText="1"/>
      <protection locked="0"/>
    </xf>
    <xf numFmtId="9" fontId="26" fillId="8" borderId="59" xfId="0" applyNumberFormat="1" applyFont="1" applyFill="1" applyBorder="1" applyAlignment="1">
      <alignment horizontal="left" vertical="top" wrapText="1"/>
    </xf>
    <xf numFmtId="0" fontId="0" fillId="0" borderId="0" xfId="0" applyAlignment="1">
      <alignment horizontal="right" vertical="top" wrapText="1"/>
    </xf>
    <xf numFmtId="0" fontId="25" fillId="8" borderId="58" xfId="0" applyFont="1" applyFill="1" applyBorder="1" applyAlignment="1" applyProtection="1">
      <alignment horizontal="left" vertical="top"/>
      <protection locked="0"/>
    </xf>
    <xf numFmtId="0" fontId="25" fillId="8" borderId="57" xfId="0" applyFont="1" applyFill="1" applyBorder="1" applyAlignment="1" applyProtection="1">
      <alignment horizontal="left" vertical="top"/>
      <protection locked="0"/>
    </xf>
    <xf numFmtId="0" fontId="1" fillId="2" borderId="24" xfId="0" applyFont="1" applyFill="1" applyBorder="1" applyAlignment="1">
      <alignment horizontal="center"/>
    </xf>
    <xf numFmtId="0" fontId="33" fillId="9" borderId="1" xfId="0" applyFont="1" applyFill="1" applyBorder="1"/>
    <xf numFmtId="8" fontId="33" fillId="9" borderId="1" xfId="0" applyNumberFormat="1" applyFont="1" applyFill="1" applyBorder="1" applyAlignment="1">
      <alignment wrapText="1"/>
    </xf>
    <xf numFmtId="8" fontId="33" fillId="9" borderId="1" xfId="0" applyNumberFormat="1" applyFont="1" applyFill="1" applyBorder="1"/>
    <xf numFmtId="0" fontId="9" fillId="0" borderId="15" xfId="0" applyFont="1" applyBorder="1"/>
    <xf numFmtId="0" fontId="2" fillId="0" borderId="48" xfId="0" applyFont="1" applyBorder="1" applyAlignment="1">
      <alignment horizontal="center" vertical="center"/>
    </xf>
    <xf numFmtId="164" fontId="9" fillId="0" borderId="25" xfId="0" applyNumberFormat="1" applyFont="1" applyBorder="1"/>
    <xf numFmtId="0" fontId="2" fillId="0" borderId="24" xfId="0" applyFont="1" applyBorder="1" applyAlignment="1">
      <alignment horizontal="center" wrapText="1"/>
    </xf>
    <xf numFmtId="0" fontId="1" fillId="2" borderId="49"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24" xfId="0" applyFont="1" applyFill="1" applyBorder="1" applyAlignment="1">
      <alignment horizontal="center" wrapText="1"/>
    </xf>
    <xf numFmtId="0" fontId="8" fillId="11" borderId="24" xfId="0" applyFont="1" applyFill="1" applyBorder="1"/>
    <xf numFmtId="0" fontId="7" fillId="11" borderId="1" xfId="0" applyFont="1" applyFill="1" applyBorder="1"/>
    <xf numFmtId="0" fontId="17" fillId="18" borderId="1" xfId="0" applyFont="1" applyFill="1" applyBorder="1" applyAlignment="1" applyProtection="1">
      <alignment horizontal="center"/>
      <protection locked="0"/>
    </xf>
    <xf numFmtId="14" fontId="17" fillId="11" borderId="1" xfId="0" applyNumberFormat="1" applyFont="1" applyFill="1" applyBorder="1"/>
    <xf numFmtId="0" fontId="11" fillId="2" borderId="0" xfId="0" applyFont="1" applyFill="1" applyAlignment="1">
      <alignment vertical="top"/>
    </xf>
    <xf numFmtId="0" fontId="0" fillId="9" borderId="1" xfId="0" applyFill="1" applyBorder="1" applyAlignment="1">
      <alignment vertical="top"/>
    </xf>
    <xf numFmtId="0" fontId="0" fillId="9" borderId="5" xfId="0" applyFill="1" applyBorder="1" applyAlignment="1">
      <alignment vertical="top"/>
    </xf>
    <xf numFmtId="9" fontId="0" fillId="5" borderId="1" xfId="0" applyNumberFormat="1" applyFill="1" applyBorder="1" applyAlignment="1">
      <alignment vertical="top" wrapText="1"/>
    </xf>
    <xf numFmtId="0" fontId="7" fillId="0" borderId="0" xfId="0" applyFont="1"/>
    <xf numFmtId="0" fontId="48" fillId="0" borderId="0" xfId="0" applyFont="1" applyAlignment="1">
      <alignment horizontal="right" vertical="top"/>
    </xf>
    <xf numFmtId="0" fontId="13" fillId="0" borderId="0" xfId="0" applyFont="1" applyAlignment="1">
      <alignment horizontal="right" vertical="top"/>
    </xf>
    <xf numFmtId="0" fontId="13" fillId="8" borderId="1" xfId="0" applyFont="1" applyFill="1" applyBorder="1" applyAlignment="1">
      <alignment horizontal="center"/>
    </xf>
    <xf numFmtId="0" fontId="13" fillId="8" borderId="5" xfId="0" applyFont="1" applyFill="1" applyBorder="1" applyAlignment="1">
      <alignment horizontal="center"/>
    </xf>
    <xf numFmtId="0" fontId="26" fillId="8" borderId="22" xfId="0" applyFont="1" applyFill="1" applyBorder="1" applyAlignment="1">
      <alignment horizontal="center" vertical="center"/>
    </xf>
    <xf numFmtId="9" fontId="26" fillId="8" borderId="56" xfId="0" applyNumberFormat="1" applyFont="1" applyFill="1" applyBorder="1" applyAlignment="1">
      <alignment horizontal="center" vertical="center"/>
    </xf>
    <xf numFmtId="0" fontId="27" fillId="0" borderId="0" xfId="0" applyFont="1" applyAlignment="1">
      <alignment vertical="top" wrapText="1"/>
    </xf>
    <xf numFmtId="164" fontId="0" fillId="11" borderId="23" xfId="0" applyNumberFormat="1" applyFill="1" applyBorder="1" applyAlignment="1">
      <alignment vertical="top"/>
    </xf>
    <xf numFmtId="164" fontId="0" fillId="11" borderId="11" xfId="0" applyNumberFormat="1" applyFill="1" applyBorder="1" applyAlignment="1">
      <alignment vertical="top"/>
    </xf>
    <xf numFmtId="0" fontId="0" fillId="11" borderId="1" xfId="0" applyFill="1" applyBorder="1" applyAlignment="1">
      <alignment vertical="top"/>
    </xf>
    <xf numFmtId="0" fontId="0" fillId="11" borderId="5" xfId="0" applyFill="1" applyBorder="1" applyAlignment="1">
      <alignment vertical="top"/>
    </xf>
    <xf numFmtId="164" fontId="49" fillId="5" borderId="2" xfId="0" applyNumberFormat="1" applyFont="1" applyFill="1" applyBorder="1"/>
    <xf numFmtId="164" fontId="8" fillId="11" borderId="1" xfId="0" applyNumberFormat="1" applyFont="1" applyFill="1" applyBorder="1" applyAlignment="1">
      <alignment horizontal="center"/>
    </xf>
    <xf numFmtId="164" fontId="49" fillId="3" borderId="28" xfId="0" applyNumberFormat="1" applyFont="1" applyFill="1" applyBorder="1"/>
    <xf numFmtId="8" fontId="8" fillId="3" borderId="1" xfId="0" applyNumberFormat="1" applyFont="1" applyFill="1" applyBorder="1"/>
    <xf numFmtId="164" fontId="9" fillId="6" borderId="1" xfId="0" applyNumberFormat="1" applyFont="1" applyFill="1" applyBorder="1"/>
    <xf numFmtId="8" fontId="7" fillId="3" borderId="1" xfId="0" applyNumberFormat="1" applyFont="1" applyFill="1" applyBorder="1"/>
    <xf numFmtId="164" fontId="2" fillId="15" borderId="1" xfId="0" applyNumberFormat="1" applyFont="1" applyFill="1" applyBorder="1"/>
    <xf numFmtId="0" fontId="2" fillId="8" borderId="11" xfId="0" applyFont="1" applyFill="1" applyBorder="1" applyAlignment="1">
      <alignment vertical="center"/>
    </xf>
    <xf numFmtId="9" fontId="25" fillId="8" borderId="5" xfId="0" applyNumberFormat="1" applyFont="1" applyFill="1" applyBorder="1" applyAlignment="1">
      <alignment horizontal="center" vertical="center"/>
    </xf>
    <xf numFmtId="0" fontId="2" fillId="0" borderId="24" xfId="0" applyFont="1" applyBorder="1"/>
    <xf numFmtId="164" fontId="0" fillId="9" borderId="15" xfId="0" applyNumberFormat="1" applyFill="1" applyBorder="1"/>
    <xf numFmtId="0" fontId="20" fillId="0" borderId="0" xfId="0" applyFont="1" applyAlignment="1">
      <alignment vertical="top"/>
    </xf>
    <xf numFmtId="0" fontId="51" fillId="0" borderId="0" xfId="0" applyFont="1" applyAlignment="1">
      <alignment horizontal="left" vertical="center" indent="1"/>
    </xf>
    <xf numFmtId="0" fontId="52" fillId="8" borderId="5" xfId="0" applyFont="1" applyFill="1" applyBorder="1" applyAlignment="1">
      <alignment horizontal="center" wrapText="1"/>
    </xf>
    <xf numFmtId="164" fontId="31" fillId="8" borderId="1" xfId="0" applyNumberFormat="1" applyFont="1" applyFill="1" applyBorder="1"/>
    <xf numFmtId="0" fontId="31" fillId="8" borderId="1" xfId="0" applyFont="1" applyFill="1" applyBorder="1"/>
    <xf numFmtId="0" fontId="11" fillId="2" borderId="0" xfId="0" applyFont="1" applyFill="1" applyAlignment="1">
      <alignment horizontal="left" vertical="top" wrapText="1"/>
    </xf>
    <xf numFmtId="0" fontId="32" fillId="0" borderId="0" xfId="0" applyFont="1" applyAlignment="1">
      <alignment vertical="top" wrapText="1"/>
    </xf>
    <xf numFmtId="0" fontId="32" fillId="7" borderId="23" xfId="0" applyFont="1" applyFill="1" applyBorder="1" applyAlignment="1">
      <alignment vertical="top" wrapText="1"/>
    </xf>
    <xf numFmtId="164" fontId="32" fillId="8" borderId="23" xfId="0" applyNumberFormat="1" applyFont="1" applyFill="1" applyBorder="1" applyAlignment="1">
      <alignment vertical="top" wrapText="1"/>
    </xf>
    <xf numFmtId="164" fontId="32" fillId="8" borderId="11" xfId="0" applyNumberFormat="1" applyFont="1" applyFill="1" applyBorder="1" applyAlignment="1">
      <alignment vertical="top" wrapText="1"/>
    </xf>
    <xf numFmtId="164" fontId="39" fillId="8" borderId="27" xfId="0" applyNumberFormat="1" applyFont="1" applyFill="1" applyBorder="1" applyAlignment="1">
      <alignment vertical="top" wrapText="1"/>
    </xf>
    <xf numFmtId="0" fontId="53" fillId="0" borderId="0" xfId="0" applyFont="1" applyAlignment="1">
      <alignment vertical="top" wrapText="1"/>
    </xf>
    <xf numFmtId="0" fontId="32" fillId="0" borderId="0" xfId="0" applyFont="1" applyAlignment="1">
      <alignment vertical="top"/>
    </xf>
    <xf numFmtId="0" fontId="32" fillId="7" borderId="1" xfId="0" applyFont="1" applyFill="1" applyBorder="1" applyAlignment="1">
      <alignment vertical="top" wrapText="1"/>
    </xf>
    <xf numFmtId="0" fontId="32" fillId="7" borderId="1" xfId="0" applyFont="1" applyFill="1" applyBorder="1" applyAlignment="1">
      <alignment vertical="top"/>
    </xf>
    <xf numFmtId="0" fontId="32" fillId="8" borderId="1" xfId="0" applyFont="1" applyFill="1" applyBorder="1" applyAlignment="1">
      <alignment vertical="top" wrapText="1"/>
    </xf>
    <xf numFmtId="0" fontId="32" fillId="8" borderId="23" xfId="0" applyFont="1" applyFill="1" applyBorder="1" applyAlignment="1">
      <alignment vertical="top" wrapText="1"/>
    </xf>
    <xf numFmtId="0" fontId="32" fillId="8" borderId="5" xfId="0" applyFont="1" applyFill="1" applyBorder="1" applyAlignment="1">
      <alignment vertical="top" wrapText="1"/>
    </xf>
    <xf numFmtId="0" fontId="32" fillId="8" borderId="7" xfId="0" applyFont="1" applyFill="1" applyBorder="1" applyAlignment="1">
      <alignment vertical="top" wrapText="1"/>
    </xf>
    <xf numFmtId="164" fontId="39" fillId="8" borderId="7" xfId="0" applyNumberFormat="1" applyFont="1" applyFill="1" applyBorder="1" applyAlignment="1">
      <alignment vertical="top" wrapText="1"/>
    </xf>
    <xf numFmtId="0" fontId="39" fillId="8" borderId="38" xfId="0" applyFont="1" applyFill="1" applyBorder="1" applyAlignment="1">
      <alignment vertical="top"/>
    </xf>
    <xf numFmtId="164" fontId="32" fillId="11" borderId="23" xfId="0" applyNumberFormat="1" applyFont="1" applyFill="1" applyBorder="1" applyAlignment="1">
      <alignment vertical="top" wrapText="1"/>
    </xf>
    <xf numFmtId="164" fontId="32" fillId="11" borderId="11" xfId="0" applyNumberFormat="1" applyFont="1" applyFill="1" applyBorder="1" applyAlignment="1">
      <alignment vertical="top" wrapText="1"/>
    </xf>
    <xf numFmtId="0" fontId="39" fillId="8" borderId="7" xfId="0" applyFont="1" applyFill="1" applyBorder="1" applyAlignment="1">
      <alignment vertical="top" wrapText="1"/>
    </xf>
    <xf numFmtId="164" fontId="32" fillId="8" borderId="27" xfId="0" applyNumberFormat="1" applyFont="1" applyFill="1" applyBorder="1" applyAlignment="1">
      <alignment vertical="top" wrapText="1"/>
    </xf>
    <xf numFmtId="164" fontId="9" fillId="6" borderId="24" xfId="0" applyNumberFormat="1" applyFont="1" applyFill="1" applyBorder="1" applyAlignment="1">
      <alignment vertical="top"/>
    </xf>
    <xf numFmtId="0" fontId="0" fillId="5" borderId="23" xfId="0" applyFill="1" applyBorder="1" applyAlignment="1">
      <alignment vertical="top" wrapText="1"/>
    </xf>
    <xf numFmtId="164" fontId="0" fillId="5" borderId="23" xfId="0" applyNumberFormat="1" applyFill="1" applyBorder="1" applyAlignment="1">
      <alignment vertical="top" wrapText="1"/>
    </xf>
    <xf numFmtId="164" fontId="0" fillId="5" borderId="11" xfId="0" applyNumberFormat="1" applyFill="1" applyBorder="1" applyAlignment="1">
      <alignment vertical="top" wrapText="1"/>
    </xf>
    <xf numFmtId="0" fontId="2" fillId="8" borderId="39" xfId="0" applyFont="1" applyFill="1" applyBorder="1" applyAlignment="1">
      <alignment vertical="top"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0" fillId="5" borderId="1" xfId="0" applyFill="1" applyBorder="1" applyAlignment="1">
      <alignment horizontal="center" vertical="top" wrapText="1"/>
    </xf>
    <xf numFmtId="0" fontId="0" fillId="5" borderId="5" xfId="0" applyFill="1" applyBorder="1" applyAlignment="1">
      <alignment horizontal="center" vertical="top" wrapText="1"/>
    </xf>
    <xf numFmtId="0" fontId="2" fillId="0" borderId="0" xfId="0" applyFont="1" applyAlignment="1">
      <alignment horizontal="left" wrapText="1"/>
    </xf>
    <xf numFmtId="0" fontId="54" fillId="0" borderId="0" xfId="0" applyFont="1"/>
    <xf numFmtId="0" fontId="48" fillId="0" borderId="0" xfId="0" applyFont="1"/>
    <xf numFmtId="0" fontId="54" fillId="0" borderId="0" xfId="0" applyFont="1" applyAlignment="1">
      <alignment vertical="top"/>
    </xf>
    <xf numFmtId="0" fontId="55" fillId="0" borderId="0" xfId="0" applyFont="1" applyAlignment="1">
      <alignment vertical="top"/>
    </xf>
    <xf numFmtId="0" fontId="55" fillId="0" borderId="0" xfId="0" applyFont="1"/>
    <xf numFmtId="0" fontId="7" fillId="11" borderId="5" xfId="0" applyFont="1" applyFill="1" applyBorder="1"/>
    <xf numFmtId="0" fontId="17" fillId="11" borderId="5" xfId="0" applyFont="1" applyFill="1" applyBorder="1"/>
    <xf numFmtId="164" fontId="8" fillId="11" borderId="7" xfId="0" applyNumberFormat="1" applyFont="1" applyFill="1" applyBorder="1" applyAlignment="1">
      <alignment horizontal="center" vertical="center"/>
    </xf>
    <xf numFmtId="0" fontId="8" fillId="11" borderId="2" xfId="0" applyFont="1" applyFill="1" applyBorder="1"/>
    <xf numFmtId="0" fontId="8" fillId="11" borderId="3" xfId="0" applyFont="1" applyFill="1" applyBorder="1"/>
    <xf numFmtId="0" fontId="50" fillId="11" borderId="3" xfId="0" applyFont="1" applyFill="1" applyBorder="1"/>
    <xf numFmtId="0" fontId="14" fillId="0" borderId="0" xfId="0" applyFont="1" applyAlignment="1">
      <alignment wrapText="1"/>
    </xf>
    <xf numFmtId="0" fontId="28" fillId="0" borderId="0" xfId="0" applyFont="1" applyAlignment="1">
      <alignment wrapText="1"/>
    </xf>
    <xf numFmtId="0" fontId="14" fillId="0" borderId="0" xfId="0" applyFont="1" applyAlignment="1">
      <alignment vertical="top" wrapText="1"/>
    </xf>
    <xf numFmtId="0" fontId="2" fillId="0" borderId="0" xfId="0" applyFont="1" applyAlignment="1">
      <alignment wrapText="1"/>
    </xf>
    <xf numFmtId="0" fontId="20" fillId="0" borderId="0" xfId="0" applyFont="1"/>
    <xf numFmtId="0" fontId="48" fillId="0" borderId="0" xfId="0" applyFont="1" applyAlignment="1">
      <alignment horizontal="right"/>
    </xf>
    <xf numFmtId="0" fontId="57" fillId="0" borderId="0" xfId="0" applyFont="1"/>
    <xf numFmtId="0" fontId="7" fillId="11" borderId="1" xfId="0" applyFont="1" applyFill="1" applyBorder="1" applyAlignment="1">
      <alignment vertical="center"/>
    </xf>
    <xf numFmtId="0" fontId="7" fillId="11" borderId="1" xfId="0" applyFont="1" applyFill="1" applyBorder="1" applyAlignment="1">
      <alignment vertical="center" wrapText="1"/>
    </xf>
    <xf numFmtId="164" fontId="7" fillId="11" borderId="1" xfId="0" applyNumberFormat="1" applyFont="1" applyFill="1" applyBorder="1" applyAlignment="1">
      <alignment vertical="center" wrapText="1"/>
    </xf>
    <xf numFmtId="164" fontId="7" fillId="11" borderId="26" xfId="0" applyNumberFormat="1" applyFont="1" applyFill="1" applyBorder="1" applyAlignment="1">
      <alignment vertical="center" wrapText="1"/>
    </xf>
    <xf numFmtId="164" fontId="7" fillId="11" borderId="1" xfId="0" applyNumberFormat="1" applyFont="1" applyFill="1" applyBorder="1" applyAlignment="1">
      <alignment horizontal="center" vertical="center" wrapText="1"/>
    </xf>
    <xf numFmtId="0" fontId="8" fillId="11" borderId="1" xfId="0" applyFont="1" applyFill="1" applyBorder="1" applyAlignment="1">
      <alignment vertical="top"/>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164" fontId="0" fillId="8" borderId="1" xfId="0" applyNumberFormat="1" applyFill="1" applyBorder="1"/>
    <xf numFmtId="164" fontId="0" fillId="8" borderId="5" xfId="0" applyNumberFormat="1" applyFill="1" applyBorder="1"/>
    <xf numFmtId="0" fontId="2" fillId="8" borderId="2" xfId="0" applyFont="1" applyFill="1" applyBorder="1" applyAlignment="1">
      <alignment horizontal="right" vertical="top"/>
    </xf>
    <xf numFmtId="164" fontId="2" fillId="8" borderId="4" xfId="0" applyNumberFormat="1" applyFont="1" applyFill="1" applyBorder="1"/>
    <xf numFmtId="9" fontId="2" fillId="8" borderId="4" xfId="1" applyFont="1" applyFill="1" applyBorder="1"/>
    <xf numFmtId="0" fontId="7" fillId="0" borderId="24" xfId="0" applyFont="1" applyBorder="1"/>
    <xf numFmtId="164" fontId="50" fillId="3" borderId="1" xfId="0" applyNumberFormat="1" applyFont="1" applyFill="1" applyBorder="1"/>
    <xf numFmtId="164" fontId="50" fillId="3" borderId="23" xfId="0" applyNumberFormat="1" applyFont="1" applyFill="1" applyBorder="1"/>
    <xf numFmtId="0" fontId="0" fillId="11" borderId="1" xfId="0" applyFill="1" applyBorder="1"/>
    <xf numFmtId="0" fontId="0" fillId="11" borderId="11" xfId="0" applyFill="1" applyBorder="1"/>
    <xf numFmtId="0" fontId="17" fillId="11" borderId="1" xfId="0" applyFont="1" applyFill="1" applyBorder="1"/>
    <xf numFmtId="0" fontId="1" fillId="6" borderId="55" xfId="0" applyFont="1" applyFill="1" applyBorder="1" applyAlignment="1">
      <alignment horizontal="center"/>
    </xf>
    <xf numFmtId="164" fontId="50" fillId="3" borderId="64" xfId="0" applyNumberFormat="1" applyFont="1" applyFill="1" applyBorder="1"/>
    <xf numFmtId="164" fontId="9" fillId="3" borderId="1" xfId="0" applyNumberFormat="1" applyFont="1" applyFill="1" applyBorder="1"/>
    <xf numFmtId="164" fontId="9" fillId="3" borderId="5" xfId="0" applyNumberFormat="1" applyFont="1" applyFill="1" applyBorder="1"/>
    <xf numFmtId="164" fontId="8" fillId="11" borderId="1" xfId="0" applyNumberFormat="1" applyFont="1" applyFill="1" applyBorder="1"/>
    <xf numFmtId="164" fontId="7" fillId="11" borderId="1" xfId="0" applyNumberFormat="1" applyFont="1" applyFill="1" applyBorder="1"/>
    <xf numFmtId="0" fontId="32" fillId="8" borderId="24" xfId="0" applyFont="1" applyFill="1" applyBorder="1" applyAlignment="1">
      <alignment horizontal="left" vertical="center" wrapText="1"/>
    </xf>
    <xf numFmtId="0" fontId="32" fillId="8" borderId="15" xfId="0" applyFont="1" applyFill="1" applyBorder="1" applyAlignment="1">
      <alignment horizontal="left" vertical="center" wrapText="1"/>
    </xf>
    <xf numFmtId="0" fontId="32" fillId="8" borderId="1" xfId="0" applyFont="1" applyFill="1" applyBorder="1" applyAlignment="1">
      <alignment horizontal="left" vertical="center" wrapText="1"/>
    </xf>
    <xf numFmtId="0" fontId="32" fillId="15" borderId="1" xfId="0" applyFont="1" applyFill="1" applyBorder="1" applyAlignment="1">
      <alignment horizontal="left" vertical="center" wrapText="1"/>
    </xf>
    <xf numFmtId="0" fontId="32" fillId="14" borderId="1" xfId="0" applyFont="1" applyFill="1" applyBorder="1" applyAlignment="1">
      <alignment horizontal="left" vertical="center" wrapText="1"/>
    </xf>
    <xf numFmtId="164" fontId="39" fillId="8" borderId="27" xfId="0" applyNumberFormat="1" applyFont="1" applyFill="1" applyBorder="1" applyAlignment="1">
      <alignment vertical="top"/>
    </xf>
    <xf numFmtId="164" fontId="39" fillId="8" borderId="28" xfId="0" applyNumberFormat="1" applyFont="1" applyFill="1" applyBorder="1" applyAlignment="1">
      <alignment vertical="top"/>
    </xf>
    <xf numFmtId="164" fontId="9" fillId="15" borderId="12" xfId="0" applyNumberFormat="1" applyFont="1" applyFill="1" applyBorder="1"/>
    <xf numFmtId="164" fontId="8" fillId="3" borderId="44" xfId="0" applyNumberFormat="1" applyFont="1" applyFill="1" applyBorder="1"/>
    <xf numFmtId="164" fontId="8" fillId="3" borderId="6" xfId="0" applyNumberFormat="1" applyFont="1" applyFill="1" applyBorder="1"/>
    <xf numFmtId="164" fontId="8" fillId="3" borderId="68" xfId="0" applyNumberFormat="1" applyFont="1" applyFill="1" applyBorder="1"/>
    <xf numFmtId="164" fontId="8" fillId="3" borderId="69" xfId="0" applyNumberFormat="1" applyFont="1" applyFill="1" applyBorder="1"/>
    <xf numFmtId="164" fontId="8" fillId="3" borderId="70" xfId="0" applyNumberFormat="1" applyFont="1" applyFill="1" applyBorder="1"/>
    <xf numFmtId="0" fontId="0" fillId="0" borderId="71" xfId="0" applyBorder="1"/>
    <xf numFmtId="0" fontId="0" fillId="0" borderId="18" xfId="0" applyBorder="1"/>
    <xf numFmtId="164" fontId="8" fillId="14" borderId="28" xfId="0" applyNumberFormat="1" applyFont="1" applyFill="1" applyBorder="1"/>
    <xf numFmtId="164" fontId="10" fillId="14" borderId="49" xfId="0" applyNumberFormat="1" applyFont="1" applyFill="1" applyBorder="1"/>
    <xf numFmtId="164" fontId="9" fillId="14" borderId="45" xfId="0" applyNumberFormat="1" applyFont="1" applyFill="1" applyBorder="1"/>
    <xf numFmtId="164" fontId="9" fillId="14" borderId="38" xfId="0" applyNumberFormat="1" applyFont="1" applyFill="1" applyBorder="1"/>
    <xf numFmtId="164" fontId="9" fillId="14" borderId="67" xfId="0" applyNumberFormat="1" applyFont="1" applyFill="1" applyBorder="1"/>
    <xf numFmtId="164" fontId="9" fillId="14" borderId="66" xfId="0" applyNumberFormat="1" applyFont="1" applyFill="1" applyBorder="1"/>
    <xf numFmtId="164" fontId="9" fillId="14" borderId="52" xfId="0" applyNumberFormat="1" applyFont="1" applyFill="1" applyBorder="1"/>
    <xf numFmtId="0" fontId="16" fillId="0" borderId="24" xfId="0" applyFont="1" applyBorder="1"/>
    <xf numFmtId="164" fontId="31" fillId="9" borderId="15" xfId="0" applyNumberFormat="1" applyFont="1" applyFill="1" applyBorder="1"/>
    <xf numFmtId="0" fontId="2" fillId="16" borderId="28" xfId="0" applyFont="1" applyFill="1" applyBorder="1"/>
    <xf numFmtId="164" fontId="8" fillId="11" borderId="25" xfId="0" applyNumberFormat="1" applyFont="1" applyFill="1" applyBorder="1"/>
    <xf numFmtId="164" fontId="7" fillId="11" borderId="10" xfId="0" applyNumberFormat="1" applyFont="1" applyFill="1" applyBorder="1"/>
    <xf numFmtId="164" fontId="2" fillId="14" borderId="51" xfId="0" applyNumberFormat="1" applyFont="1" applyFill="1" applyBorder="1"/>
    <xf numFmtId="164" fontId="9" fillId="14" borderId="51" xfId="0" applyNumberFormat="1" applyFont="1" applyFill="1" applyBorder="1"/>
    <xf numFmtId="164" fontId="9" fillId="6" borderId="51" xfId="0" applyNumberFormat="1" applyFont="1" applyFill="1" applyBorder="1"/>
    <xf numFmtId="164" fontId="2" fillId="14" borderId="49" xfId="0" applyNumberFormat="1" applyFont="1" applyFill="1" applyBorder="1"/>
    <xf numFmtId="164" fontId="2" fillId="14" borderId="38" xfId="0" applyNumberFormat="1" applyFont="1" applyFill="1" applyBorder="1"/>
    <xf numFmtId="164" fontId="2" fillId="14" borderId="45" xfId="0" applyNumberFormat="1" applyFont="1" applyFill="1" applyBorder="1"/>
    <xf numFmtId="164" fontId="7" fillId="14" borderId="27" xfId="0" applyNumberFormat="1" applyFont="1" applyFill="1" applyBorder="1"/>
    <xf numFmtId="164" fontId="0" fillId="14" borderId="49" xfId="0" applyNumberFormat="1" applyFill="1" applyBorder="1"/>
    <xf numFmtId="0" fontId="5" fillId="0" borderId="0" xfId="0" applyFont="1" applyAlignment="1">
      <alignment vertical="top" wrapText="1"/>
    </xf>
    <xf numFmtId="164" fontId="31" fillId="8" borderId="1" xfId="0" applyNumberFormat="1" applyFont="1" applyFill="1" applyBorder="1" applyAlignment="1">
      <alignment wrapText="1"/>
    </xf>
    <xf numFmtId="0" fontId="31" fillId="8" borderId="1" xfId="0" applyFont="1" applyFill="1" applyBorder="1" applyAlignment="1">
      <alignment wrapText="1"/>
    </xf>
    <xf numFmtId="0" fontId="0" fillId="0" borderId="0" xfId="0" applyAlignment="1">
      <alignment wrapText="1"/>
    </xf>
    <xf numFmtId="0" fontId="8" fillId="11" borderId="1" xfId="0" applyFont="1" applyFill="1" applyBorder="1" applyAlignment="1">
      <alignment vertical="top" wrapText="1"/>
    </xf>
    <xf numFmtId="164" fontId="8" fillId="11" borderId="1" xfId="0" applyNumberFormat="1" applyFont="1" applyFill="1" applyBorder="1" applyAlignment="1">
      <alignment vertical="top" wrapText="1"/>
    </xf>
    <xf numFmtId="164" fontId="8" fillId="11" borderId="26" xfId="0" applyNumberFormat="1" applyFont="1" applyFill="1" applyBorder="1" applyAlignment="1">
      <alignment horizontal="center" vertical="top" wrapText="1"/>
    </xf>
    <xf numFmtId="164" fontId="8" fillId="11" borderId="22" xfId="0" applyNumberFormat="1" applyFont="1" applyFill="1" applyBorder="1" applyAlignment="1">
      <alignment horizontal="center" vertical="top" wrapText="1"/>
    </xf>
    <xf numFmtId="0" fontId="13" fillId="3" borderId="1" xfId="0" applyFont="1" applyFill="1" applyBorder="1" applyAlignment="1">
      <alignment horizontal="center"/>
    </xf>
    <xf numFmtId="0" fontId="13" fillId="3" borderId="5" xfId="0" applyFont="1" applyFill="1" applyBorder="1" applyAlignment="1">
      <alignment horizontal="center"/>
    </xf>
    <xf numFmtId="0" fontId="26" fillId="3" borderId="22" xfId="0" applyFont="1" applyFill="1" applyBorder="1" applyAlignment="1">
      <alignment horizontal="center" vertical="center"/>
    </xf>
    <xf numFmtId="9" fontId="26" fillId="3" borderId="56" xfId="0" applyNumberFormat="1" applyFont="1" applyFill="1" applyBorder="1" applyAlignment="1">
      <alignment horizontal="center" vertical="center"/>
    </xf>
    <xf numFmtId="0" fontId="61" fillId="0" borderId="0" xfId="0" applyFont="1"/>
    <xf numFmtId="0" fontId="62" fillId="0" borderId="0" xfId="0" applyFont="1" applyAlignment="1">
      <alignment vertical="top"/>
    </xf>
    <xf numFmtId="0" fontId="26" fillId="0" borderId="0" xfId="0" applyFont="1" applyAlignment="1">
      <alignment horizontal="right" vertical="top"/>
    </xf>
    <xf numFmtId="0" fontId="62" fillId="0" borderId="0" xfId="0" applyFont="1" applyAlignment="1">
      <alignment vertical="top" wrapText="1"/>
    </xf>
    <xf numFmtId="0" fontId="2" fillId="0" borderId="62" xfId="0" applyFont="1" applyBorder="1" applyAlignment="1">
      <alignment horizontal="left" vertical="top" wrapText="1"/>
    </xf>
    <xf numFmtId="0" fontId="25" fillId="6" borderId="1" xfId="0" applyFont="1" applyFill="1" applyBorder="1" applyAlignment="1">
      <alignment vertical="center" wrapText="1"/>
    </xf>
    <xf numFmtId="0" fontId="2" fillId="0" borderId="0" xfId="0" applyFont="1" applyAlignment="1" applyProtection="1">
      <alignment horizontal="center" vertical="top" wrapText="1"/>
      <protection locked="0"/>
    </xf>
    <xf numFmtId="0" fontId="64" fillId="0" borderId="0" xfId="0" applyFont="1"/>
    <xf numFmtId="164" fontId="13" fillId="8" borderId="2" xfId="0" applyNumberFormat="1" applyFont="1" applyFill="1" applyBorder="1"/>
    <xf numFmtId="164" fontId="13" fillId="8" borderId="57" xfId="0" applyNumberFormat="1" applyFont="1" applyFill="1" applyBorder="1"/>
    <xf numFmtId="164" fontId="58" fillId="3" borderId="28" xfId="0" applyNumberFormat="1" applyFont="1" applyFill="1" applyBorder="1"/>
    <xf numFmtId="164" fontId="48" fillId="11" borderId="7" xfId="0" applyNumberFormat="1" applyFont="1" applyFill="1" applyBorder="1" applyAlignment="1">
      <alignment horizontal="right" vertical="center"/>
    </xf>
    <xf numFmtId="164" fontId="48" fillId="11" borderId="38" xfId="0" applyNumberFormat="1" applyFont="1" applyFill="1" applyBorder="1" applyAlignment="1">
      <alignment horizontal="right" vertical="center"/>
    </xf>
    <xf numFmtId="164" fontId="49" fillId="11" borderId="7" xfId="0" applyNumberFormat="1" applyFont="1" applyFill="1" applyBorder="1" applyAlignment="1">
      <alignment horizontal="right" vertical="center"/>
    </xf>
    <xf numFmtId="164" fontId="13" fillId="11" borderId="25" xfId="0" applyNumberFormat="1" applyFont="1" applyFill="1" applyBorder="1"/>
    <xf numFmtId="164" fontId="20" fillId="11" borderId="25" xfId="0" applyNumberFormat="1" applyFont="1" applyFill="1" applyBorder="1"/>
    <xf numFmtId="164" fontId="13" fillId="11" borderId="10" xfId="0" applyNumberFormat="1" applyFont="1" applyFill="1" applyBorder="1"/>
    <xf numFmtId="164" fontId="20" fillId="11" borderId="10" xfId="0" applyNumberFormat="1" applyFont="1" applyFill="1" applyBorder="1" applyAlignment="1">
      <alignment horizontal="left"/>
    </xf>
    <xf numFmtId="164" fontId="20" fillId="11" borderId="10" xfId="0" applyNumberFormat="1" applyFont="1" applyFill="1" applyBorder="1"/>
    <xf numFmtId="0" fontId="33" fillId="13" borderId="1" xfId="0" applyFont="1" applyFill="1" applyBorder="1" applyAlignment="1" applyProtection="1">
      <alignment wrapText="1"/>
      <protection locked="0"/>
    </xf>
    <xf numFmtId="164" fontId="17" fillId="13" borderId="1" xfId="0" applyNumberFormat="1" applyFont="1" applyFill="1" applyBorder="1" applyProtection="1">
      <protection locked="0"/>
    </xf>
    <xf numFmtId="164" fontId="17" fillId="13" borderId="0" xfId="0" applyNumberFormat="1" applyFont="1" applyFill="1" applyProtection="1">
      <protection locked="0"/>
    </xf>
    <xf numFmtId="8" fontId="33" fillId="13" borderId="1" xfId="0" applyNumberFormat="1" applyFont="1" applyFill="1" applyBorder="1" applyAlignment="1" applyProtection="1">
      <alignment wrapText="1"/>
      <protection locked="0"/>
    </xf>
    <xf numFmtId="0" fontId="33" fillId="13" borderId="1" xfId="0" applyFont="1" applyFill="1" applyBorder="1" applyProtection="1">
      <protection locked="0"/>
    </xf>
    <xf numFmtId="8" fontId="33" fillId="13" borderId="1" xfId="0" applyNumberFormat="1" applyFont="1" applyFill="1" applyBorder="1" applyProtection="1">
      <protection locked="0"/>
    </xf>
    <xf numFmtId="164" fontId="17" fillId="13" borderId="23" xfId="0" applyNumberFormat="1" applyFont="1" applyFill="1" applyBorder="1" applyProtection="1">
      <protection locked="0"/>
    </xf>
    <xf numFmtId="164" fontId="17" fillId="5" borderId="1" xfId="0" applyNumberFormat="1" applyFont="1" applyFill="1" applyBorder="1" applyProtection="1">
      <protection locked="0"/>
    </xf>
    <xf numFmtId="164" fontId="17" fillId="5" borderId="5" xfId="0" applyNumberFormat="1" applyFont="1" applyFill="1" applyBorder="1" applyProtection="1">
      <protection locked="0"/>
    </xf>
    <xf numFmtId="164" fontId="17" fillId="5" borderId="23" xfId="0" applyNumberFormat="1" applyFont="1" applyFill="1" applyBorder="1" applyProtection="1">
      <protection locked="0"/>
    </xf>
    <xf numFmtId="8" fontId="17" fillId="13" borderId="24" xfId="0" applyNumberFormat="1" applyFont="1" applyFill="1" applyBorder="1" applyProtection="1">
      <protection locked="0"/>
    </xf>
    <xf numFmtId="8" fontId="17" fillId="13" borderId="1" xfId="0" applyNumberFormat="1" applyFont="1" applyFill="1" applyBorder="1" applyProtection="1">
      <protection locked="0"/>
    </xf>
    <xf numFmtId="0" fontId="17" fillId="13" borderId="1" xfId="0" applyFont="1" applyFill="1" applyBorder="1" applyProtection="1">
      <protection locked="0"/>
    </xf>
    <xf numFmtId="164" fontId="17" fillId="5" borderId="24" xfId="0" applyNumberFormat="1" applyFont="1" applyFill="1" applyBorder="1" applyProtection="1">
      <protection locked="0"/>
    </xf>
    <xf numFmtId="164" fontId="0" fillId="8" borderId="26" xfId="0" applyNumberFormat="1" applyFill="1" applyBorder="1"/>
    <xf numFmtId="164" fontId="0" fillId="8" borderId="12" xfId="0" applyNumberFormat="1" applyFill="1" applyBorder="1"/>
    <xf numFmtId="164" fontId="13" fillId="8" borderId="4" xfId="0" applyNumberFormat="1" applyFont="1" applyFill="1" applyBorder="1"/>
    <xf numFmtId="49" fontId="17" fillId="5" borderId="1" xfId="0" applyNumberFormat="1" applyFont="1" applyFill="1" applyBorder="1" applyProtection="1">
      <protection locked="0"/>
    </xf>
    <xf numFmtId="49" fontId="17" fillId="5" borderId="5" xfId="0" applyNumberFormat="1" applyFont="1" applyFill="1" applyBorder="1" applyProtection="1">
      <protection locked="0"/>
    </xf>
    <xf numFmtId="49" fontId="49" fillId="5" borderId="6" xfId="0" applyNumberFormat="1" applyFont="1" applyFill="1" applyBorder="1"/>
    <xf numFmtId="0" fontId="13" fillId="0" borderId="0" xfId="0" applyFont="1" applyAlignment="1">
      <alignment horizontal="left" wrapText="1"/>
    </xf>
    <xf numFmtId="0" fontId="0" fillId="0" borderId="0" xfId="0" applyAlignment="1">
      <alignment horizontal="left" vertical="top" wrapText="1"/>
    </xf>
    <xf numFmtId="0" fontId="28" fillId="0" borderId="0" xfId="0" applyFont="1" applyAlignment="1">
      <alignment horizontal="left" wrapText="1"/>
    </xf>
    <xf numFmtId="0" fontId="14" fillId="0" borderId="0" xfId="0" applyFont="1" applyAlignment="1">
      <alignment horizontal="left" wrapText="1"/>
    </xf>
    <xf numFmtId="0" fontId="28" fillId="0" borderId="0" xfId="0" applyFont="1" applyAlignment="1">
      <alignment horizontal="left" vertical="top" wrapText="1"/>
    </xf>
    <xf numFmtId="0" fontId="2" fillId="5" borderId="11"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0" xfId="0" applyFill="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46" fillId="0" borderId="0" xfId="0" applyFont="1" applyAlignment="1">
      <alignment horizontal="left" vertical="top"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5" borderId="87" xfId="0" applyFont="1" applyFill="1" applyBorder="1" applyAlignment="1" applyProtection="1">
      <alignment horizontal="center" vertical="top" wrapText="1"/>
      <protection locked="0"/>
    </xf>
    <xf numFmtId="0" fontId="2" fillId="5" borderId="88" xfId="0" applyFont="1" applyFill="1" applyBorder="1" applyAlignment="1" applyProtection="1">
      <alignment horizontal="center" vertical="top" wrapText="1"/>
      <protection locked="0"/>
    </xf>
    <xf numFmtId="0" fontId="2" fillId="5" borderId="89" xfId="0" applyFont="1" applyFill="1" applyBorder="1" applyAlignment="1" applyProtection="1">
      <alignment horizontal="center" vertical="top" wrapText="1"/>
      <protection locked="0"/>
    </xf>
    <xf numFmtId="0" fontId="2" fillId="0" borderId="79"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0" xfId="0" applyFont="1" applyAlignment="1">
      <alignment horizontal="center" vertical="center" wrapText="1"/>
    </xf>
    <xf numFmtId="0" fontId="2" fillId="0" borderId="83" xfId="0" applyFont="1" applyBorder="1" applyAlignment="1">
      <alignment horizontal="center" vertical="center" wrapText="1"/>
    </xf>
    <xf numFmtId="0" fontId="2" fillId="0" borderId="84"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2" fillId="5" borderId="75" xfId="0" applyFont="1" applyFill="1" applyBorder="1" applyAlignment="1" applyProtection="1">
      <alignment horizontal="center" vertical="top" wrapText="1"/>
      <protection locked="0"/>
    </xf>
    <xf numFmtId="0" fontId="2" fillId="5" borderId="76" xfId="0" applyFont="1" applyFill="1" applyBorder="1" applyAlignment="1" applyProtection="1">
      <alignment horizontal="center" vertical="top" wrapText="1"/>
      <protection locked="0"/>
    </xf>
    <xf numFmtId="0" fontId="2" fillId="5" borderId="77" xfId="0" applyFont="1" applyFill="1" applyBorder="1" applyAlignment="1" applyProtection="1">
      <alignment horizontal="center" vertical="top" wrapText="1"/>
      <protection locked="0"/>
    </xf>
    <xf numFmtId="0" fontId="2" fillId="5" borderId="72" xfId="0" applyFont="1" applyFill="1" applyBorder="1" applyAlignment="1" applyProtection="1">
      <alignment horizontal="center" vertical="top" wrapText="1"/>
      <protection locked="0"/>
    </xf>
    <xf numFmtId="0" fontId="2" fillId="5" borderId="74" xfId="0" applyFont="1" applyFill="1" applyBorder="1" applyAlignment="1" applyProtection="1">
      <alignment horizontal="center" vertical="top" wrapText="1"/>
      <protection locked="0"/>
    </xf>
    <xf numFmtId="0" fontId="2" fillId="5" borderId="73" xfId="0" applyFont="1" applyFill="1" applyBorder="1" applyAlignment="1" applyProtection="1">
      <alignment horizontal="center" vertical="top" wrapText="1"/>
      <protection locked="0"/>
    </xf>
    <xf numFmtId="0" fontId="2" fillId="8" borderId="5"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13" fillId="3" borderId="60" xfId="0" applyFont="1" applyFill="1" applyBorder="1" applyAlignment="1">
      <alignment horizontal="left" vertical="top"/>
    </xf>
    <xf numFmtId="0" fontId="13" fillId="3" borderId="61" xfId="0" applyFont="1" applyFill="1" applyBorder="1" applyAlignment="1">
      <alignment horizontal="left" vertical="top"/>
    </xf>
    <xf numFmtId="0" fontId="2" fillId="8" borderId="5" xfId="0" applyFont="1" applyFill="1" applyBorder="1" applyAlignment="1">
      <alignment horizontal="center" vertical="center"/>
    </xf>
    <xf numFmtId="0" fontId="2" fillId="8" borderId="24"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4" xfId="0" applyFont="1" applyFill="1" applyBorder="1" applyAlignment="1">
      <alignment horizontal="center" vertical="center" wrapText="1"/>
    </xf>
    <xf numFmtId="0" fontId="0" fillId="0" borderId="0" xfId="0" applyAlignment="1">
      <alignment horizontal="center"/>
    </xf>
    <xf numFmtId="0" fontId="7" fillId="11" borderId="23" xfId="0" applyFont="1" applyFill="1" applyBorder="1" applyAlignment="1">
      <alignment horizontal="center"/>
    </xf>
    <xf numFmtId="0" fontId="7" fillId="11" borderId="25" xfId="0" applyFont="1" applyFill="1" applyBorder="1" applyAlignment="1">
      <alignment horizontal="center"/>
    </xf>
    <xf numFmtId="0" fontId="7" fillId="11" borderId="26" xfId="0" applyFont="1" applyFill="1" applyBorder="1" applyAlignment="1">
      <alignment horizontal="center"/>
    </xf>
    <xf numFmtId="0" fontId="2" fillId="9" borderId="5" xfId="0" applyFont="1" applyFill="1" applyBorder="1" applyAlignment="1">
      <alignment horizontal="center" vertical="center"/>
    </xf>
    <xf numFmtId="0" fontId="2" fillId="9" borderId="2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24"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24" xfId="0" applyFont="1" applyFill="1" applyBorder="1" applyAlignment="1">
      <alignment horizontal="center" vertical="center"/>
    </xf>
    <xf numFmtId="0" fontId="2" fillId="8" borderId="12" xfId="0" applyFont="1" applyFill="1" applyBorder="1" applyAlignment="1">
      <alignment horizontal="center" vertical="center"/>
    </xf>
    <xf numFmtId="0" fontId="2" fillId="8" borderId="17" xfId="0" applyFont="1" applyFill="1" applyBorder="1" applyAlignment="1">
      <alignment horizontal="center" vertical="center"/>
    </xf>
    <xf numFmtId="164" fontId="20" fillId="11" borderId="11" xfId="0" applyNumberFormat="1" applyFont="1" applyFill="1" applyBorder="1" applyAlignment="1">
      <alignment horizontal="right"/>
    </xf>
    <xf numFmtId="164" fontId="20" fillId="11" borderId="10" xfId="0" applyNumberFormat="1" applyFont="1" applyFill="1" applyBorder="1" applyAlignment="1">
      <alignment horizontal="right"/>
    </xf>
    <xf numFmtId="164" fontId="20" fillId="11" borderId="50" xfId="0" applyNumberFormat="1" applyFont="1" applyFill="1" applyBorder="1" applyAlignment="1">
      <alignment horizontal="right"/>
    </xf>
    <xf numFmtId="0" fontId="26" fillId="3" borderId="62" xfId="0" applyFont="1" applyFill="1" applyBorder="1" applyAlignment="1">
      <alignment horizontal="left" vertical="top"/>
    </xf>
    <xf numFmtId="0" fontId="26" fillId="3" borderId="63" xfId="0" applyFont="1" applyFill="1" applyBorder="1" applyAlignment="1">
      <alignment horizontal="left" vertical="top"/>
    </xf>
    <xf numFmtId="0" fontId="25" fillId="0" borderId="62" xfId="0" applyFont="1" applyBorder="1" applyAlignment="1">
      <alignment horizontal="left" vertical="top" wrapText="1"/>
    </xf>
    <xf numFmtId="0" fontId="25" fillId="0" borderId="78" xfId="0" applyFont="1" applyBorder="1" applyAlignment="1">
      <alignment horizontal="left" vertical="top" wrapText="1"/>
    </xf>
    <xf numFmtId="0" fontId="25" fillId="0" borderId="63" xfId="0" applyFont="1" applyBorder="1" applyAlignment="1">
      <alignment horizontal="left" vertical="top" wrapText="1"/>
    </xf>
    <xf numFmtId="164" fontId="20" fillId="11" borderId="29" xfId="0" applyNumberFormat="1" applyFont="1" applyFill="1" applyBorder="1" applyAlignment="1">
      <alignment horizontal="right"/>
    </xf>
    <xf numFmtId="164" fontId="20" fillId="11" borderId="65" xfId="0" applyNumberFormat="1" applyFont="1" applyFill="1" applyBorder="1" applyAlignment="1">
      <alignment horizontal="right"/>
    </xf>
    <xf numFmtId="0" fontId="13" fillId="3" borderId="62" xfId="0" applyFont="1" applyFill="1" applyBorder="1" applyAlignment="1">
      <alignment horizontal="left" vertical="top"/>
    </xf>
    <xf numFmtId="0" fontId="13" fillId="3" borderId="78" xfId="0" applyFont="1" applyFill="1" applyBorder="1" applyAlignment="1">
      <alignment horizontal="left" vertical="top"/>
    </xf>
    <xf numFmtId="0" fontId="13" fillId="3" borderId="63" xfId="0" applyFont="1" applyFill="1" applyBorder="1" applyAlignment="1">
      <alignment horizontal="left" vertical="top"/>
    </xf>
    <xf numFmtId="0" fontId="13" fillId="3" borderId="15" xfId="0" applyFont="1" applyFill="1" applyBorder="1" applyAlignment="1">
      <alignment horizontal="left"/>
    </xf>
    <xf numFmtId="0" fontId="13" fillId="3" borderId="16" xfId="0" applyFont="1" applyFill="1" applyBorder="1" applyAlignment="1">
      <alignment horizontal="left"/>
    </xf>
    <xf numFmtId="0" fontId="13" fillId="3" borderId="17" xfId="0" applyFont="1" applyFill="1" applyBorder="1" applyAlignment="1">
      <alignment horizontal="left"/>
    </xf>
    <xf numFmtId="0" fontId="26" fillId="3" borderId="23" xfId="0" applyFont="1" applyFill="1" applyBorder="1" applyAlignment="1">
      <alignment horizontal="left" vertical="top"/>
    </xf>
    <xf numFmtId="0" fontId="26" fillId="3" borderId="25" xfId="0" applyFont="1" applyFill="1" applyBorder="1" applyAlignment="1">
      <alignment horizontal="left" vertical="top"/>
    </xf>
    <xf numFmtId="0" fontId="26" fillId="3" borderId="26" xfId="0" applyFont="1" applyFill="1" applyBorder="1" applyAlignment="1">
      <alignment horizontal="left" vertical="top"/>
    </xf>
    <xf numFmtId="0" fontId="7" fillId="11" borderId="22" xfId="0" applyFont="1" applyFill="1" applyBorder="1" applyAlignment="1">
      <alignment horizontal="center"/>
    </xf>
    <xf numFmtId="0" fontId="7" fillId="11" borderId="5" xfId="0" applyFont="1" applyFill="1" applyBorder="1" applyAlignment="1">
      <alignment horizontal="center"/>
    </xf>
    <xf numFmtId="0" fontId="7" fillId="11" borderId="24" xfId="0" applyFont="1" applyFill="1" applyBorder="1" applyAlignment="1">
      <alignment horizontal="center"/>
    </xf>
    <xf numFmtId="0" fontId="7" fillId="11" borderId="11" xfId="0" applyFont="1" applyFill="1" applyBorder="1" applyAlignment="1">
      <alignment horizontal="center"/>
    </xf>
    <xf numFmtId="0" fontId="7" fillId="11" borderId="15" xfId="0" applyFont="1" applyFill="1" applyBorder="1" applyAlignment="1">
      <alignment horizontal="center"/>
    </xf>
    <xf numFmtId="0" fontId="55" fillId="11" borderId="11" xfId="0" applyFont="1" applyFill="1" applyBorder="1" applyAlignment="1">
      <alignment horizontal="center"/>
    </xf>
    <xf numFmtId="0" fontId="55" fillId="11" borderId="15" xfId="0" applyFont="1" applyFill="1" applyBorder="1" applyAlignment="1">
      <alignment horizontal="center"/>
    </xf>
    <xf numFmtId="0" fontId="7" fillId="11" borderId="12" xfId="0" applyFont="1" applyFill="1" applyBorder="1" applyAlignment="1">
      <alignment horizontal="center"/>
    </xf>
    <xf numFmtId="0" fontId="7" fillId="11" borderId="17" xfId="0" applyFont="1" applyFill="1" applyBorder="1" applyAlignment="1">
      <alignment horizontal="center"/>
    </xf>
    <xf numFmtId="0" fontId="2" fillId="0" borderId="62" xfId="0" applyFont="1" applyBorder="1" applyAlignment="1">
      <alignment horizontal="left" vertical="top" wrapText="1"/>
    </xf>
    <xf numFmtId="0" fontId="2" fillId="0" borderId="78" xfId="0" applyFont="1" applyBorder="1" applyAlignment="1">
      <alignment horizontal="left" vertical="top" wrapText="1"/>
    </xf>
    <xf numFmtId="0" fontId="2" fillId="0" borderId="63" xfId="0" applyFont="1" applyBorder="1" applyAlignment="1">
      <alignment horizontal="left" vertical="top" wrapText="1"/>
    </xf>
    <xf numFmtId="0" fontId="7" fillId="6" borderId="11" xfId="0" applyFont="1" applyFill="1" applyBorder="1" applyAlignment="1">
      <alignment horizontal="center"/>
    </xf>
    <xf numFmtId="0" fontId="7" fillId="6" borderId="15" xfId="0" applyFont="1" applyFill="1" applyBorder="1" applyAlignment="1">
      <alignment horizontal="center"/>
    </xf>
    <xf numFmtId="0" fontId="1" fillId="6" borderId="12" xfId="0" applyFont="1" applyFill="1" applyBorder="1" applyAlignment="1">
      <alignment horizontal="center"/>
    </xf>
    <xf numFmtId="0" fontId="1" fillId="6" borderId="17" xfId="0" applyFont="1" applyFill="1" applyBorder="1" applyAlignment="1">
      <alignment horizontal="center"/>
    </xf>
    <xf numFmtId="0" fontId="1" fillId="6" borderId="5" xfId="0" applyFont="1" applyFill="1" applyBorder="1" applyAlignment="1">
      <alignment horizontal="center"/>
    </xf>
    <xf numFmtId="0" fontId="1" fillId="6" borderId="24" xfId="0" applyFont="1" applyFill="1" applyBorder="1" applyAlignment="1">
      <alignment horizontal="center"/>
    </xf>
    <xf numFmtId="0" fontId="8" fillId="11" borderId="5" xfId="0" applyFont="1" applyFill="1" applyBorder="1" applyAlignment="1">
      <alignment horizontal="center"/>
    </xf>
    <xf numFmtId="0" fontId="8" fillId="11" borderId="24" xfId="0" applyFont="1" applyFill="1" applyBorder="1" applyAlignment="1">
      <alignment horizontal="center"/>
    </xf>
    <xf numFmtId="0" fontId="8" fillId="11" borderId="11" xfId="0" applyFont="1" applyFill="1" applyBorder="1" applyAlignment="1">
      <alignment horizontal="center"/>
    </xf>
    <xf numFmtId="0" fontId="8" fillId="11" borderId="15" xfId="0" applyFont="1" applyFill="1" applyBorder="1" applyAlignment="1">
      <alignment horizontal="center"/>
    </xf>
    <xf numFmtId="0" fontId="8" fillId="11" borderId="22" xfId="0" applyFont="1" applyFill="1" applyBorder="1" applyAlignment="1">
      <alignment horizontal="center"/>
    </xf>
    <xf numFmtId="0" fontId="8" fillId="11" borderId="53" xfId="0" applyFont="1" applyFill="1" applyBorder="1" applyAlignment="1">
      <alignment horizontal="center"/>
    </xf>
    <xf numFmtId="0" fontId="63" fillId="0" borderId="78" xfId="0" applyFont="1" applyBorder="1" applyAlignment="1">
      <alignment horizontal="left" vertical="top" wrapText="1"/>
    </xf>
    <xf numFmtId="0" fontId="63" fillId="0" borderId="63" xfId="0" applyFont="1" applyBorder="1" applyAlignment="1">
      <alignment horizontal="left" vertical="top" wrapText="1"/>
    </xf>
    <xf numFmtId="0" fontId="13" fillId="3" borderId="23" xfId="0" applyFont="1" applyFill="1" applyBorder="1" applyAlignment="1">
      <alignment horizontal="left"/>
    </xf>
    <xf numFmtId="0" fontId="13" fillId="3" borderId="25" xfId="0" applyFont="1" applyFill="1" applyBorder="1" applyAlignment="1">
      <alignment horizontal="left"/>
    </xf>
    <xf numFmtId="0" fontId="13" fillId="3" borderId="26" xfId="0" applyFont="1" applyFill="1" applyBorder="1" applyAlignment="1">
      <alignment horizontal="left"/>
    </xf>
    <xf numFmtId="0" fontId="26" fillId="3" borderId="35" xfId="0" applyFont="1" applyFill="1" applyBorder="1" applyAlignment="1">
      <alignment horizontal="left" vertical="top"/>
    </xf>
    <xf numFmtId="0" fontId="26" fillId="3" borderId="36" xfId="0" applyFont="1" applyFill="1" applyBorder="1" applyAlignment="1">
      <alignment horizontal="left" vertical="top"/>
    </xf>
    <xf numFmtId="0" fontId="26" fillId="3" borderId="37" xfId="0" applyFont="1" applyFill="1" applyBorder="1" applyAlignment="1">
      <alignment horizontal="left" vertical="top"/>
    </xf>
    <xf numFmtId="0" fontId="1" fillId="10" borderId="40" xfId="0" applyFont="1" applyFill="1" applyBorder="1" applyAlignment="1">
      <alignment horizontal="center"/>
    </xf>
    <xf numFmtId="0" fontId="1" fillId="10" borderId="42" xfId="0" applyFont="1" applyFill="1" applyBorder="1" applyAlignment="1">
      <alignment horizontal="center"/>
    </xf>
    <xf numFmtId="0" fontId="1" fillId="10" borderId="46" xfId="0" applyFont="1" applyFill="1" applyBorder="1" applyAlignment="1">
      <alignment horizontal="center"/>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4" xfId="0" applyFont="1" applyFill="1" applyBorder="1" applyAlignment="1">
      <alignment horizontal="center"/>
    </xf>
    <xf numFmtId="0" fontId="2" fillId="8" borderId="32" xfId="0" applyFont="1" applyFill="1" applyBorder="1" applyAlignment="1">
      <alignment horizontal="center"/>
    </xf>
    <xf numFmtId="0" fontId="2" fillId="8" borderId="0" xfId="0" applyFont="1" applyFill="1" applyAlignment="1">
      <alignment horizont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164" fontId="9" fillId="0" borderId="43" xfId="0" applyNumberFormat="1" applyFont="1" applyBorder="1" applyAlignment="1">
      <alignment horizontal="center" vertical="center"/>
    </xf>
    <xf numFmtId="164" fontId="9" fillId="0" borderId="31" xfId="0" applyNumberFormat="1" applyFont="1" applyBorder="1" applyAlignment="1">
      <alignment horizontal="center" vertical="center"/>
    </xf>
    <xf numFmtId="0" fontId="1" fillId="2" borderId="15" xfId="0" applyFont="1" applyFill="1" applyBorder="1" applyAlignment="1">
      <alignment horizontal="center"/>
    </xf>
    <xf numFmtId="0" fontId="1" fillId="2" borderId="16" xfId="0" applyFont="1" applyFill="1" applyBorder="1" applyAlignment="1">
      <alignment horizontal="center"/>
    </xf>
    <xf numFmtId="164" fontId="9" fillId="0" borderId="47" xfId="0" applyNumberFormat="1" applyFont="1" applyBorder="1" applyAlignment="1">
      <alignment horizontal="center" vertical="center"/>
    </xf>
    <xf numFmtId="164" fontId="9" fillId="0" borderId="54" xfId="0" applyNumberFormat="1" applyFont="1" applyBorder="1" applyAlignment="1">
      <alignment horizontal="center" vertical="center"/>
    </xf>
    <xf numFmtId="164" fontId="9" fillId="0" borderId="16" xfId="0" applyNumberFormat="1" applyFont="1" applyBorder="1" applyAlignment="1">
      <alignment horizontal="center" vertical="center"/>
    </xf>
    <xf numFmtId="164" fontId="9" fillId="0" borderId="17" xfId="0" applyNumberFormat="1" applyFont="1" applyBorder="1" applyAlignment="1">
      <alignment horizontal="center" vertical="center"/>
    </xf>
    <xf numFmtId="0" fontId="2" fillId="11" borderId="45" xfId="0" applyFont="1" applyFill="1" applyBorder="1" applyAlignment="1">
      <alignment horizontal="center"/>
    </xf>
    <xf numFmtId="0" fontId="2" fillId="11" borderId="71" xfId="0" applyFont="1" applyFill="1" applyBorder="1" applyAlignment="1">
      <alignment horizontal="center"/>
    </xf>
    <xf numFmtId="0" fontId="7" fillId="19" borderId="2" xfId="0" applyFont="1" applyFill="1" applyBorder="1" applyAlignment="1">
      <alignment horizontal="center"/>
    </xf>
    <xf numFmtId="0" fontId="7" fillId="19" borderId="3" xfId="0" applyFont="1" applyFill="1" applyBorder="1" applyAlignment="1">
      <alignment horizontal="center"/>
    </xf>
    <xf numFmtId="0" fontId="7" fillId="19" borderId="4" xfId="0" applyFont="1" applyFill="1" applyBorder="1" applyAlignment="1">
      <alignment horizontal="center"/>
    </xf>
    <xf numFmtId="0" fontId="2" fillId="11" borderId="20" xfId="0" applyFont="1" applyFill="1" applyBorder="1" applyAlignment="1">
      <alignment horizontal="center"/>
    </xf>
    <xf numFmtId="0" fontId="2" fillId="11" borderId="18" xfId="0" applyFont="1" applyFill="1" applyBorder="1" applyAlignment="1">
      <alignment horizontal="center"/>
    </xf>
    <xf numFmtId="0" fontId="1" fillId="2" borderId="43" xfId="0" applyFont="1" applyFill="1" applyBorder="1" applyAlignment="1">
      <alignment horizontal="center"/>
    </xf>
    <xf numFmtId="0" fontId="1" fillId="2" borderId="31" xfId="0" applyFont="1" applyFill="1" applyBorder="1" applyAlignment="1">
      <alignment horizontal="center"/>
    </xf>
    <xf numFmtId="164" fontId="9" fillId="11" borderId="16" xfId="0" applyNumberFormat="1" applyFont="1" applyFill="1" applyBorder="1" applyAlignment="1">
      <alignment horizontal="center" vertical="center"/>
    </xf>
    <xf numFmtId="164" fontId="9" fillId="11" borderId="17" xfId="0" applyNumberFormat="1" applyFont="1" applyFill="1" applyBorder="1" applyAlignment="1">
      <alignment horizontal="center" vertical="center"/>
    </xf>
    <xf numFmtId="164" fontId="0" fillId="5" borderId="23" xfId="0" applyNumberFormat="1" applyFill="1" applyBorder="1" applyAlignment="1">
      <alignment horizontal="center" vertical="top"/>
    </xf>
    <xf numFmtId="164" fontId="0" fillId="5" borderId="26" xfId="0" applyNumberFormat="1" applyFill="1" applyBorder="1" applyAlignment="1">
      <alignment horizontal="center" vertical="top"/>
    </xf>
    <xf numFmtId="164" fontId="0" fillId="5" borderId="11" xfId="0" applyNumberFormat="1" applyFill="1" applyBorder="1" applyAlignment="1">
      <alignment horizontal="center" vertical="top"/>
    </xf>
    <xf numFmtId="164" fontId="0" fillId="5" borderId="12" xfId="0" applyNumberFormat="1" applyFill="1" applyBorder="1" applyAlignment="1">
      <alignment horizontal="center" vertical="top"/>
    </xf>
    <xf numFmtId="0" fontId="39" fillId="8" borderId="23" xfId="0" applyFont="1" applyFill="1" applyBorder="1" applyAlignment="1">
      <alignment horizontal="center" vertical="top"/>
    </xf>
    <xf numFmtId="0" fontId="39" fillId="8" borderId="25" xfId="0" applyFont="1" applyFill="1" applyBorder="1" applyAlignment="1">
      <alignment horizontal="center" vertical="top"/>
    </xf>
    <xf numFmtId="0" fontId="39" fillId="8" borderId="26" xfId="0" applyFont="1" applyFill="1" applyBorder="1" applyAlignment="1">
      <alignment horizontal="center" vertical="top"/>
    </xf>
    <xf numFmtId="0" fontId="0" fillId="5" borderId="23" xfId="0" applyFill="1" applyBorder="1" applyAlignment="1" applyProtection="1">
      <alignment horizontal="center"/>
      <protection locked="0"/>
    </xf>
    <xf numFmtId="0" fontId="0" fillId="5" borderId="31" xfId="0" applyFill="1" applyBorder="1" applyAlignment="1" applyProtection="1">
      <alignment horizontal="center"/>
      <protection locked="0"/>
    </xf>
    <xf numFmtId="14" fontId="0" fillId="5" borderId="29" xfId="0" applyNumberFormat="1" applyFill="1" applyBorder="1" applyAlignment="1" applyProtection="1">
      <alignment horizontal="center"/>
      <protection locked="0"/>
    </xf>
    <xf numFmtId="14" fontId="0" fillId="5" borderId="30" xfId="0" applyNumberFormat="1" applyFill="1" applyBorder="1" applyAlignment="1" applyProtection="1">
      <alignment horizontal="center"/>
      <protection locked="0"/>
    </xf>
    <xf numFmtId="0" fontId="0" fillId="5" borderId="23"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164" fontId="7" fillId="11" borderId="11" xfId="0" applyNumberFormat="1" applyFont="1" applyFill="1" applyBorder="1" applyAlignment="1">
      <alignment horizontal="center" vertical="center" wrapText="1"/>
    </xf>
    <xf numFmtId="164" fontId="7" fillId="11" borderId="12" xfId="0" applyNumberFormat="1" applyFont="1" applyFill="1" applyBorder="1" applyAlignment="1">
      <alignment horizontal="center" vertical="center" wrapText="1"/>
    </xf>
    <xf numFmtId="164" fontId="2" fillId="6" borderId="40" xfId="0" applyNumberFormat="1" applyFont="1" applyFill="1" applyBorder="1" applyAlignment="1">
      <alignment horizontal="center" vertical="center"/>
    </xf>
    <xf numFmtId="164" fontId="2" fillId="6" borderId="41" xfId="0" applyNumberFormat="1" applyFont="1" applyFill="1" applyBorder="1" applyAlignment="1">
      <alignment horizontal="center" vertical="center"/>
    </xf>
    <xf numFmtId="164" fontId="2" fillId="9" borderId="23" xfId="0" applyNumberFormat="1" applyFont="1" applyFill="1" applyBorder="1" applyAlignment="1">
      <alignment horizontal="center"/>
    </xf>
    <xf numFmtId="164" fontId="2" fillId="9" borderId="31" xfId="0" applyNumberFormat="1" applyFont="1" applyFill="1" applyBorder="1" applyAlignment="1">
      <alignment horizontal="center"/>
    </xf>
    <xf numFmtId="0" fontId="60" fillId="11" borderId="72" xfId="2" applyFont="1" applyFill="1" applyBorder="1" applyAlignment="1">
      <alignment horizontal="center" vertical="top"/>
    </xf>
    <xf numFmtId="0" fontId="60" fillId="11" borderId="73" xfId="2" applyFont="1" applyFill="1" applyBorder="1" applyAlignment="1">
      <alignment horizontal="center" vertical="top"/>
    </xf>
    <xf numFmtId="0" fontId="2" fillId="0" borderId="5" xfId="0" applyFont="1" applyBorder="1" applyAlignment="1">
      <alignment horizontal="left" wrapText="1"/>
    </xf>
    <xf numFmtId="0" fontId="2" fillId="0" borderId="24" xfId="0" applyFont="1" applyBorder="1" applyAlignment="1">
      <alignment horizontal="left" wrapText="1"/>
    </xf>
    <xf numFmtId="164" fontId="2" fillId="9" borderId="5" xfId="0" applyNumberFormat="1" applyFont="1" applyFill="1" applyBorder="1" applyAlignment="1">
      <alignment horizontal="right" vertical="center"/>
    </xf>
    <xf numFmtId="164" fontId="2" fillId="9" borderId="24" xfId="0" applyNumberFormat="1" applyFont="1" applyFill="1" applyBorder="1" applyAlignment="1">
      <alignment horizontal="right" vertical="center"/>
    </xf>
    <xf numFmtId="164" fontId="16" fillId="8" borderId="5" xfId="0" applyNumberFormat="1" applyFont="1" applyFill="1" applyBorder="1" applyAlignment="1">
      <alignment horizontal="right" vertical="center" wrapText="1"/>
    </xf>
    <xf numFmtId="164" fontId="16" fillId="8" borderId="24" xfId="0" applyNumberFormat="1" applyFont="1" applyFill="1" applyBorder="1" applyAlignment="1">
      <alignment horizontal="right" vertical="center" wrapText="1"/>
    </xf>
    <xf numFmtId="0" fontId="0" fillId="0" borderId="21"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32" xfId="0" applyBorder="1" applyAlignment="1">
      <alignment horizontal="left" vertical="top" wrapText="1"/>
    </xf>
    <xf numFmtId="0" fontId="0" fillId="0" borderId="18" xfId="0" applyBorder="1" applyAlignment="1">
      <alignment horizontal="left" vertical="top" wrapText="1"/>
    </xf>
    <xf numFmtId="0" fontId="13" fillId="3" borderId="2" xfId="0" applyFont="1" applyFill="1" applyBorder="1" applyAlignment="1">
      <alignment horizontal="center" vertical="top" wrapText="1"/>
    </xf>
    <xf numFmtId="0" fontId="13" fillId="3" borderId="4" xfId="0" applyFont="1" applyFill="1" applyBorder="1" applyAlignment="1">
      <alignment horizontal="center" vertical="top" wrapText="1"/>
    </xf>
    <xf numFmtId="0" fontId="25" fillId="8" borderId="2" xfId="0" applyFont="1" applyFill="1" applyBorder="1" applyAlignment="1">
      <alignment horizontal="center" vertical="center"/>
    </xf>
    <xf numFmtId="0" fontId="25" fillId="8" borderId="4" xfId="0" applyFont="1" applyFill="1" applyBorder="1" applyAlignment="1">
      <alignment horizontal="center" vertical="center"/>
    </xf>
    <xf numFmtId="0" fontId="2" fillId="0" borderId="0" xfId="0" applyFont="1" applyAlignment="1">
      <alignment horizontal="left" vertical="top" wrapText="1"/>
    </xf>
    <xf numFmtId="164" fontId="31" fillId="8" borderId="5" xfId="0" applyNumberFormat="1" applyFont="1" applyFill="1" applyBorder="1" applyAlignment="1">
      <alignment horizontal="right" vertical="center"/>
    </xf>
    <xf numFmtId="164" fontId="31" fillId="8" borderId="24" xfId="0" applyNumberFormat="1" applyFont="1" applyFill="1" applyBorder="1" applyAlignment="1">
      <alignment horizontal="right" vertical="center"/>
    </xf>
    <xf numFmtId="164" fontId="1" fillId="2" borderId="11" xfId="0" applyNumberFormat="1" applyFont="1" applyFill="1" applyBorder="1" applyAlignment="1">
      <alignment horizontal="center" vertical="center" wrapText="1"/>
    </xf>
    <xf numFmtId="164" fontId="1" fillId="2" borderId="12" xfId="0" applyNumberFormat="1" applyFont="1" applyFill="1" applyBorder="1" applyAlignment="1">
      <alignment horizontal="center" vertical="center" wrapText="1"/>
    </xf>
    <xf numFmtId="0" fontId="2" fillId="8" borderId="23" xfId="0" applyFont="1" applyFill="1" applyBorder="1" applyAlignment="1">
      <alignment horizontal="center" vertical="top"/>
    </xf>
    <xf numFmtId="0" fontId="2" fillId="8" borderId="25" xfId="0" applyFont="1" applyFill="1" applyBorder="1" applyAlignment="1">
      <alignment horizontal="center" vertical="top"/>
    </xf>
    <xf numFmtId="0" fontId="2" fillId="8" borderId="26" xfId="0" applyFont="1" applyFill="1" applyBorder="1" applyAlignment="1">
      <alignment horizontal="center" vertical="top"/>
    </xf>
    <xf numFmtId="0" fontId="1" fillId="2" borderId="16" xfId="0" applyFont="1" applyFill="1" applyBorder="1" applyAlignment="1">
      <alignment horizontal="center" vertical="top"/>
    </xf>
    <xf numFmtId="164" fontId="2" fillId="4" borderId="40" xfId="0" applyNumberFormat="1" applyFont="1" applyFill="1" applyBorder="1" applyAlignment="1">
      <alignment horizontal="center" vertical="center"/>
    </xf>
    <xf numFmtId="164" fontId="2" fillId="4" borderId="41" xfId="0" applyNumberFormat="1" applyFont="1" applyFill="1" applyBorder="1" applyAlignment="1">
      <alignment horizontal="center" vertical="center"/>
    </xf>
  </cellXfs>
  <cellStyles count="3">
    <cellStyle name="Hyperlink" xfId="2" builtinId="8"/>
    <cellStyle name="Normal" xfId="0" builtinId="0"/>
    <cellStyle name="Percent" xfId="1" builtinId="5"/>
  </cellStyles>
  <dxfs count="128">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patternType="solid">
          <bgColor rgb="FFFF0000"/>
        </patternFill>
      </fill>
    </dxf>
    <dxf>
      <fill>
        <patternFill patternType="solid">
          <bgColor rgb="FF92D050"/>
        </patternFill>
      </fill>
    </dxf>
    <dxf>
      <fill>
        <patternFill patternType="solid">
          <bgColor rgb="FF92D05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ont>
        <color theme="1"/>
      </font>
      <fill>
        <patternFill patternType="solid">
          <bgColor rgb="FF92D05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92D050"/>
        </patternFill>
      </fill>
    </dxf>
    <dxf>
      <font>
        <color theme="1"/>
      </font>
      <fill>
        <patternFill patternType="solid">
          <bgColor rgb="FF92D050"/>
        </patternFill>
      </fill>
    </dxf>
    <dxf>
      <font>
        <color theme="1"/>
      </font>
      <fill>
        <patternFill patternType="solid">
          <bgColor rgb="FFFF0000"/>
        </patternFill>
      </fill>
    </dxf>
  </dxfs>
  <tableStyles count="0" defaultTableStyle="TableStyleMedium2" defaultPivotStyle="PivotStyleLight16"/>
  <colors>
    <mruColors>
      <color rgb="FFBFF1FF"/>
      <color rgb="FFFF0000"/>
      <color rgb="FF780046"/>
      <color rgb="FF9E005A"/>
      <color rgb="FF000000"/>
      <color rgb="FF99CC00"/>
      <color rgb="FFFFCC00"/>
      <color rgb="FFAAB400"/>
      <color rgb="FFCCCC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3" name="Picture 2">
          <a:extLst>
            <a:ext uri="{FF2B5EF4-FFF2-40B4-BE49-F238E27FC236}">
              <a16:creationId xmlns:a16="http://schemas.microsoft.com/office/drawing/2014/main" id="{BC4D9EDF-BE02-4108-9517-17151A0B5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2" name="Picture 2">
          <a:extLst>
            <a:ext uri="{FF2B5EF4-FFF2-40B4-BE49-F238E27FC236}">
              <a16:creationId xmlns:a16="http://schemas.microsoft.com/office/drawing/2014/main" id="{EFFB95F8-8DB9-484E-96B1-135DCB09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180975</xdr:colOff>
      <xdr:row>0</xdr:row>
      <xdr:rowOff>228600</xdr:rowOff>
    </xdr:from>
    <xdr:to>
      <xdr:col>6</xdr:col>
      <xdr:colOff>1200150</xdr:colOff>
      <xdr:row>3</xdr:row>
      <xdr:rowOff>152400</xdr:rowOff>
    </xdr:to>
    <xdr:sp macro="" textlink="">
      <xdr:nvSpPr>
        <xdr:cNvPr id="2" name="Right Arrow 1">
          <a:extLst>
            <a:ext uri="{FF2B5EF4-FFF2-40B4-BE49-F238E27FC236}">
              <a16:creationId xmlns:a16="http://schemas.microsoft.com/office/drawing/2014/main" id="{0E4EC58E-B0CA-6FE2-EC7B-5C72B9F6B117}"/>
            </a:ext>
          </a:extLst>
        </xdr:cNvPr>
        <xdr:cNvSpPr/>
      </xdr:nvSpPr>
      <xdr:spPr>
        <a:xfrm>
          <a:off x="11887200" y="228600"/>
          <a:ext cx="1019175" cy="504825"/>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en-US" sz="1100" b="1" i="0" u="none" strike="noStrike">
              <a:solidFill>
                <a:schemeClr val="lt1"/>
              </a:solidFill>
              <a:latin typeface="Calibri" panose="020F0502020204030204" pitchFamily="34" charset="0"/>
              <a:ea typeface="Calibri" panose="020F0502020204030204" pitchFamily="34" charset="0"/>
              <a:cs typeface="Calibri" panose="020F0502020204030204" pitchFamily="34" charset="0"/>
            </a:rPr>
            <a:t>Click here</a:t>
          </a:r>
        </a:p>
      </xdr:txBody>
    </xdr:sp>
    <xdr:clientData/>
  </xdr:twoCellAnchor>
</xdr:wsDr>
</file>

<file path=xl/persons/person.xml><?xml version="1.0" encoding="utf-8"?>
<personList xmlns="http://schemas.microsoft.com/office/spreadsheetml/2018/threadedcomments" xmlns:x="http://schemas.openxmlformats.org/spreadsheetml/2006/main">
  <person displayName="Karen Shelley-Jones" id="{19FCCB0A-36EC-4AA1-9F50-FD7B710E5F9D}" userId="S::karen.shelley-jones@naturalengland.org.uk::44e3a37a-8e1a-4a27-a59b-4926be78e974" providerId="AD"/>
</personList>
</file>

<file path=xl/theme/theme1.xml><?xml version="1.0" encoding="utf-8"?>
<a:theme xmlns:a="http://schemas.openxmlformats.org/drawingml/2006/main" name="Office Theme">
  <a:themeElements>
    <a:clrScheme name="NE palette">
      <a:dk1>
        <a:sysClr val="windowText" lastClr="000000"/>
      </a:dk1>
      <a:lt1>
        <a:sysClr val="window" lastClr="FFFFFF"/>
      </a:lt1>
      <a:dk2>
        <a:srgbClr val="44546A"/>
      </a:dk2>
      <a:lt2>
        <a:srgbClr val="E7E6E6"/>
      </a:lt2>
      <a:accent1>
        <a:srgbClr val="780046"/>
      </a:accent1>
      <a:accent2>
        <a:srgbClr val="B3BA00"/>
      </a:accent2>
      <a:accent3>
        <a:srgbClr val="A15817"/>
      </a:accent3>
      <a:accent4>
        <a:srgbClr val="F2AE0F"/>
      </a:accent4>
      <a:accent5>
        <a:srgbClr val="009AC8"/>
      </a:accent5>
      <a:accent6>
        <a:srgbClr val="00AF4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1" dT="2025-12-10T11:04:41.65" personId="{19FCCB0A-36EC-4AA1-9F50-FD7B710E5F9D}" id="{68FC8EB9-78D6-4074-8A80-2BAD9876634E}">
    <text>need to show amount of CDEL and RDEL at grant intervention rate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B0C2-A7C1-4633-8EC4-4DF6A4B11C5D}">
  <sheetPr codeName="Sheet1"/>
  <dimension ref="B2:K15"/>
  <sheetViews>
    <sheetView workbookViewId="0">
      <selection activeCell="I3" sqref="I3"/>
    </sheetView>
  </sheetViews>
  <sheetFormatPr defaultColWidth="9.140625" defaultRowHeight="15" x14ac:dyDescent="0.25"/>
  <cols>
    <col min="1" max="2" width="9.140625" style="5"/>
    <col min="3" max="3" width="11.42578125" style="5" bestFit="1" customWidth="1"/>
    <col min="4" max="4" width="47.28515625" style="12" bestFit="1" customWidth="1"/>
    <col min="5" max="5" width="18.7109375" style="5" bestFit="1" customWidth="1"/>
    <col min="6" max="6" width="12.28515625" style="5" bestFit="1" customWidth="1"/>
    <col min="7" max="7" width="9.140625" style="5"/>
    <col min="8" max="8" width="8.28515625" style="5" customWidth="1"/>
    <col min="9" max="9" width="9.140625" style="5"/>
    <col min="10" max="10" width="8.140625" style="5" customWidth="1"/>
    <col min="11" max="11" width="8.28515625" style="18" customWidth="1"/>
    <col min="12" max="16384" width="9.140625" style="5"/>
  </cols>
  <sheetData>
    <row r="2" spans="2:10" x14ac:dyDescent="0.25">
      <c r="B2" s="13" t="s">
        <v>0</v>
      </c>
      <c r="C2" s="13" t="s">
        <v>1</v>
      </c>
      <c r="D2" s="19" t="s">
        <v>2</v>
      </c>
      <c r="E2" s="13" t="s">
        <v>3</v>
      </c>
      <c r="F2" s="13" t="s">
        <v>4</v>
      </c>
      <c r="H2" s="31"/>
      <c r="I2" s="31"/>
      <c r="J2" s="31"/>
    </row>
    <row r="3" spans="2:10" ht="45" x14ac:dyDescent="0.25">
      <c r="B3" s="14">
        <v>1</v>
      </c>
      <c r="C3" s="15">
        <v>45986</v>
      </c>
      <c r="D3" s="16" t="s">
        <v>5</v>
      </c>
      <c r="E3" s="14" t="s">
        <v>6</v>
      </c>
      <c r="F3" s="14" t="s">
        <v>7</v>
      </c>
    </row>
    <row r="4" spans="2:10" ht="30" x14ac:dyDescent="0.25">
      <c r="B4" s="14">
        <v>2</v>
      </c>
      <c r="C4" s="15">
        <v>46001</v>
      </c>
      <c r="D4" s="16" t="s">
        <v>8</v>
      </c>
      <c r="E4" s="14" t="s">
        <v>6</v>
      </c>
      <c r="F4" s="14" t="s">
        <v>7</v>
      </c>
      <c r="H4" s="32"/>
    </row>
    <row r="5" spans="2:10" x14ac:dyDescent="0.25">
      <c r="B5" s="14"/>
      <c r="C5" s="15"/>
      <c r="D5" s="16"/>
      <c r="E5" s="14"/>
      <c r="F5" s="14"/>
    </row>
    <row r="6" spans="2:10" x14ac:dyDescent="0.25">
      <c r="B6" s="14"/>
      <c r="C6" s="15"/>
      <c r="D6" s="16"/>
      <c r="E6" s="14"/>
      <c r="F6" s="14"/>
      <c r="J6" s="12"/>
    </row>
    <row r="7" spans="2:10" x14ac:dyDescent="0.25">
      <c r="B7" s="14"/>
      <c r="C7" s="15"/>
      <c r="D7" s="16"/>
      <c r="E7" s="14"/>
      <c r="F7" s="14"/>
      <c r="J7" s="12"/>
    </row>
    <row r="8" spans="2:10" x14ac:dyDescent="0.25">
      <c r="B8" s="14"/>
      <c r="C8" s="15"/>
      <c r="D8" s="16"/>
      <c r="E8" s="16"/>
      <c r="F8" s="14"/>
    </row>
    <row r="9" spans="2:10" x14ac:dyDescent="0.25">
      <c r="B9" s="14"/>
      <c r="C9" s="15"/>
      <c r="D9" s="16"/>
      <c r="E9" s="14"/>
      <c r="F9" s="14"/>
      <c r="J9" s="12"/>
    </row>
    <row r="10" spans="2:10" x14ac:dyDescent="0.25">
      <c r="B10" s="14"/>
      <c r="C10" s="15"/>
      <c r="D10" s="16"/>
      <c r="E10" s="14"/>
      <c r="F10" s="14"/>
    </row>
    <row r="11" spans="2:10" x14ac:dyDescent="0.25">
      <c r="B11" s="14"/>
      <c r="C11" s="14"/>
      <c r="D11" s="16"/>
      <c r="E11" s="14"/>
      <c r="F11" s="14"/>
    </row>
    <row r="12" spans="2:10" x14ac:dyDescent="0.25">
      <c r="B12" s="14"/>
      <c r="C12" s="14"/>
      <c r="D12" s="16"/>
      <c r="E12" s="14"/>
      <c r="F12" s="14"/>
    </row>
    <row r="13" spans="2:10" x14ac:dyDescent="0.25">
      <c r="B13" s="14"/>
      <c r="C13" s="14"/>
      <c r="D13" s="16"/>
      <c r="E13" s="14"/>
      <c r="F13" s="14"/>
    </row>
    <row r="14" spans="2:10" x14ac:dyDescent="0.25">
      <c r="B14" s="14"/>
      <c r="C14" s="14"/>
      <c r="D14" s="16"/>
      <c r="E14" s="14"/>
      <c r="F14" s="14"/>
    </row>
    <row r="15" spans="2:10" x14ac:dyDescent="0.25">
      <c r="B15" s="14"/>
      <c r="C15" s="14"/>
      <c r="D15" s="16"/>
      <c r="E15" s="14"/>
      <c r="F15" s="14"/>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DD898-D4B4-401A-9124-5C2A57CEAB2F}">
  <sheetPr codeName="Sheet9">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9:N9"/>
    <mergeCell ref="M57:N57"/>
    <mergeCell ref="R8:Z8"/>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A77:C77"/>
    <mergeCell ref="A79:B79"/>
    <mergeCell ref="A84:A85"/>
    <mergeCell ref="B84:B85"/>
    <mergeCell ref="C84:C85"/>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91" priority="9">
      <formula>K11="Yes"</formula>
    </cfRule>
  </conditionalFormatting>
  <conditionalFormatting sqref="X11:X55">
    <cfRule type="cellIs" dxfId="90" priority="5" operator="equal">
      <formula>"n/a"</formula>
    </cfRule>
    <cfRule type="cellIs" dxfId="89" priority="6" operator="equal">
      <formula>"Advisory"</formula>
    </cfRule>
    <cfRule type="cellIs" dxfId="88" priority="7" operator="equal">
      <formula>"Outstanding"</formula>
    </cfRule>
    <cfRule type="cellIs" dxfId="87" priority="8" operator="equal">
      <formula>"Yes"</formula>
    </cfRule>
  </conditionalFormatting>
  <conditionalFormatting sqref="Z56">
    <cfRule type="cellIs" dxfId="86" priority="3" operator="equal">
      <formula>"No"</formula>
    </cfRule>
    <cfRule type="cellIs" dxfId="85" priority="4" operator="equal">
      <formula>"Yes"</formula>
    </cfRule>
  </conditionalFormatting>
  <conditionalFormatting sqref="Z73">
    <cfRule type="cellIs" dxfId="84" priority="1" operator="equal">
      <formula>"No"</formula>
    </cfRule>
    <cfRule type="cellIs" dxfId="83" priority="2" operator="equal">
      <formula>"Yes"</formula>
    </cfRule>
  </conditionalFormatting>
  <dataValidations count="4">
    <dataValidation allowBlank="1" showInputMessage="1" showErrorMessage="1" sqref="B11" xr:uid="{C24CC6E0-3E60-4E25-A852-B62EA5F34847}"/>
    <dataValidation allowBlank="1" showInputMessage="1" promptTitle="Claim form signature:" prompt="Before you submit your claim form please ensure that the Declaration has been signed and dated by an authorised signatory" sqref="B94:C94" xr:uid="{7B66805B-1D4D-4F68-B0D0-72D36CD156EA}"/>
    <dataValidation allowBlank="1" showInputMessage="1" promptTitle="Claim form signature:" prompt="Before you submit your claim form please ensure that the Declaration at the bottom of the form has been signed and dated by an authorised signatory" sqref="B95:C95" xr:uid="{5B038294-4162-4D95-9807-2F73E3B224BA}"/>
    <dataValidation allowBlank="1" showInputMessage="1" promptTitle="Claim form signature" prompt="Before you submit your claim form please ensure that the Declaration at the bottom of the form has been signed and dated by an authorised signatory" sqref="B96:C97" xr:uid="{A454A81E-52A7-4E85-9036-20DC7E63FDE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EED9DA2-4F32-4A06-B8AE-1A1849378F1E}">
          <x14:formula1>
            <xm:f>'Source data'!$H$12:$H$15</xm:f>
          </x14:formula1>
          <xm:sqref>X11:X55</xm:sqref>
        </x14:dataValidation>
        <x14:dataValidation type="list" allowBlank="1" showInputMessage="1" showErrorMessage="1" xr:uid="{D80B170A-8811-47DB-97C7-375B8FCD817C}">
          <x14:formula1>
            <xm:f>'Source data'!$J$4:$J$10</xm:f>
          </x14:formula1>
          <xm:sqref>T11:T55 T58:T72</xm:sqref>
        </x14:dataValidation>
        <x14:dataValidation type="list" allowBlank="1" showInputMessage="1" showErrorMessage="1" xr:uid="{99B47892-9C2C-40C8-B7D9-18B842D627DB}">
          <x14:formula1>
            <xm:f>'Source data'!$H$4:$H$5</xm:f>
          </x14:formula1>
          <xm:sqref>R11:S55 Z58:Z72 R58:S72 Y11:Z55</xm:sqref>
        </x14:dataValidation>
        <x14:dataValidation type="list" allowBlank="1" showInputMessage="1" showErrorMessage="1" xr:uid="{237A3EBE-B2ED-4E29-886D-1E7BCA8D6846}">
          <x14:formula1>
            <xm:f>'Source data'!$F$39:$F$46</xm:f>
          </x14:formula1>
          <xm:sqref>O11:O55</xm:sqref>
        </x14:dataValidation>
        <x14:dataValidation type="list" allowBlank="1" showInputMessage="1" showErrorMessage="1" xr:uid="{A0322B2B-BA63-412F-9510-F7EFC3A5C946}">
          <x14:formula1>
            <xm:f>'Source data'!$F$33:$F$35</xm:f>
          </x14:formula1>
          <xm:sqref>M58:N72</xm:sqref>
        </x14:dataValidation>
        <x14:dataValidation type="list" allowBlank="1" showInputMessage="1" showErrorMessage="1" xr:uid="{E50DA109-AD09-47B0-9FC4-4F1B6EF12B23}">
          <x14:formula1>
            <xm:f>'Source data'!$H$4:$H$6</xm:f>
          </x14:formula1>
          <xm:sqref>L11:L55 L58:L72</xm:sqref>
        </x14:dataValidation>
        <x14:dataValidation type="list" allowBlank="1" showInputMessage="1" showErrorMessage="1" xr:uid="{2746D425-B89B-4B58-A8B7-2D6E54BC8B87}">
          <x14:formula1>
            <xm:f>'Source data'!$F$4:$F$9</xm:f>
          </x14:formula1>
          <xm:sqref>E11:E55 E58:E72</xm:sqref>
        </x14:dataValidation>
        <x14:dataValidation type="list" allowBlank="1" showInputMessage="1" showErrorMessage="1" xr:uid="{01989632-8D46-4AD0-AA4E-314DFACCD245}">
          <x14:formula1>
            <xm:f>'Source data'!$A$30:$A$31</xm:f>
          </x14:formula1>
          <xm:sqref>A58:B72</xm:sqref>
        </x14:dataValidation>
        <x14:dataValidation type="list" allowBlank="1" showInputMessage="1" showErrorMessage="1" xr:uid="{0AA56010-49ED-462C-95B5-3B97D42D51D5}">
          <x14:formula1>
            <xm:f>'Source data'!$F$22:$F$29</xm:f>
          </x14:formula1>
          <xm:sqref>N11:N55</xm:sqref>
        </x14:dataValidation>
        <x14:dataValidation type="list" allowBlank="1" showInputMessage="1" showErrorMessage="1" xr:uid="{49E4278F-3D2C-4C33-99A5-503696155E46}">
          <x14:formula1>
            <xm:f>'Source data'!$F$12:$F$19</xm:f>
          </x14:formula1>
          <xm:sqref>M11:M55</xm:sqref>
        </x14:dataValidation>
        <x14:dataValidation type="list" allowBlank="1" showInputMessage="1" showErrorMessage="1" xr:uid="{8938B4A6-F8A6-4692-A138-8AB1B643EDA9}">
          <x14:formula1>
            <xm:f>'Source data'!$A$4:$A$26</xm:f>
          </x14:formula1>
          <xm:sqref>A11:A55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E9C70-6C05-45B1-8943-F3B9F38D6032}">
  <sheetPr codeName="Sheet10">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82" priority="9">
      <formula>K11="Yes"</formula>
    </cfRule>
  </conditionalFormatting>
  <conditionalFormatting sqref="X11:X55">
    <cfRule type="cellIs" dxfId="81" priority="5" operator="equal">
      <formula>"n/a"</formula>
    </cfRule>
    <cfRule type="cellIs" dxfId="80" priority="6" operator="equal">
      <formula>"Advisory"</formula>
    </cfRule>
    <cfRule type="cellIs" dxfId="79" priority="7" operator="equal">
      <formula>"Outstanding"</formula>
    </cfRule>
    <cfRule type="cellIs" dxfId="78" priority="8" operator="equal">
      <formula>"Yes"</formula>
    </cfRule>
  </conditionalFormatting>
  <conditionalFormatting sqref="Z56">
    <cfRule type="cellIs" dxfId="77" priority="3" operator="equal">
      <formula>"No"</formula>
    </cfRule>
    <cfRule type="cellIs" dxfId="76" priority="4" operator="equal">
      <formula>"Yes"</formula>
    </cfRule>
  </conditionalFormatting>
  <conditionalFormatting sqref="Z73">
    <cfRule type="cellIs" dxfId="75" priority="1" operator="equal">
      <formula>"No"</formula>
    </cfRule>
    <cfRule type="cellIs" dxfId="74" priority="2" operator="equal">
      <formula>"Yes"</formula>
    </cfRule>
  </conditionalFormatting>
  <dataValidations count="4">
    <dataValidation allowBlank="1" showInputMessage="1" showErrorMessage="1" sqref="B11" xr:uid="{BE231863-B8F7-4B9C-AE4D-4BA11B250403}"/>
    <dataValidation allowBlank="1" showInputMessage="1" promptTitle="Claim form signature:" prompt="Before you submit your claim form please ensure that the Declaration has been signed and dated by an authorised signatory" sqref="B94:C94" xr:uid="{C990D7E3-8F37-464F-927A-F4B4533FAA91}"/>
    <dataValidation allowBlank="1" showInputMessage="1" promptTitle="Claim form signature:" prompt="Before you submit your claim form please ensure that the Declaration at the bottom of the form has been signed and dated by an authorised signatory" sqref="B95:C95" xr:uid="{F1720977-21C6-4241-A067-878590265154}"/>
    <dataValidation allowBlank="1" showInputMessage="1" promptTitle="Claim form signature" prompt="Before you submit your claim form please ensure that the Declaration at the bottom of the form has been signed and dated by an authorised signatory" sqref="B96:C97" xr:uid="{B37BC80C-6BA4-428E-BBF8-4600BA808B79}"/>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61322FC-FA5E-472A-B53E-AD63437E9DBF}">
          <x14:formula1>
            <xm:f>'Source data'!$H$12:$H$15</xm:f>
          </x14:formula1>
          <xm:sqref>X11:X55</xm:sqref>
        </x14:dataValidation>
        <x14:dataValidation type="list" allowBlank="1" showInputMessage="1" showErrorMessage="1" xr:uid="{F80B09A1-713B-435E-AE16-43CA7A89B07B}">
          <x14:formula1>
            <xm:f>'Source data'!$J$4:$J$10</xm:f>
          </x14:formula1>
          <xm:sqref>T11:T55 T58:T72</xm:sqref>
        </x14:dataValidation>
        <x14:dataValidation type="list" allowBlank="1" showInputMessage="1" showErrorMessage="1" xr:uid="{8C9151A3-B90E-4723-9CF2-9973894DAC01}">
          <x14:formula1>
            <xm:f>'Source data'!$H$4:$H$5</xm:f>
          </x14:formula1>
          <xm:sqref>R11:S55 Z58:Z72 R58:S72 Y11:Z55</xm:sqref>
        </x14:dataValidation>
        <x14:dataValidation type="list" allowBlank="1" showInputMessage="1" showErrorMessage="1" xr:uid="{E76CA995-945C-4523-BE62-447EA6624001}">
          <x14:formula1>
            <xm:f>'Source data'!$F$39:$F$46</xm:f>
          </x14:formula1>
          <xm:sqref>O11:O55</xm:sqref>
        </x14:dataValidation>
        <x14:dataValidation type="list" allowBlank="1" showInputMessage="1" showErrorMessage="1" xr:uid="{78EBFF69-195E-4028-9BF6-B3B92B565AF6}">
          <x14:formula1>
            <xm:f>'Source data'!$F$33:$F$35</xm:f>
          </x14:formula1>
          <xm:sqref>M58:N72</xm:sqref>
        </x14:dataValidation>
        <x14:dataValidation type="list" allowBlank="1" showInputMessage="1" showErrorMessage="1" xr:uid="{F6320147-1FD3-4FDA-A729-E2F9D3A5EFC1}">
          <x14:formula1>
            <xm:f>'Source data'!$H$4:$H$6</xm:f>
          </x14:formula1>
          <xm:sqref>L11:L55 L58:L72</xm:sqref>
        </x14:dataValidation>
        <x14:dataValidation type="list" allowBlank="1" showInputMessage="1" showErrorMessage="1" xr:uid="{2B231E3C-4E64-4915-A769-9D16D701C5D1}">
          <x14:formula1>
            <xm:f>'Source data'!$F$4:$F$9</xm:f>
          </x14:formula1>
          <xm:sqref>E11:E55 E58:E72</xm:sqref>
        </x14:dataValidation>
        <x14:dataValidation type="list" allowBlank="1" showInputMessage="1" showErrorMessage="1" xr:uid="{B373F14F-DF21-4217-B739-030861FC869F}">
          <x14:formula1>
            <xm:f>'Source data'!$A$30:$A$31</xm:f>
          </x14:formula1>
          <xm:sqref>A58:B72</xm:sqref>
        </x14:dataValidation>
        <x14:dataValidation type="list" allowBlank="1" showInputMessage="1" showErrorMessage="1" xr:uid="{160FC6F2-AA8A-48EB-B8A5-7DB40320857C}">
          <x14:formula1>
            <xm:f>'Source data'!$F$22:$F$29</xm:f>
          </x14:formula1>
          <xm:sqref>N11:N55</xm:sqref>
        </x14:dataValidation>
        <x14:dataValidation type="list" allowBlank="1" showInputMessage="1" showErrorMessage="1" xr:uid="{544E4E75-5B9A-4328-855C-226872D7296A}">
          <x14:formula1>
            <xm:f>'Source data'!$F$12:$F$19</xm:f>
          </x14:formula1>
          <xm:sqref>M11:M55</xm:sqref>
        </x14:dataValidation>
        <x14:dataValidation type="list" allowBlank="1" showInputMessage="1" showErrorMessage="1" xr:uid="{1C716842-A324-49C7-AF81-B38655AA8C28}">
          <x14:formula1>
            <xm:f>'Source data'!$A$4:$A$26</xm:f>
          </x14:formula1>
          <xm:sqref>A11:A55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32D68-86DE-4643-BD6B-E37D66D22281}">
  <sheetPr codeName="Sheet11">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73" priority="9">
      <formula>K11="Yes"</formula>
    </cfRule>
  </conditionalFormatting>
  <conditionalFormatting sqref="X11:X55">
    <cfRule type="cellIs" dxfId="72" priority="5" operator="equal">
      <formula>"n/a"</formula>
    </cfRule>
    <cfRule type="cellIs" dxfId="71" priority="6" operator="equal">
      <formula>"Advisory"</formula>
    </cfRule>
    <cfRule type="cellIs" dxfId="70" priority="7" operator="equal">
      <formula>"Outstanding"</formula>
    </cfRule>
    <cfRule type="cellIs" dxfId="69" priority="8" operator="equal">
      <formula>"Yes"</formula>
    </cfRule>
  </conditionalFormatting>
  <conditionalFormatting sqref="Z56">
    <cfRule type="cellIs" dxfId="68" priority="3" operator="equal">
      <formula>"No"</formula>
    </cfRule>
    <cfRule type="cellIs" dxfId="67" priority="4" operator="equal">
      <formula>"Yes"</formula>
    </cfRule>
  </conditionalFormatting>
  <conditionalFormatting sqref="Z73">
    <cfRule type="cellIs" dxfId="66" priority="1" operator="equal">
      <formula>"No"</formula>
    </cfRule>
    <cfRule type="cellIs" dxfId="65" priority="2" operator="equal">
      <formula>"Yes"</formula>
    </cfRule>
  </conditionalFormatting>
  <dataValidations count="4">
    <dataValidation allowBlank="1" showInputMessage="1" showErrorMessage="1" sqref="B11" xr:uid="{4DBFA929-3E86-45A8-9F3B-EAA67AD7A466}"/>
    <dataValidation allowBlank="1" showInputMessage="1" promptTitle="Claim form signature:" prompt="Before you submit your claim form please ensure that the Declaration has been signed and dated by an authorised signatory" sqref="B94:C94" xr:uid="{85E59AE7-5975-4D50-A884-E937C4226ABE}"/>
    <dataValidation allowBlank="1" showInputMessage="1" promptTitle="Claim form signature:" prompt="Before you submit your claim form please ensure that the Declaration at the bottom of the form has been signed and dated by an authorised signatory" sqref="B95:C95" xr:uid="{DEF98AC4-4368-42A8-9E55-92D7E3334759}"/>
    <dataValidation allowBlank="1" showInputMessage="1" promptTitle="Claim form signature" prompt="Before you submit your claim form please ensure that the Declaration at the bottom of the form has been signed and dated by an authorised signatory" sqref="B96:C97" xr:uid="{75EA4CE0-17A4-4D62-9825-42623927C1C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796F81E0-342B-4D80-9DEB-B40895E9FED7}">
          <x14:formula1>
            <xm:f>'Source data'!$H$12:$H$15</xm:f>
          </x14:formula1>
          <xm:sqref>X11:X55</xm:sqref>
        </x14:dataValidation>
        <x14:dataValidation type="list" allowBlank="1" showInputMessage="1" showErrorMessage="1" xr:uid="{B66C2C82-7967-4AA0-A598-5E76B70493DA}">
          <x14:formula1>
            <xm:f>'Source data'!$J$4:$J$10</xm:f>
          </x14:formula1>
          <xm:sqref>T11:T55 T58:T72</xm:sqref>
        </x14:dataValidation>
        <x14:dataValidation type="list" allowBlank="1" showInputMessage="1" showErrorMessage="1" xr:uid="{14B1422E-7E56-4583-88BF-8B946F07D6AB}">
          <x14:formula1>
            <xm:f>'Source data'!$H$4:$H$5</xm:f>
          </x14:formula1>
          <xm:sqref>R11:S55 Z58:Z72 R58:S72 Y11:Z55</xm:sqref>
        </x14:dataValidation>
        <x14:dataValidation type="list" allowBlank="1" showInputMessage="1" showErrorMessage="1" xr:uid="{C5CE977E-C6BC-4E7A-8721-1FC903E0963F}">
          <x14:formula1>
            <xm:f>'Source data'!$F$39:$F$46</xm:f>
          </x14:formula1>
          <xm:sqref>O11:O55</xm:sqref>
        </x14:dataValidation>
        <x14:dataValidation type="list" allowBlank="1" showInputMessage="1" showErrorMessage="1" xr:uid="{C0AC8936-CB97-4C3B-A654-1BE72EB36A2C}">
          <x14:formula1>
            <xm:f>'Source data'!$F$33:$F$35</xm:f>
          </x14:formula1>
          <xm:sqref>M58:N72</xm:sqref>
        </x14:dataValidation>
        <x14:dataValidation type="list" allowBlank="1" showInputMessage="1" showErrorMessage="1" xr:uid="{BC9E8519-4E40-4567-8BFF-944645A3FA35}">
          <x14:formula1>
            <xm:f>'Source data'!$H$4:$H$6</xm:f>
          </x14:formula1>
          <xm:sqref>L11:L55 L58:L72</xm:sqref>
        </x14:dataValidation>
        <x14:dataValidation type="list" allowBlank="1" showInputMessage="1" showErrorMessage="1" xr:uid="{88E5AB67-EA20-4746-92FA-AE3C481D7D68}">
          <x14:formula1>
            <xm:f>'Source data'!$F$4:$F$9</xm:f>
          </x14:formula1>
          <xm:sqref>E11:E55 E58:E72</xm:sqref>
        </x14:dataValidation>
        <x14:dataValidation type="list" allowBlank="1" showInputMessage="1" showErrorMessage="1" xr:uid="{78F68A0F-9C35-4715-BC37-76690C3815A1}">
          <x14:formula1>
            <xm:f>'Source data'!$A$30:$A$31</xm:f>
          </x14:formula1>
          <xm:sqref>A58:B72</xm:sqref>
        </x14:dataValidation>
        <x14:dataValidation type="list" allowBlank="1" showInputMessage="1" showErrorMessage="1" xr:uid="{E5B37D06-22D1-4967-AC4A-BAC9FDFD31A0}">
          <x14:formula1>
            <xm:f>'Source data'!$F$22:$F$29</xm:f>
          </x14:formula1>
          <xm:sqref>N11:N55</xm:sqref>
        </x14:dataValidation>
        <x14:dataValidation type="list" allowBlank="1" showInputMessage="1" showErrorMessage="1" xr:uid="{3183C712-96BD-454A-8DB0-E4CB10627453}">
          <x14:formula1>
            <xm:f>'Source data'!$F$12:$F$19</xm:f>
          </x14:formula1>
          <xm:sqref>M11:M55</xm:sqref>
        </x14:dataValidation>
        <x14:dataValidation type="list" allowBlank="1" showInputMessage="1" showErrorMessage="1" xr:uid="{C6BE33B6-E205-4145-B55F-3B79B09BE57C}">
          <x14:formula1>
            <xm:f>'Source data'!$A$4:$A$26</xm:f>
          </x14:formula1>
          <xm:sqref>A11:A55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5F235-6B85-4916-B1FA-512E53E6BCE8}">
  <sheetPr codeName="Sheet12">
    <tabColor theme="7" tint="0.59999389629810485"/>
  </sheetPr>
  <dimension ref="A1:Y97"/>
  <sheetViews>
    <sheetView zoomScaleNormal="100" workbookViewId="0">
      <selection activeCell="A7" sqref="A7"/>
    </sheetView>
  </sheetViews>
  <sheetFormatPr defaultColWidth="9.140625" defaultRowHeight="15" customHeight="1" x14ac:dyDescent="0.25"/>
  <cols>
    <col min="1" max="1" width="42.85546875" style="5" customWidth="1"/>
    <col min="2" max="2" width="51.140625" style="12" bestFit="1" customWidth="1"/>
    <col min="3" max="3" width="25.140625" style="12" bestFit="1" customWidth="1"/>
    <col min="4" max="4" width="24.5703125" style="5" customWidth="1"/>
    <col min="5" max="5" width="18.5703125" style="5" customWidth="1"/>
    <col min="6" max="6" width="17.85546875" style="5" customWidth="1"/>
    <col min="7" max="7" width="16" style="5" customWidth="1"/>
    <col min="8" max="8" width="19.42578125" style="5" customWidth="1"/>
    <col min="9" max="9" width="12.5703125" style="5" customWidth="1"/>
    <col min="10" max="10" width="17.28515625" style="5" customWidth="1"/>
    <col min="11" max="11" width="21" style="5" customWidth="1"/>
    <col min="12" max="12" width="21.140625" style="12" bestFit="1" customWidth="1"/>
    <col min="13" max="13" width="13.28515625" style="5" customWidth="1"/>
    <col min="14" max="14" width="18.7109375" style="5" customWidth="1"/>
    <col min="15" max="15" width="10.140625" style="12" customWidth="1"/>
    <col min="16" max="16" width="11.140625" style="12" customWidth="1"/>
    <col min="17" max="17" width="15.85546875" style="12" customWidth="1"/>
    <col min="18" max="18" width="12.7109375" style="12" customWidth="1"/>
    <col min="19" max="20" width="10.5703125" style="12" customWidth="1"/>
    <col min="21" max="21" width="13.5703125" style="12" customWidth="1"/>
    <col min="22" max="22" width="9.140625" style="5"/>
    <col min="23" max="23" width="9.5703125" style="5" customWidth="1"/>
    <col min="24" max="16384" width="9.140625" style="5"/>
  </cols>
  <sheetData>
    <row r="1" spans="1:25" ht="21" x14ac:dyDescent="0.35">
      <c r="A1" s="3" t="s">
        <v>342</v>
      </c>
    </row>
    <row r="2" spans="1:25" ht="18.75" x14ac:dyDescent="0.25">
      <c r="A2" s="8" t="s">
        <v>343</v>
      </c>
    </row>
    <row r="3" spans="1:25" ht="15.75" x14ac:dyDescent="0.25">
      <c r="A3" s="35" t="s">
        <v>125</v>
      </c>
      <c r="B3" s="56" t="str">
        <f>Overview!C5</f>
        <v>Project name</v>
      </c>
      <c r="C3" s="57"/>
      <c r="D3" s="58" t="s">
        <v>13</v>
      </c>
      <c r="E3" s="59" t="str">
        <f>'Source data'!D5</f>
        <v>2027-28</v>
      </c>
      <c r="F3" s="57"/>
      <c r="H3" s="57"/>
      <c r="I3" s="57"/>
      <c r="M3" s="12"/>
      <c r="V3" s="12"/>
    </row>
    <row r="4" spans="1:25" ht="15.75" x14ac:dyDescent="0.25">
      <c r="A4" s="35" t="s">
        <v>219</v>
      </c>
      <c r="B4" s="56" t="str">
        <f>Overview!C6</f>
        <v>SRP-2026-123-G</v>
      </c>
      <c r="C4" s="5"/>
      <c r="D4" s="58" t="s">
        <v>38</v>
      </c>
      <c r="E4" s="59">
        <f>'Source data'!D10</f>
        <v>2</v>
      </c>
      <c r="M4" s="12"/>
      <c r="V4" s="12"/>
    </row>
    <row r="5" spans="1:25" ht="15.75" x14ac:dyDescent="0.25">
      <c r="A5" s="35" t="s">
        <v>138</v>
      </c>
      <c r="B5" s="56">
        <f>Overview!C13</f>
        <v>987654321</v>
      </c>
      <c r="C5" s="5"/>
      <c r="E5" s="58"/>
      <c r="M5" s="12"/>
      <c r="V5" s="12"/>
    </row>
    <row r="6" spans="1:25" ht="30" customHeight="1" x14ac:dyDescent="0.25">
      <c r="A6" s="419" t="s">
        <v>344</v>
      </c>
      <c r="B6" s="419"/>
      <c r="E6" s="60"/>
      <c r="F6" s="57"/>
    </row>
    <row r="7" spans="1:25" ht="15" customHeight="1" x14ac:dyDescent="0.25">
      <c r="B7" s="5"/>
      <c r="M7" s="12"/>
      <c r="V7" s="12"/>
    </row>
    <row r="8" spans="1:25" x14ac:dyDescent="0.25">
      <c r="A8" s="61"/>
      <c r="B8" s="61"/>
      <c r="C8" s="62"/>
      <c r="D8" s="62"/>
      <c r="E8" s="62"/>
      <c r="F8" s="61"/>
      <c r="G8" s="61"/>
      <c r="H8" s="61"/>
      <c r="I8" s="61"/>
      <c r="J8" s="61"/>
      <c r="K8" s="61"/>
      <c r="L8" s="61"/>
      <c r="M8" s="615"/>
      <c r="N8" s="615"/>
      <c r="O8" s="63"/>
      <c r="P8" s="61"/>
      <c r="Q8" s="612" t="s">
        <v>274</v>
      </c>
      <c r="R8" s="613"/>
      <c r="S8" s="613"/>
      <c r="T8" s="613"/>
      <c r="U8" s="613"/>
      <c r="V8" s="613"/>
      <c r="W8" s="613"/>
      <c r="X8" s="613"/>
      <c r="Y8" s="614"/>
    </row>
    <row r="9" spans="1:25" s="52" customFormat="1" ht="63.7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8" t="s">
        <v>287</v>
      </c>
      <c r="R9" s="68" t="s">
        <v>288</v>
      </c>
      <c r="S9" s="68" t="s">
        <v>16</v>
      </c>
      <c r="T9" s="68" t="s">
        <v>335</v>
      </c>
      <c r="U9" s="69" t="s">
        <v>285</v>
      </c>
      <c r="V9" s="69" t="s">
        <v>345</v>
      </c>
      <c r="W9" s="69" t="s">
        <v>48</v>
      </c>
      <c r="X9" s="70" t="s">
        <v>291</v>
      </c>
      <c r="Y9" s="70" t="s">
        <v>251</v>
      </c>
    </row>
    <row r="10" spans="1:25" ht="30" x14ac:dyDescent="0.25">
      <c r="A10" s="71" t="s">
        <v>346</v>
      </c>
      <c r="B10" s="227"/>
      <c r="C10" s="72"/>
      <c r="D10" s="73"/>
      <c r="E10" s="73"/>
      <c r="F10" s="74"/>
      <c r="G10" s="75"/>
      <c r="H10" s="75"/>
      <c r="I10" s="75"/>
      <c r="J10" s="75"/>
      <c r="K10" s="75"/>
      <c r="L10" s="165"/>
      <c r="M10" s="76" t="s">
        <v>337</v>
      </c>
      <c r="N10" s="76" t="s">
        <v>338</v>
      </c>
      <c r="O10" s="77"/>
      <c r="P10" s="75"/>
      <c r="Q10" s="78"/>
      <c r="R10" s="78"/>
      <c r="S10" s="78"/>
      <c r="T10" s="78"/>
      <c r="U10" s="79"/>
      <c r="V10" s="79"/>
      <c r="W10" s="79"/>
      <c r="X10" s="79"/>
      <c r="Y10" s="80"/>
    </row>
    <row r="11" spans="1:25" x14ac:dyDescent="0.25">
      <c r="A11" s="166" t="s">
        <v>49</v>
      </c>
      <c r="B11" s="212" t="str" cm="1">
        <f t="array" ref="B11:B55">_xlfn.XLOOKUP(A11:A55,'Source data'!A4:A26,'Source data'!B4:B26,"")</f>
        <v>CDEL</v>
      </c>
      <c r="C11" s="167"/>
      <c r="D11" s="167"/>
      <c r="E11" s="167"/>
      <c r="F11" s="168"/>
      <c r="G11" s="169"/>
      <c r="H11" s="169"/>
      <c r="I11" s="169"/>
      <c r="J11" s="81">
        <f>H11+I11</f>
        <v>0</v>
      </c>
      <c r="K11" s="82" t="str">
        <f t="shared" ref="K11:K55" si="0">IF(J11=0,"",IF(J11&gt;=500,"Yes",IF(J11&lt;500,"No")))</f>
        <v/>
      </c>
      <c r="L11" s="166"/>
      <c r="M11" s="170"/>
      <c r="N11" s="170"/>
      <c r="O11" s="171"/>
      <c r="P11" s="171"/>
      <c r="Q11" s="83"/>
      <c r="R11" s="83"/>
      <c r="S11" s="83"/>
      <c r="T11" s="84"/>
      <c r="U11" s="85"/>
      <c r="V11" s="85">
        <f>J11+T11</f>
        <v>0</v>
      </c>
      <c r="W11" s="86"/>
      <c r="X11" s="83"/>
      <c r="Y11" s="83"/>
    </row>
    <row r="12" spans="1:25" x14ac:dyDescent="0.25">
      <c r="A12" s="166" t="s">
        <v>46</v>
      </c>
      <c r="B12" s="228" t="str">
        <v>CDEL</v>
      </c>
      <c r="C12" s="167"/>
      <c r="D12" s="167"/>
      <c r="E12" s="167"/>
      <c r="F12" s="166"/>
      <c r="G12" s="169"/>
      <c r="H12" s="169"/>
      <c r="I12" s="169"/>
      <c r="J12" s="81">
        <f t="shared" ref="J12:J55" si="1">H12+I12</f>
        <v>0</v>
      </c>
      <c r="K12" s="172" t="str">
        <f t="shared" si="0"/>
        <v/>
      </c>
      <c r="L12" s="169"/>
      <c r="M12" s="166"/>
      <c r="N12" s="170"/>
      <c r="O12" s="171"/>
      <c r="P12" s="173"/>
      <c r="Q12" s="83"/>
      <c r="R12" s="83"/>
      <c r="S12" s="83"/>
      <c r="T12" s="84"/>
      <c r="U12" s="85"/>
      <c r="V12" s="85">
        <f t="shared" ref="V12:V55" si="2">J12+T12</f>
        <v>0</v>
      </c>
      <c r="W12" s="86"/>
      <c r="X12" s="83"/>
      <c r="Y12" s="83"/>
    </row>
    <row r="13" spans="1:25" x14ac:dyDescent="0.25">
      <c r="A13" s="166" t="s">
        <v>63</v>
      </c>
      <c r="B13" s="228" t="str">
        <v>CDEL</v>
      </c>
      <c r="C13" s="167"/>
      <c r="D13" s="167"/>
      <c r="E13" s="167"/>
      <c r="F13" s="166"/>
      <c r="G13" s="169"/>
      <c r="H13" s="169"/>
      <c r="I13" s="169"/>
      <c r="J13" s="81">
        <f t="shared" si="1"/>
        <v>0</v>
      </c>
      <c r="K13" s="172" t="str">
        <f t="shared" si="0"/>
        <v/>
      </c>
      <c r="L13" s="169"/>
      <c r="M13" s="166"/>
      <c r="N13" s="170"/>
      <c r="O13" s="171"/>
      <c r="P13" s="173"/>
      <c r="Q13" s="83"/>
      <c r="R13" s="83"/>
      <c r="S13" s="83"/>
      <c r="T13" s="84"/>
      <c r="U13" s="85"/>
      <c r="V13" s="85">
        <f t="shared" si="2"/>
        <v>0</v>
      </c>
      <c r="W13" s="86"/>
      <c r="X13" s="83"/>
      <c r="Y13" s="83"/>
    </row>
    <row r="14" spans="1:25" x14ac:dyDescent="0.25">
      <c r="A14" s="166" t="s">
        <v>71</v>
      </c>
      <c r="B14" s="228" t="str">
        <v>RDEL</v>
      </c>
      <c r="C14" s="167"/>
      <c r="D14" s="167"/>
      <c r="E14" s="167"/>
      <c r="F14" s="166"/>
      <c r="G14" s="169"/>
      <c r="H14" s="169"/>
      <c r="I14" s="169"/>
      <c r="J14" s="81">
        <f t="shared" si="1"/>
        <v>0</v>
      </c>
      <c r="K14" s="172" t="str">
        <f t="shared" si="0"/>
        <v/>
      </c>
      <c r="L14" s="169"/>
      <c r="M14" s="166"/>
      <c r="N14" s="170"/>
      <c r="O14" s="171"/>
      <c r="P14" s="173"/>
      <c r="Q14" s="83"/>
      <c r="R14" s="83"/>
      <c r="S14" s="83"/>
      <c r="T14" s="84"/>
      <c r="U14" s="85"/>
      <c r="V14" s="85">
        <f t="shared" si="2"/>
        <v>0</v>
      </c>
      <c r="W14" s="86" t="str">
        <f t="shared" ref="W14:W55" si="3">IF(L14="No","Outstanding"," ")</f>
        <v xml:space="preserve"> </v>
      </c>
      <c r="X14" s="83"/>
      <c r="Y14" s="83"/>
    </row>
    <row r="15" spans="1:25" x14ac:dyDescent="0.25">
      <c r="A15" s="166" t="s">
        <v>54</v>
      </c>
      <c r="B15" s="228" t="str">
        <v>RDEL</v>
      </c>
      <c r="C15" s="230" t="s">
        <v>347</v>
      </c>
      <c r="D15" s="167"/>
      <c r="E15" s="167"/>
      <c r="F15" s="166"/>
      <c r="G15" s="169"/>
      <c r="H15" s="169"/>
      <c r="I15" s="169"/>
      <c r="J15" s="81">
        <f t="shared" si="1"/>
        <v>0</v>
      </c>
      <c r="K15" s="172" t="str">
        <f t="shared" si="0"/>
        <v/>
      </c>
      <c r="L15" s="169"/>
      <c r="M15" s="166"/>
      <c r="N15" s="170"/>
      <c r="O15" s="171"/>
      <c r="P15" s="173"/>
      <c r="Q15" s="83"/>
      <c r="R15" s="83"/>
      <c r="S15" s="83"/>
      <c r="T15" s="84"/>
      <c r="U15" s="85"/>
      <c r="V15" s="85">
        <f t="shared" si="2"/>
        <v>0</v>
      </c>
      <c r="W15" s="86" t="str">
        <f t="shared" si="3"/>
        <v xml:space="preserve"> </v>
      </c>
      <c r="X15" s="83"/>
      <c r="Y15" s="83"/>
    </row>
    <row r="16" spans="1:25" x14ac:dyDescent="0.25">
      <c r="A16" s="166"/>
      <c r="B16" s="228" t="str">
        <v/>
      </c>
      <c r="C16" s="167"/>
      <c r="D16" s="167"/>
      <c r="E16" s="167"/>
      <c r="F16" s="166"/>
      <c r="G16" s="169"/>
      <c r="H16" s="169"/>
      <c r="I16" s="169"/>
      <c r="J16" s="81">
        <f t="shared" si="1"/>
        <v>0</v>
      </c>
      <c r="K16" s="172" t="str">
        <f t="shared" si="0"/>
        <v/>
      </c>
      <c r="L16" s="169"/>
      <c r="M16" s="166"/>
      <c r="N16" s="170"/>
      <c r="O16" s="171"/>
      <c r="P16" s="173"/>
      <c r="Q16" s="83"/>
      <c r="R16" s="83"/>
      <c r="S16" s="83"/>
      <c r="T16" s="84"/>
      <c r="U16" s="85"/>
      <c r="V16" s="85">
        <f t="shared" si="2"/>
        <v>0</v>
      </c>
      <c r="W16" s="86" t="str">
        <f t="shared" si="3"/>
        <v xml:space="preserve"> </v>
      </c>
      <c r="X16" s="83"/>
      <c r="Y16" s="83"/>
    </row>
    <row r="17" spans="1:25" x14ac:dyDescent="0.25">
      <c r="A17" s="166"/>
      <c r="B17" s="228" t="str">
        <v/>
      </c>
      <c r="C17" s="167"/>
      <c r="D17" s="167"/>
      <c r="E17" s="167"/>
      <c r="F17" s="166"/>
      <c r="G17" s="169"/>
      <c r="H17" s="169"/>
      <c r="I17" s="169"/>
      <c r="J17" s="81">
        <f t="shared" si="1"/>
        <v>0</v>
      </c>
      <c r="K17" s="172" t="str">
        <f t="shared" si="0"/>
        <v/>
      </c>
      <c r="L17" s="169"/>
      <c r="M17" s="166"/>
      <c r="N17" s="170"/>
      <c r="O17" s="171"/>
      <c r="P17" s="173"/>
      <c r="Q17" s="83"/>
      <c r="R17" s="83"/>
      <c r="S17" s="83"/>
      <c r="T17" s="84"/>
      <c r="U17" s="85"/>
      <c r="V17" s="85">
        <f t="shared" si="2"/>
        <v>0</v>
      </c>
      <c r="W17" s="86" t="str">
        <f t="shared" si="3"/>
        <v xml:space="preserve"> </v>
      </c>
      <c r="X17" s="83"/>
      <c r="Y17" s="83"/>
    </row>
    <row r="18" spans="1:25" x14ac:dyDescent="0.25">
      <c r="A18" s="166"/>
      <c r="B18" s="228" t="str">
        <v/>
      </c>
      <c r="C18" s="167"/>
      <c r="D18" s="167"/>
      <c r="E18" s="167"/>
      <c r="F18" s="166"/>
      <c r="G18" s="169"/>
      <c r="H18" s="169"/>
      <c r="I18" s="169"/>
      <c r="J18" s="81">
        <f>H18+I18</f>
        <v>0</v>
      </c>
      <c r="K18" s="172" t="str">
        <f t="shared" si="0"/>
        <v/>
      </c>
      <c r="L18" s="169"/>
      <c r="M18" s="166"/>
      <c r="N18" s="170"/>
      <c r="O18" s="171"/>
      <c r="P18" s="173"/>
      <c r="Q18" s="83"/>
      <c r="R18" s="83"/>
      <c r="S18" s="83"/>
      <c r="T18" s="84"/>
      <c r="U18" s="85"/>
      <c r="V18" s="85">
        <f t="shared" si="2"/>
        <v>0</v>
      </c>
      <c r="W18" s="86" t="str">
        <f t="shared" si="3"/>
        <v xml:space="preserve"> </v>
      </c>
      <c r="X18" s="83"/>
      <c r="Y18" s="83"/>
    </row>
    <row r="19" spans="1:25" x14ac:dyDescent="0.25">
      <c r="A19" s="166"/>
      <c r="B19" s="228" t="str">
        <v/>
      </c>
      <c r="C19" s="167"/>
      <c r="D19" s="167"/>
      <c r="E19" s="167"/>
      <c r="F19" s="166"/>
      <c r="G19" s="169"/>
      <c r="H19" s="169"/>
      <c r="I19" s="169"/>
      <c r="J19" s="81">
        <f t="shared" si="1"/>
        <v>0</v>
      </c>
      <c r="K19" s="172" t="str">
        <f t="shared" si="0"/>
        <v/>
      </c>
      <c r="L19" s="169"/>
      <c r="M19" s="166"/>
      <c r="N19" s="170"/>
      <c r="O19" s="171"/>
      <c r="P19" s="173"/>
      <c r="Q19" s="83"/>
      <c r="R19" s="83"/>
      <c r="S19" s="83"/>
      <c r="T19" s="84"/>
      <c r="U19" s="85"/>
      <c r="V19" s="85">
        <f t="shared" si="2"/>
        <v>0</v>
      </c>
      <c r="W19" s="86" t="str">
        <f t="shared" si="3"/>
        <v xml:space="preserve"> </v>
      </c>
      <c r="X19" s="83"/>
      <c r="Y19" s="83"/>
    </row>
    <row r="20" spans="1:25" x14ac:dyDescent="0.25">
      <c r="A20" s="166"/>
      <c r="B20" s="228" t="str">
        <v/>
      </c>
      <c r="C20" s="167"/>
      <c r="D20" s="167"/>
      <c r="E20" s="167"/>
      <c r="F20" s="166"/>
      <c r="G20" s="169"/>
      <c r="H20" s="169"/>
      <c r="I20" s="169"/>
      <c r="J20" s="81">
        <f t="shared" si="1"/>
        <v>0</v>
      </c>
      <c r="K20" s="172" t="str">
        <f t="shared" si="0"/>
        <v/>
      </c>
      <c r="L20" s="169"/>
      <c r="M20" s="166"/>
      <c r="N20" s="170"/>
      <c r="O20" s="171"/>
      <c r="P20" s="173"/>
      <c r="Q20" s="83"/>
      <c r="R20" s="83"/>
      <c r="S20" s="83"/>
      <c r="T20" s="84"/>
      <c r="U20" s="85"/>
      <c r="V20" s="85">
        <f t="shared" si="2"/>
        <v>0</v>
      </c>
      <c r="W20" s="86" t="str">
        <f t="shared" si="3"/>
        <v xml:space="preserve"> </v>
      </c>
      <c r="X20" s="83"/>
      <c r="Y20" s="83"/>
    </row>
    <row r="21" spans="1:25" x14ac:dyDescent="0.25">
      <c r="A21" s="166"/>
      <c r="B21" s="228" t="str">
        <v/>
      </c>
      <c r="C21" s="167"/>
      <c r="D21" s="167"/>
      <c r="E21" s="167"/>
      <c r="F21" s="166"/>
      <c r="G21" s="169"/>
      <c r="H21" s="169"/>
      <c r="I21" s="169"/>
      <c r="J21" s="81">
        <f t="shared" si="1"/>
        <v>0</v>
      </c>
      <c r="K21" s="172" t="str">
        <f t="shared" si="0"/>
        <v/>
      </c>
      <c r="L21" s="169"/>
      <c r="M21" s="166"/>
      <c r="N21" s="170"/>
      <c r="O21" s="171"/>
      <c r="P21" s="173"/>
      <c r="Q21" s="83"/>
      <c r="R21" s="83"/>
      <c r="S21" s="83"/>
      <c r="T21" s="84"/>
      <c r="U21" s="85"/>
      <c r="V21" s="85">
        <f t="shared" si="2"/>
        <v>0</v>
      </c>
      <c r="W21" s="86" t="str">
        <f t="shared" si="3"/>
        <v xml:space="preserve"> </v>
      </c>
      <c r="X21" s="83"/>
      <c r="Y21" s="83"/>
    </row>
    <row r="22" spans="1:25" x14ac:dyDescent="0.25">
      <c r="A22" s="166"/>
      <c r="B22" s="228" t="str">
        <v/>
      </c>
      <c r="C22" s="167"/>
      <c r="D22" s="167"/>
      <c r="E22" s="167"/>
      <c r="F22" s="166"/>
      <c r="G22" s="169"/>
      <c r="H22" s="169"/>
      <c r="I22" s="169"/>
      <c r="J22" s="81">
        <f t="shared" si="1"/>
        <v>0</v>
      </c>
      <c r="K22" s="172" t="str">
        <f t="shared" si="0"/>
        <v/>
      </c>
      <c r="L22" s="169"/>
      <c r="M22" s="166"/>
      <c r="N22" s="170"/>
      <c r="O22" s="171"/>
      <c r="P22" s="173"/>
      <c r="Q22" s="83"/>
      <c r="R22" s="83"/>
      <c r="S22" s="83"/>
      <c r="T22" s="84"/>
      <c r="U22" s="85"/>
      <c r="V22" s="85">
        <f t="shared" si="2"/>
        <v>0</v>
      </c>
      <c r="W22" s="86" t="str">
        <f t="shared" si="3"/>
        <v xml:space="preserve"> </v>
      </c>
      <c r="X22" s="83"/>
      <c r="Y22" s="83"/>
    </row>
    <row r="23" spans="1:25" x14ac:dyDescent="0.25">
      <c r="A23" s="166"/>
      <c r="B23" s="228" t="str">
        <v/>
      </c>
      <c r="C23" s="167"/>
      <c r="D23" s="167"/>
      <c r="E23" s="167"/>
      <c r="F23" s="166"/>
      <c r="G23" s="169"/>
      <c r="H23" s="169"/>
      <c r="I23" s="169"/>
      <c r="J23" s="81">
        <f t="shared" si="1"/>
        <v>0</v>
      </c>
      <c r="K23" s="172" t="str">
        <f t="shared" si="0"/>
        <v/>
      </c>
      <c r="L23" s="169"/>
      <c r="M23" s="166"/>
      <c r="N23" s="170"/>
      <c r="O23" s="171"/>
      <c r="P23" s="173"/>
      <c r="Q23" s="83"/>
      <c r="R23" s="83"/>
      <c r="S23" s="83"/>
      <c r="T23" s="84"/>
      <c r="U23" s="85"/>
      <c r="V23" s="85">
        <f t="shared" si="2"/>
        <v>0</v>
      </c>
      <c r="W23" s="86" t="str">
        <f t="shared" si="3"/>
        <v xml:space="preserve"> </v>
      </c>
      <c r="X23" s="83"/>
      <c r="Y23" s="83"/>
    </row>
    <row r="24" spans="1:25" x14ac:dyDescent="0.25">
      <c r="A24" s="166"/>
      <c r="B24" s="228" t="str">
        <v/>
      </c>
      <c r="C24" s="167"/>
      <c r="D24" s="167"/>
      <c r="E24" s="167"/>
      <c r="F24" s="166"/>
      <c r="G24" s="169"/>
      <c r="H24" s="169"/>
      <c r="I24" s="169"/>
      <c r="J24" s="81">
        <f t="shared" si="1"/>
        <v>0</v>
      </c>
      <c r="K24" s="172" t="str">
        <f t="shared" si="0"/>
        <v/>
      </c>
      <c r="L24" s="169"/>
      <c r="M24" s="166"/>
      <c r="N24" s="170"/>
      <c r="O24" s="171"/>
      <c r="P24" s="173"/>
      <c r="Q24" s="83"/>
      <c r="R24" s="83"/>
      <c r="S24" s="83"/>
      <c r="T24" s="84"/>
      <c r="U24" s="85"/>
      <c r="V24" s="85">
        <f t="shared" si="2"/>
        <v>0</v>
      </c>
      <c r="W24" s="86" t="str">
        <f t="shared" si="3"/>
        <v xml:space="preserve"> </v>
      </c>
      <c r="X24" s="83"/>
      <c r="Y24" s="83"/>
    </row>
    <row r="25" spans="1:25" x14ac:dyDescent="0.25">
      <c r="A25" s="166"/>
      <c r="B25" s="228" t="str">
        <v/>
      </c>
      <c r="C25" s="167"/>
      <c r="D25" s="167"/>
      <c r="E25" s="167"/>
      <c r="F25" s="166"/>
      <c r="G25" s="169"/>
      <c r="H25" s="169"/>
      <c r="I25" s="169"/>
      <c r="J25" s="81">
        <f t="shared" si="1"/>
        <v>0</v>
      </c>
      <c r="K25" s="172" t="str">
        <f t="shared" si="0"/>
        <v/>
      </c>
      <c r="L25" s="169"/>
      <c r="M25" s="166"/>
      <c r="N25" s="170"/>
      <c r="O25" s="171"/>
      <c r="P25" s="173"/>
      <c r="Q25" s="83"/>
      <c r="R25" s="83"/>
      <c r="S25" s="83"/>
      <c r="T25" s="84"/>
      <c r="U25" s="85"/>
      <c r="V25" s="85">
        <f t="shared" si="2"/>
        <v>0</v>
      </c>
      <c r="W25" s="86" t="str">
        <f t="shared" si="3"/>
        <v xml:space="preserve"> </v>
      </c>
      <c r="X25" s="83"/>
      <c r="Y25" s="83"/>
    </row>
    <row r="26" spans="1:25" x14ac:dyDescent="0.25">
      <c r="A26" s="166"/>
      <c r="B26" s="228" t="str">
        <v/>
      </c>
      <c r="C26" s="167"/>
      <c r="D26" s="167"/>
      <c r="E26" s="167"/>
      <c r="F26" s="166"/>
      <c r="G26" s="169"/>
      <c r="H26" s="169"/>
      <c r="I26" s="169"/>
      <c r="J26" s="81">
        <f t="shared" si="1"/>
        <v>0</v>
      </c>
      <c r="K26" s="172" t="str">
        <f t="shared" si="0"/>
        <v/>
      </c>
      <c r="L26" s="169"/>
      <c r="M26" s="166"/>
      <c r="N26" s="170"/>
      <c r="O26" s="171"/>
      <c r="P26" s="173"/>
      <c r="Q26" s="83"/>
      <c r="R26" s="83"/>
      <c r="S26" s="83"/>
      <c r="T26" s="84"/>
      <c r="U26" s="85"/>
      <c r="V26" s="85">
        <f t="shared" si="2"/>
        <v>0</v>
      </c>
      <c r="W26" s="86" t="str">
        <f t="shared" si="3"/>
        <v xml:space="preserve"> </v>
      </c>
      <c r="X26" s="83"/>
      <c r="Y26" s="83"/>
    </row>
    <row r="27" spans="1:25" x14ac:dyDescent="0.25">
      <c r="A27" s="166"/>
      <c r="B27" s="228" t="str">
        <v/>
      </c>
      <c r="C27" s="167"/>
      <c r="D27" s="167"/>
      <c r="E27" s="167"/>
      <c r="F27" s="166"/>
      <c r="G27" s="169"/>
      <c r="H27" s="169"/>
      <c r="I27" s="169"/>
      <c r="J27" s="81">
        <f t="shared" si="1"/>
        <v>0</v>
      </c>
      <c r="K27" s="172" t="str">
        <f t="shared" si="0"/>
        <v/>
      </c>
      <c r="L27" s="169"/>
      <c r="M27" s="166"/>
      <c r="N27" s="170"/>
      <c r="O27" s="171"/>
      <c r="P27" s="173"/>
      <c r="Q27" s="83"/>
      <c r="R27" s="83"/>
      <c r="S27" s="83"/>
      <c r="T27" s="84"/>
      <c r="U27" s="85"/>
      <c r="V27" s="85">
        <f t="shared" si="2"/>
        <v>0</v>
      </c>
      <c r="W27" s="86" t="str">
        <f t="shared" si="3"/>
        <v xml:space="preserve"> </v>
      </c>
      <c r="X27" s="83"/>
      <c r="Y27" s="83"/>
    </row>
    <row r="28" spans="1:25" x14ac:dyDescent="0.25">
      <c r="A28" s="166"/>
      <c r="B28" s="228" t="str">
        <v/>
      </c>
      <c r="C28" s="167"/>
      <c r="D28" s="167"/>
      <c r="E28" s="167"/>
      <c r="F28" s="166"/>
      <c r="G28" s="169"/>
      <c r="H28" s="169"/>
      <c r="I28" s="169"/>
      <c r="J28" s="81">
        <f t="shared" si="1"/>
        <v>0</v>
      </c>
      <c r="K28" s="172" t="str">
        <f t="shared" si="0"/>
        <v/>
      </c>
      <c r="L28" s="169"/>
      <c r="M28" s="166"/>
      <c r="N28" s="170"/>
      <c r="O28" s="171"/>
      <c r="P28" s="173"/>
      <c r="Q28" s="83"/>
      <c r="R28" s="83"/>
      <c r="S28" s="83"/>
      <c r="T28" s="84"/>
      <c r="U28" s="85"/>
      <c r="V28" s="85">
        <f t="shared" si="2"/>
        <v>0</v>
      </c>
      <c r="W28" s="86" t="str">
        <f t="shared" si="3"/>
        <v xml:space="preserve"> </v>
      </c>
      <c r="X28" s="83"/>
      <c r="Y28" s="83"/>
    </row>
    <row r="29" spans="1:25" x14ac:dyDescent="0.25">
      <c r="A29" s="166"/>
      <c r="B29" s="228" t="str">
        <v/>
      </c>
      <c r="C29" s="167"/>
      <c r="D29" s="167"/>
      <c r="E29" s="167"/>
      <c r="F29" s="166"/>
      <c r="G29" s="169"/>
      <c r="H29" s="169"/>
      <c r="I29" s="169"/>
      <c r="J29" s="81">
        <f t="shared" si="1"/>
        <v>0</v>
      </c>
      <c r="K29" s="172" t="str">
        <f t="shared" si="0"/>
        <v/>
      </c>
      <c r="L29" s="169"/>
      <c r="M29" s="166"/>
      <c r="N29" s="170"/>
      <c r="O29" s="171"/>
      <c r="P29" s="173"/>
      <c r="Q29" s="83"/>
      <c r="R29" s="83"/>
      <c r="S29" s="83"/>
      <c r="T29" s="84"/>
      <c r="U29" s="85"/>
      <c r="V29" s="85">
        <f t="shared" si="2"/>
        <v>0</v>
      </c>
      <c r="W29" s="86" t="str">
        <f t="shared" si="3"/>
        <v xml:space="preserve"> </v>
      </c>
      <c r="X29" s="83"/>
      <c r="Y29" s="83"/>
    </row>
    <row r="30" spans="1:25" x14ac:dyDescent="0.25">
      <c r="A30" s="166"/>
      <c r="B30" s="228" t="str">
        <v/>
      </c>
      <c r="C30" s="167"/>
      <c r="D30" s="167"/>
      <c r="E30" s="167"/>
      <c r="F30" s="166"/>
      <c r="G30" s="169"/>
      <c r="H30" s="169"/>
      <c r="I30" s="169"/>
      <c r="J30" s="81">
        <f t="shared" si="1"/>
        <v>0</v>
      </c>
      <c r="K30" s="172" t="str">
        <f t="shared" si="0"/>
        <v/>
      </c>
      <c r="L30" s="169"/>
      <c r="M30" s="166"/>
      <c r="N30" s="170"/>
      <c r="O30" s="171"/>
      <c r="P30" s="173"/>
      <c r="Q30" s="83"/>
      <c r="R30" s="83"/>
      <c r="S30" s="83"/>
      <c r="T30" s="84"/>
      <c r="U30" s="85"/>
      <c r="V30" s="85">
        <f t="shared" si="2"/>
        <v>0</v>
      </c>
      <c r="W30" s="86" t="str">
        <f t="shared" si="3"/>
        <v xml:space="preserve"> </v>
      </c>
      <c r="X30" s="83"/>
      <c r="Y30" s="83"/>
    </row>
    <row r="31" spans="1:25" x14ac:dyDescent="0.25">
      <c r="A31" s="166"/>
      <c r="B31" s="228" t="str">
        <v/>
      </c>
      <c r="C31" s="167"/>
      <c r="D31" s="167"/>
      <c r="E31" s="167"/>
      <c r="F31" s="166"/>
      <c r="G31" s="169"/>
      <c r="H31" s="169"/>
      <c r="I31" s="169"/>
      <c r="J31" s="81">
        <f t="shared" si="1"/>
        <v>0</v>
      </c>
      <c r="K31" s="172" t="str">
        <f t="shared" si="0"/>
        <v/>
      </c>
      <c r="L31" s="169"/>
      <c r="M31" s="166"/>
      <c r="N31" s="170"/>
      <c r="O31" s="171"/>
      <c r="P31" s="173"/>
      <c r="Q31" s="83"/>
      <c r="R31" s="83"/>
      <c r="S31" s="83"/>
      <c r="T31" s="84"/>
      <c r="U31" s="85"/>
      <c r="V31" s="85">
        <f t="shared" si="2"/>
        <v>0</v>
      </c>
      <c r="W31" s="86" t="str">
        <f t="shared" si="3"/>
        <v xml:space="preserve"> </v>
      </c>
      <c r="X31" s="83"/>
      <c r="Y31" s="83"/>
    </row>
    <row r="32" spans="1:25" x14ac:dyDescent="0.25">
      <c r="A32" s="166"/>
      <c r="B32" s="228" t="str">
        <v/>
      </c>
      <c r="C32" s="167"/>
      <c r="D32" s="167"/>
      <c r="E32" s="167"/>
      <c r="F32" s="166"/>
      <c r="G32" s="169"/>
      <c r="H32" s="169"/>
      <c r="I32" s="169"/>
      <c r="J32" s="81">
        <f t="shared" si="1"/>
        <v>0</v>
      </c>
      <c r="K32" s="172" t="str">
        <f t="shared" si="0"/>
        <v/>
      </c>
      <c r="L32" s="169"/>
      <c r="M32" s="166"/>
      <c r="N32" s="170"/>
      <c r="O32" s="171"/>
      <c r="P32" s="173"/>
      <c r="Q32" s="83"/>
      <c r="R32" s="83"/>
      <c r="S32" s="83"/>
      <c r="T32" s="84"/>
      <c r="U32" s="85"/>
      <c r="V32" s="85">
        <f t="shared" si="2"/>
        <v>0</v>
      </c>
      <c r="W32" s="86" t="str">
        <f t="shared" si="3"/>
        <v xml:space="preserve"> </v>
      </c>
      <c r="X32" s="83"/>
      <c r="Y32" s="83"/>
    </row>
    <row r="33" spans="1:25" x14ac:dyDescent="0.25">
      <c r="A33" s="166"/>
      <c r="B33" s="228" t="str">
        <v/>
      </c>
      <c r="C33" s="167"/>
      <c r="D33" s="167"/>
      <c r="E33" s="167"/>
      <c r="F33" s="166"/>
      <c r="G33" s="169"/>
      <c r="H33" s="169"/>
      <c r="I33" s="169"/>
      <c r="J33" s="81">
        <f t="shared" si="1"/>
        <v>0</v>
      </c>
      <c r="K33" s="172" t="str">
        <f t="shared" si="0"/>
        <v/>
      </c>
      <c r="L33" s="169"/>
      <c r="M33" s="166"/>
      <c r="N33" s="170"/>
      <c r="O33" s="171"/>
      <c r="P33" s="173"/>
      <c r="Q33" s="83"/>
      <c r="R33" s="83"/>
      <c r="S33" s="83"/>
      <c r="T33" s="84"/>
      <c r="U33" s="85"/>
      <c r="V33" s="85">
        <f t="shared" si="2"/>
        <v>0</v>
      </c>
      <c r="W33" s="86" t="str">
        <f t="shared" si="3"/>
        <v xml:space="preserve"> </v>
      </c>
      <c r="X33" s="83"/>
      <c r="Y33" s="83"/>
    </row>
    <row r="34" spans="1:25" x14ac:dyDescent="0.25">
      <c r="A34" s="166"/>
      <c r="B34" s="228" t="str">
        <v/>
      </c>
      <c r="C34" s="167"/>
      <c r="D34" s="167"/>
      <c r="E34" s="167"/>
      <c r="F34" s="166"/>
      <c r="G34" s="169"/>
      <c r="H34" s="169"/>
      <c r="I34" s="169"/>
      <c r="J34" s="81">
        <f t="shared" si="1"/>
        <v>0</v>
      </c>
      <c r="K34" s="172" t="str">
        <f t="shared" si="0"/>
        <v/>
      </c>
      <c r="L34" s="169"/>
      <c r="M34" s="166"/>
      <c r="N34" s="170"/>
      <c r="O34" s="171"/>
      <c r="P34" s="173"/>
      <c r="Q34" s="83"/>
      <c r="R34" s="83"/>
      <c r="S34" s="83"/>
      <c r="T34" s="84"/>
      <c r="U34" s="85"/>
      <c r="V34" s="85">
        <f t="shared" si="2"/>
        <v>0</v>
      </c>
      <c r="W34" s="86" t="str">
        <f t="shared" si="3"/>
        <v xml:space="preserve"> </v>
      </c>
      <c r="X34" s="83"/>
      <c r="Y34" s="83"/>
    </row>
    <row r="35" spans="1:25" x14ac:dyDescent="0.25">
      <c r="A35" s="166"/>
      <c r="B35" s="228" t="str">
        <v/>
      </c>
      <c r="C35" s="167"/>
      <c r="D35" s="167"/>
      <c r="E35" s="167"/>
      <c r="F35" s="166"/>
      <c r="G35" s="169"/>
      <c r="H35" s="169"/>
      <c r="I35" s="169"/>
      <c r="J35" s="81">
        <f t="shared" si="1"/>
        <v>0</v>
      </c>
      <c r="K35" s="172" t="str">
        <f t="shared" si="0"/>
        <v/>
      </c>
      <c r="L35" s="169"/>
      <c r="M35" s="166"/>
      <c r="N35" s="170"/>
      <c r="O35" s="171"/>
      <c r="P35" s="173"/>
      <c r="Q35" s="83"/>
      <c r="R35" s="83"/>
      <c r="S35" s="83"/>
      <c r="T35" s="84"/>
      <c r="U35" s="85"/>
      <c r="V35" s="85">
        <f t="shared" si="2"/>
        <v>0</v>
      </c>
      <c r="W35" s="86" t="str">
        <f t="shared" si="3"/>
        <v xml:space="preserve"> </v>
      </c>
      <c r="X35" s="83"/>
      <c r="Y35" s="83"/>
    </row>
    <row r="36" spans="1:25" x14ac:dyDescent="0.25">
      <c r="A36" s="166"/>
      <c r="B36" s="228" t="str">
        <v/>
      </c>
      <c r="C36" s="167"/>
      <c r="D36" s="167"/>
      <c r="E36" s="167"/>
      <c r="F36" s="166"/>
      <c r="G36" s="169"/>
      <c r="H36" s="169"/>
      <c r="I36" s="169"/>
      <c r="J36" s="81">
        <f t="shared" si="1"/>
        <v>0</v>
      </c>
      <c r="K36" s="172" t="str">
        <f t="shared" si="0"/>
        <v/>
      </c>
      <c r="L36" s="169"/>
      <c r="M36" s="166"/>
      <c r="N36" s="170"/>
      <c r="O36" s="171"/>
      <c r="P36" s="173"/>
      <c r="Q36" s="83"/>
      <c r="R36" s="83"/>
      <c r="S36" s="83"/>
      <c r="T36" s="84"/>
      <c r="U36" s="85"/>
      <c r="V36" s="85">
        <f t="shared" si="2"/>
        <v>0</v>
      </c>
      <c r="W36" s="86" t="str">
        <f t="shared" si="3"/>
        <v xml:space="preserve"> </v>
      </c>
      <c r="X36" s="83"/>
      <c r="Y36" s="83"/>
    </row>
    <row r="37" spans="1:25" x14ac:dyDescent="0.25">
      <c r="A37" s="166"/>
      <c r="B37" s="228" t="str">
        <v/>
      </c>
      <c r="C37" s="167"/>
      <c r="D37" s="167"/>
      <c r="E37" s="167"/>
      <c r="F37" s="166"/>
      <c r="G37" s="169"/>
      <c r="H37" s="169"/>
      <c r="I37" s="169"/>
      <c r="J37" s="81">
        <f t="shared" si="1"/>
        <v>0</v>
      </c>
      <c r="K37" s="172" t="str">
        <f t="shared" si="0"/>
        <v/>
      </c>
      <c r="L37" s="169"/>
      <c r="M37" s="166"/>
      <c r="N37" s="170"/>
      <c r="O37" s="171"/>
      <c r="P37" s="173"/>
      <c r="Q37" s="83"/>
      <c r="R37" s="83"/>
      <c r="S37" s="83"/>
      <c r="T37" s="84"/>
      <c r="U37" s="85"/>
      <c r="V37" s="85">
        <f t="shared" si="2"/>
        <v>0</v>
      </c>
      <c r="W37" s="86" t="str">
        <f t="shared" si="3"/>
        <v xml:space="preserve"> </v>
      </c>
      <c r="X37" s="83"/>
      <c r="Y37" s="83"/>
    </row>
    <row r="38" spans="1:25" x14ac:dyDescent="0.25">
      <c r="A38" s="166"/>
      <c r="B38" s="228" t="str">
        <v/>
      </c>
      <c r="C38" s="167"/>
      <c r="D38" s="167"/>
      <c r="E38" s="167"/>
      <c r="F38" s="166"/>
      <c r="G38" s="169"/>
      <c r="H38" s="169"/>
      <c r="I38" s="169"/>
      <c r="J38" s="81">
        <f t="shared" si="1"/>
        <v>0</v>
      </c>
      <c r="K38" s="172" t="str">
        <f t="shared" si="0"/>
        <v/>
      </c>
      <c r="L38" s="169"/>
      <c r="M38" s="166"/>
      <c r="N38" s="170"/>
      <c r="O38" s="171"/>
      <c r="P38" s="173"/>
      <c r="Q38" s="83"/>
      <c r="R38" s="83"/>
      <c r="S38" s="83"/>
      <c r="T38" s="84"/>
      <c r="U38" s="85"/>
      <c r="V38" s="85">
        <f t="shared" si="2"/>
        <v>0</v>
      </c>
      <c r="W38" s="86" t="str">
        <f t="shared" si="3"/>
        <v xml:space="preserve"> </v>
      </c>
      <c r="X38" s="83"/>
      <c r="Y38" s="83"/>
    </row>
    <row r="39" spans="1:25" x14ac:dyDescent="0.25">
      <c r="A39" s="166"/>
      <c r="B39" s="228" t="str">
        <v/>
      </c>
      <c r="C39" s="167"/>
      <c r="D39" s="167"/>
      <c r="E39" s="167"/>
      <c r="F39" s="166"/>
      <c r="G39" s="169"/>
      <c r="H39" s="169"/>
      <c r="I39" s="169"/>
      <c r="J39" s="81">
        <f t="shared" si="1"/>
        <v>0</v>
      </c>
      <c r="K39" s="172" t="str">
        <f t="shared" si="0"/>
        <v/>
      </c>
      <c r="L39" s="169"/>
      <c r="M39" s="166"/>
      <c r="N39" s="170"/>
      <c r="O39" s="171"/>
      <c r="P39" s="173"/>
      <c r="Q39" s="83"/>
      <c r="R39" s="83"/>
      <c r="S39" s="83"/>
      <c r="T39" s="84"/>
      <c r="U39" s="85"/>
      <c r="V39" s="85">
        <f t="shared" si="2"/>
        <v>0</v>
      </c>
      <c r="W39" s="86" t="str">
        <f t="shared" si="3"/>
        <v xml:space="preserve"> </v>
      </c>
      <c r="X39" s="83"/>
      <c r="Y39" s="83"/>
    </row>
    <row r="40" spans="1:25" x14ac:dyDescent="0.25">
      <c r="A40" s="166"/>
      <c r="B40" s="228" t="str">
        <v/>
      </c>
      <c r="C40" s="167"/>
      <c r="D40" s="167"/>
      <c r="E40" s="167"/>
      <c r="F40" s="166"/>
      <c r="G40" s="169"/>
      <c r="H40" s="169"/>
      <c r="I40" s="169"/>
      <c r="J40" s="81">
        <f t="shared" si="1"/>
        <v>0</v>
      </c>
      <c r="K40" s="172" t="str">
        <f t="shared" si="0"/>
        <v/>
      </c>
      <c r="L40" s="169"/>
      <c r="M40" s="166"/>
      <c r="N40" s="170"/>
      <c r="O40" s="171"/>
      <c r="P40" s="173"/>
      <c r="Q40" s="83"/>
      <c r="R40" s="83"/>
      <c r="S40" s="83"/>
      <c r="T40" s="84"/>
      <c r="U40" s="85"/>
      <c r="V40" s="85">
        <f t="shared" si="2"/>
        <v>0</v>
      </c>
      <c r="W40" s="86" t="str">
        <f t="shared" si="3"/>
        <v xml:space="preserve"> </v>
      </c>
      <c r="X40" s="83"/>
      <c r="Y40" s="83"/>
    </row>
    <row r="41" spans="1:25" x14ac:dyDescent="0.25">
      <c r="A41" s="166"/>
      <c r="B41" s="228" t="str">
        <v/>
      </c>
      <c r="C41" s="167"/>
      <c r="D41" s="167"/>
      <c r="E41" s="167"/>
      <c r="F41" s="166"/>
      <c r="G41" s="169"/>
      <c r="H41" s="169"/>
      <c r="I41" s="169"/>
      <c r="J41" s="81">
        <f t="shared" si="1"/>
        <v>0</v>
      </c>
      <c r="K41" s="172" t="str">
        <f t="shared" si="0"/>
        <v/>
      </c>
      <c r="L41" s="169"/>
      <c r="M41" s="166"/>
      <c r="N41" s="170"/>
      <c r="O41" s="171"/>
      <c r="P41" s="173"/>
      <c r="Q41" s="83"/>
      <c r="R41" s="83"/>
      <c r="S41" s="83"/>
      <c r="T41" s="84"/>
      <c r="U41" s="85"/>
      <c r="V41" s="85">
        <f t="shared" si="2"/>
        <v>0</v>
      </c>
      <c r="W41" s="86" t="str">
        <f t="shared" si="3"/>
        <v xml:space="preserve"> </v>
      </c>
      <c r="X41" s="83"/>
      <c r="Y41" s="83"/>
    </row>
    <row r="42" spans="1:25" x14ac:dyDescent="0.25">
      <c r="A42" s="166"/>
      <c r="B42" s="228" t="str">
        <v/>
      </c>
      <c r="C42" s="167"/>
      <c r="D42" s="167"/>
      <c r="E42" s="167"/>
      <c r="F42" s="166"/>
      <c r="G42" s="169"/>
      <c r="H42" s="169"/>
      <c r="I42" s="169"/>
      <c r="J42" s="81">
        <f t="shared" si="1"/>
        <v>0</v>
      </c>
      <c r="K42" s="172" t="str">
        <f t="shared" si="0"/>
        <v/>
      </c>
      <c r="L42" s="169"/>
      <c r="M42" s="166"/>
      <c r="N42" s="170"/>
      <c r="O42" s="171"/>
      <c r="P42" s="173"/>
      <c r="Q42" s="83"/>
      <c r="R42" s="83"/>
      <c r="S42" s="83"/>
      <c r="T42" s="84"/>
      <c r="U42" s="85"/>
      <c r="V42" s="85">
        <f t="shared" si="2"/>
        <v>0</v>
      </c>
      <c r="W42" s="86" t="str">
        <f t="shared" si="3"/>
        <v xml:space="preserve"> </v>
      </c>
      <c r="X42" s="83"/>
      <c r="Y42" s="83"/>
    </row>
    <row r="43" spans="1:25" x14ac:dyDescent="0.25">
      <c r="A43" s="166"/>
      <c r="B43" s="228" t="str">
        <v/>
      </c>
      <c r="C43" s="167"/>
      <c r="D43" s="167"/>
      <c r="E43" s="167"/>
      <c r="F43" s="166"/>
      <c r="G43" s="169"/>
      <c r="H43" s="169"/>
      <c r="I43" s="169"/>
      <c r="J43" s="81">
        <f t="shared" si="1"/>
        <v>0</v>
      </c>
      <c r="K43" s="172" t="str">
        <f t="shared" si="0"/>
        <v/>
      </c>
      <c r="L43" s="169"/>
      <c r="M43" s="166"/>
      <c r="N43" s="170"/>
      <c r="O43" s="171"/>
      <c r="P43" s="173"/>
      <c r="Q43" s="83"/>
      <c r="R43" s="83"/>
      <c r="S43" s="83"/>
      <c r="T43" s="84"/>
      <c r="U43" s="85"/>
      <c r="V43" s="85">
        <f t="shared" si="2"/>
        <v>0</v>
      </c>
      <c r="W43" s="86" t="str">
        <f t="shared" si="3"/>
        <v xml:space="preserve"> </v>
      </c>
      <c r="X43" s="83"/>
      <c r="Y43" s="83"/>
    </row>
    <row r="44" spans="1:25" x14ac:dyDescent="0.25">
      <c r="A44" s="166"/>
      <c r="B44" s="228" t="str">
        <v/>
      </c>
      <c r="C44" s="167"/>
      <c r="D44" s="167"/>
      <c r="E44" s="167"/>
      <c r="F44" s="166"/>
      <c r="G44" s="169"/>
      <c r="H44" s="169"/>
      <c r="I44" s="169"/>
      <c r="J44" s="81">
        <f t="shared" si="1"/>
        <v>0</v>
      </c>
      <c r="K44" s="172" t="str">
        <f t="shared" si="0"/>
        <v/>
      </c>
      <c r="L44" s="169"/>
      <c r="M44" s="166"/>
      <c r="N44" s="170"/>
      <c r="O44" s="171"/>
      <c r="P44" s="173"/>
      <c r="Q44" s="83"/>
      <c r="R44" s="83"/>
      <c r="S44" s="83"/>
      <c r="T44" s="84"/>
      <c r="U44" s="85"/>
      <c r="V44" s="85">
        <f t="shared" si="2"/>
        <v>0</v>
      </c>
      <c r="W44" s="86" t="str">
        <f t="shared" si="3"/>
        <v xml:space="preserve"> </v>
      </c>
      <c r="X44" s="83"/>
      <c r="Y44" s="83"/>
    </row>
    <row r="45" spans="1:25" x14ac:dyDescent="0.25">
      <c r="A45" s="166"/>
      <c r="B45" s="228" t="str">
        <v/>
      </c>
      <c r="C45" s="167"/>
      <c r="D45" s="167"/>
      <c r="E45" s="167"/>
      <c r="F45" s="166"/>
      <c r="G45" s="169"/>
      <c r="H45" s="169"/>
      <c r="I45" s="169"/>
      <c r="J45" s="81">
        <f t="shared" si="1"/>
        <v>0</v>
      </c>
      <c r="K45" s="172" t="str">
        <f t="shared" si="0"/>
        <v/>
      </c>
      <c r="L45" s="169"/>
      <c r="M45" s="166"/>
      <c r="N45" s="170"/>
      <c r="O45" s="171"/>
      <c r="P45" s="173"/>
      <c r="Q45" s="83"/>
      <c r="R45" s="83"/>
      <c r="S45" s="83"/>
      <c r="T45" s="84"/>
      <c r="U45" s="85"/>
      <c r="V45" s="85">
        <f t="shared" si="2"/>
        <v>0</v>
      </c>
      <c r="W45" s="86" t="str">
        <f t="shared" si="3"/>
        <v xml:space="preserve"> </v>
      </c>
      <c r="X45" s="83"/>
      <c r="Y45" s="83"/>
    </row>
    <row r="46" spans="1:25" x14ac:dyDescent="0.25">
      <c r="A46" s="166"/>
      <c r="B46" s="228" t="str">
        <v/>
      </c>
      <c r="C46" s="167"/>
      <c r="D46" s="167"/>
      <c r="E46" s="167"/>
      <c r="F46" s="166"/>
      <c r="G46" s="169"/>
      <c r="H46" s="169"/>
      <c r="I46" s="169"/>
      <c r="J46" s="81">
        <f t="shared" si="1"/>
        <v>0</v>
      </c>
      <c r="K46" s="172" t="str">
        <f t="shared" si="0"/>
        <v/>
      </c>
      <c r="L46" s="169"/>
      <c r="M46" s="166"/>
      <c r="N46" s="170"/>
      <c r="O46" s="171"/>
      <c r="P46" s="173"/>
      <c r="Q46" s="83"/>
      <c r="R46" s="83"/>
      <c r="S46" s="83"/>
      <c r="T46" s="84"/>
      <c r="U46" s="85"/>
      <c r="V46" s="85">
        <f t="shared" si="2"/>
        <v>0</v>
      </c>
      <c r="W46" s="86" t="str">
        <f t="shared" si="3"/>
        <v xml:space="preserve"> </v>
      </c>
      <c r="X46" s="83"/>
      <c r="Y46" s="83"/>
    </row>
    <row r="47" spans="1:25" x14ac:dyDescent="0.25">
      <c r="A47" s="166"/>
      <c r="B47" s="228" t="str">
        <v/>
      </c>
      <c r="C47" s="167"/>
      <c r="D47" s="167"/>
      <c r="E47" s="167"/>
      <c r="F47" s="166"/>
      <c r="G47" s="169"/>
      <c r="H47" s="169"/>
      <c r="I47" s="169"/>
      <c r="J47" s="81">
        <f t="shared" si="1"/>
        <v>0</v>
      </c>
      <c r="K47" s="172" t="str">
        <f t="shared" si="0"/>
        <v/>
      </c>
      <c r="L47" s="169"/>
      <c r="M47" s="166"/>
      <c r="N47" s="170"/>
      <c r="O47" s="171"/>
      <c r="P47" s="173"/>
      <c r="Q47" s="83"/>
      <c r="R47" s="83"/>
      <c r="S47" s="83"/>
      <c r="T47" s="84"/>
      <c r="U47" s="85"/>
      <c r="V47" s="85">
        <f t="shared" si="2"/>
        <v>0</v>
      </c>
      <c r="W47" s="86" t="str">
        <f t="shared" si="3"/>
        <v xml:space="preserve"> </v>
      </c>
      <c r="X47" s="83"/>
      <c r="Y47" s="83"/>
    </row>
    <row r="48" spans="1:25" x14ac:dyDescent="0.25">
      <c r="A48" s="166"/>
      <c r="B48" s="228" t="str">
        <v/>
      </c>
      <c r="C48" s="167"/>
      <c r="D48" s="167"/>
      <c r="E48" s="167"/>
      <c r="F48" s="166"/>
      <c r="G48" s="169"/>
      <c r="H48" s="169"/>
      <c r="I48" s="169"/>
      <c r="J48" s="81">
        <f t="shared" si="1"/>
        <v>0</v>
      </c>
      <c r="K48" s="172" t="str">
        <f t="shared" si="0"/>
        <v/>
      </c>
      <c r="L48" s="169"/>
      <c r="M48" s="166"/>
      <c r="N48" s="170"/>
      <c r="O48" s="171"/>
      <c r="P48" s="173"/>
      <c r="Q48" s="83"/>
      <c r="R48" s="83"/>
      <c r="S48" s="83"/>
      <c r="T48" s="84"/>
      <c r="U48" s="85"/>
      <c r="V48" s="85">
        <f t="shared" si="2"/>
        <v>0</v>
      </c>
      <c r="W48" s="86" t="str">
        <f t="shared" si="3"/>
        <v xml:space="preserve"> </v>
      </c>
      <c r="X48" s="83"/>
      <c r="Y48" s="83"/>
    </row>
    <row r="49" spans="1:25" x14ac:dyDescent="0.25">
      <c r="A49" s="166"/>
      <c r="B49" s="228" t="str">
        <v/>
      </c>
      <c r="C49" s="167"/>
      <c r="D49" s="167"/>
      <c r="E49" s="167"/>
      <c r="F49" s="166"/>
      <c r="G49" s="169"/>
      <c r="H49" s="169"/>
      <c r="I49" s="169"/>
      <c r="J49" s="81">
        <f t="shared" si="1"/>
        <v>0</v>
      </c>
      <c r="K49" s="172" t="str">
        <f t="shared" si="0"/>
        <v/>
      </c>
      <c r="L49" s="169"/>
      <c r="M49" s="166"/>
      <c r="N49" s="170"/>
      <c r="O49" s="171"/>
      <c r="P49" s="173"/>
      <c r="Q49" s="83"/>
      <c r="R49" s="83"/>
      <c r="S49" s="83"/>
      <c r="T49" s="84"/>
      <c r="U49" s="85"/>
      <c r="V49" s="85">
        <f t="shared" si="2"/>
        <v>0</v>
      </c>
      <c r="W49" s="86" t="str">
        <f t="shared" si="3"/>
        <v xml:space="preserve"> </v>
      </c>
      <c r="X49" s="83"/>
      <c r="Y49" s="83"/>
    </row>
    <row r="50" spans="1:25" x14ac:dyDescent="0.25">
      <c r="A50" s="166"/>
      <c r="B50" s="228" t="str">
        <v/>
      </c>
      <c r="C50" s="167"/>
      <c r="D50" s="167"/>
      <c r="E50" s="167"/>
      <c r="F50" s="166"/>
      <c r="G50" s="169"/>
      <c r="H50" s="169"/>
      <c r="I50" s="169"/>
      <c r="J50" s="81">
        <f t="shared" si="1"/>
        <v>0</v>
      </c>
      <c r="K50" s="172" t="str">
        <f t="shared" si="0"/>
        <v/>
      </c>
      <c r="L50" s="169"/>
      <c r="M50" s="166"/>
      <c r="N50" s="170"/>
      <c r="O50" s="171"/>
      <c r="P50" s="173"/>
      <c r="Q50" s="83"/>
      <c r="R50" s="83"/>
      <c r="S50" s="83"/>
      <c r="T50" s="84"/>
      <c r="U50" s="85"/>
      <c r="V50" s="85">
        <f t="shared" si="2"/>
        <v>0</v>
      </c>
      <c r="W50" s="86" t="str">
        <f t="shared" si="3"/>
        <v xml:space="preserve"> </v>
      </c>
      <c r="X50" s="83"/>
      <c r="Y50" s="83"/>
    </row>
    <row r="51" spans="1:25" x14ac:dyDescent="0.25">
      <c r="A51" s="166"/>
      <c r="B51" s="228" t="str">
        <v/>
      </c>
      <c r="C51" s="167"/>
      <c r="D51" s="167"/>
      <c r="E51" s="167"/>
      <c r="F51" s="166"/>
      <c r="G51" s="169"/>
      <c r="H51" s="169"/>
      <c r="I51" s="169"/>
      <c r="J51" s="81">
        <f t="shared" si="1"/>
        <v>0</v>
      </c>
      <c r="K51" s="172" t="str">
        <f t="shared" si="0"/>
        <v/>
      </c>
      <c r="L51" s="169"/>
      <c r="M51" s="166"/>
      <c r="N51" s="170"/>
      <c r="O51" s="171"/>
      <c r="P51" s="173"/>
      <c r="Q51" s="83"/>
      <c r="R51" s="83"/>
      <c r="S51" s="83"/>
      <c r="T51" s="84"/>
      <c r="U51" s="85"/>
      <c r="V51" s="85">
        <f t="shared" si="2"/>
        <v>0</v>
      </c>
      <c r="W51" s="86" t="str">
        <f t="shared" si="3"/>
        <v xml:space="preserve"> </v>
      </c>
      <c r="X51" s="83"/>
      <c r="Y51" s="83"/>
    </row>
    <row r="52" spans="1:25" x14ac:dyDescent="0.25">
      <c r="A52" s="166"/>
      <c r="B52" s="228" t="str">
        <v/>
      </c>
      <c r="C52" s="167"/>
      <c r="D52" s="167"/>
      <c r="E52" s="167"/>
      <c r="F52" s="166"/>
      <c r="G52" s="169"/>
      <c r="H52" s="169"/>
      <c r="I52" s="169"/>
      <c r="J52" s="81">
        <f t="shared" si="1"/>
        <v>0</v>
      </c>
      <c r="K52" s="172" t="str">
        <f t="shared" si="0"/>
        <v/>
      </c>
      <c r="L52" s="169"/>
      <c r="M52" s="166"/>
      <c r="N52" s="170"/>
      <c r="O52" s="171"/>
      <c r="P52" s="173"/>
      <c r="Q52" s="83"/>
      <c r="R52" s="83"/>
      <c r="S52" s="83"/>
      <c r="T52" s="84"/>
      <c r="U52" s="85"/>
      <c r="V52" s="85">
        <f t="shared" si="2"/>
        <v>0</v>
      </c>
      <c r="W52" s="86" t="str">
        <f t="shared" si="3"/>
        <v xml:space="preserve"> </v>
      </c>
      <c r="X52" s="83"/>
      <c r="Y52" s="83"/>
    </row>
    <row r="53" spans="1:25" x14ac:dyDescent="0.25">
      <c r="A53" s="166"/>
      <c r="B53" s="228" t="str">
        <v/>
      </c>
      <c r="C53" s="167"/>
      <c r="D53" s="167"/>
      <c r="E53" s="167"/>
      <c r="F53" s="166"/>
      <c r="G53" s="169"/>
      <c r="H53" s="169"/>
      <c r="I53" s="169"/>
      <c r="J53" s="81">
        <f t="shared" si="1"/>
        <v>0</v>
      </c>
      <c r="K53" s="172" t="str">
        <f t="shared" si="0"/>
        <v/>
      </c>
      <c r="L53" s="169"/>
      <c r="M53" s="166"/>
      <c r="N53" s="170"/>
      <c r="O53" s="171"/>
      <c r="P53" s="173"/>
      <c r="Q53" s="83"/>
      <c r="R53" s="83"/>
      <c r="S53" s="83"/>
      <c r="T53" s="84"/>
      <c r="U53" s="85"/>
      <c r="V53" s="85">
        <f t="shared" si="2"/>
        <v>0</v>
      </c>
      <c r="W53" s="86" t="str">
        <f t="shared" si="3"/>
        <v xml:space="preserve"> </v>
      </c>
      <c r="X53" s="83"/>
      <c r="Y53" s="83"/>
    </row>
    <row r="54" spans="1:25" x14ac:dyDescent="0.25">
      <c r="A54" s="166"/>
      <c r="B54" s="228" t="str">
        <v/>
      </c>
      <c r="C54" s="167"/>
      <c r="D54" s="167"/>
      <c r="E54" s="167"/>
      <c r="F54" s="166"/>
      <c r="G54" s="169"/>
      <c r="H54" s="169"/>
      <c r="I54" s="169"/>
      <c r="J54" s="81">
        <f t="shared" si="1"/>
        <v>0</v>
      </c>
      <c r="K54" s="172" t="str">
        <f t="shared" si="0"/>
        <v/>
      </c>
      <c r="L54" s="169"/>
      <c r="M54" s="166"/>
      <c r="N54" s="170"/>
      <c r="O54" s="171"/>
      <c r="P54" s="173"/>
      <c r="Q54" s="83"/>
      <c r="R54" s="83"/>
      <c r="S54" s="83"/>
      <c r="T54" s="84"/>
      <c r="U54" s="85"/>
      <c r="V54" s="85">
        <f t="shared" si="2"/>
        <v>0</v>
      </c>
      <c r="W54" s="86" t="str">
        <f t="shared" si="3"/>
        <v xml:space="preserve"> </v>
      </c>
      <c r="X54" s="83"/>
      <c r="Y54" s="83"/>
    </row>
    <row r="55" spans="1:25" ht="15.75" customHeight="1" thickBot="1" x14ac:dyDescent="0.3">
      <c r="A55" s="166"/>
      <c r="B55" s="229" t="str">
        <v/>
      </c>
      <c r="C55" s="175"/>
      <c r="D55" s="175"/>
      <c r="E55" s="167"/>
      <c r="F55" s="174"/>
      <c r="G55" s="176"/>
      <c r="H55" s="176"/>
      <c r="I55" s="176"/>
      <c r="J55" s="81">
        <f t="shared" si="1"/>
        <v>0</v>
      </c>
      <c r="K55" s="172" t="str">
        <f t="shared" si="0"/>
        <v/>
      </c>
      <c r="L55" s="176"/>
      <c r="M55" s="166"/>
      <c r="N55" s="170"/>
      <c r="O55" s="171"/>
      <c r="P55" s="177"/>
      <c r="Q55" s="87"/>
      <c r="R55" s="87"/>
      <c r="S55" s="87"/>
      <c r="T55" s="88"/>
      <c r="U55" s="128"/>
      <c r="V55" s="85">
        <f t="shared" si="2"/>
        <v>0</v>
      </c>
      <c r="W55" s="178" t="str">
        <f t="shared" si="3"/>
        <v xml:space="preserve"> </v>
      </c>
      <c r="X55" s="87"/>
      <c r="Y55" s="87"/>
    </row>
    <row r="56" spans="1:25" ht="15.75" customHeight="1" thickBot="1" x14ac:dyDescent="0.3">
      <c r="A56" s="89" t="s">
        <v>348</v>
      </c>
      <c r="B56" s="114"/>
      <c r="C56" s="90"/>
      <c r="D56" s="90"/>
      <c r="E56" s="90"/>
      <c r="F56" s="91"/>
      <c r="G56" s="92">
        <f>SUM(G11:G55)</f>
        <v>0</v>
      </c>
      <c r="H56" s="92">
        <f t="shared" ref="H56:I56" si="4">SUM(H11:H55)</f>
        <v>0</v>
      </c>
      <c r="I56" s="92">
        <f t="shared" si="4"/>
        <v>0</v>
      </c>
      <c r="J56" s="92">
        <f>SUM(J11:J55)</f>
        <v>0</v>
      </c>
      <c r="K56" s="179"/>
      <c r="L56" s="93"/>
      <c r="M56" s="93"/>
      <c r="N56" s="94"/>
      <c r="O56" s="94"/>
      <c r="P56" s="93"/>
      <c r="Q56" s="90"/>
      <c r="R56" s="90"/>
      <c r="S56" s="90"/>
      <c r="T56" s="95">
        <f>SUM(T11:T55)</f>
        <v>0</v>
      </c>
      <c r="U56" s="96"/>
      <c r="V56" s="96">
        <f>SUM(V11:V55)</f>
        <v>0</v>
      </c>
      <c r="W56" s="95"/>
      <c r="X56" s="96"/>
      <c r="Y56" s="97"/>
    </row>
    <row r="57" spans="1:25" ht="36" customHeight="1" x14ac:dyDescent="0.25">
      <c r="A57" s="98" t="s">
        <v>349</v>
      </c>
      <c r="B57" s="98"/>
      <c r="C57" s="99" t="s">
        <v>174</v>
      </c>
      <c r="D57" s="99" t="s">
        <v>276</v>
      </c>
      <c r="E57" s="99" t="s">
        <v>14</v>
      </c>
      <c r="F57" s="99" t="s">
        <v>277</v>
      </c>
      <c r="G57" s="100" t="s">
        <v>306</v>
      </c>
      <c r="H57" s="100" t="s">
        <v>307</v>
      </c>
      <c r="I57" s="100" t="s">
        <v>280</v>
      </c>
      <c r="J57" s="101" t="s">
        <v>350</v>
      </c>
      <c r="K57" s="180"/>
      <c r="L57" s="180" t="s">
        <v>283</v>
      </c>
      <c r="M57" s="616" t="s">
        <v>284</v>
      </c>
      <c r="N57" s="617"/>
      <c r="O57" s="102"/>
      <c r="P57" s="103" t="s">
        <v>285</v>
      </c>
      <c r="Q57" s="104"/>
      <c r="R57" s="104"/>
      <c r="S57" s="104"/>
      <c r="T57" s="105"/>
      <c r="U57" s="106"/>
      <c r="V57" s="106"/>
      <c r="W57" s="106"/>
      <c r="X57" s="106"/>
      <c r="Y57" s="107"/>
    </row>
    <row r="58" spans="1:25" x14ac:dyDescent="0.25">
      <c r="A58" s="166"/>
      <c r="B58" s="166"/>
      <c r="C58" s="167"/>
      <c r="D58" s="167"/>
      <c r="E58" s="167"/>
      <c r="F58" s="166"/>
      <c r="G58" s="169"/>
      <c r="H58" s="169"/>
      <c r="I58" s="169"/>
      <c r="J58" s="81">
        <f>H58+I58</f>
        <v>0</v>
      </c>
      <c r="K58" s="181"/>
      <c r="L58" s="176"/>
      <c r="M58" s="571"/>
      <c r="N58" s="572"/>
      <c r="O58" s="182"/>
      <c r="P58" s="173"/>
      <c r="Q58" s="83"/>
      <c r="R58" s="83"/>
      <c r="S58" s="83"/>
      <c r="T58" s="84"/>
      <c r="U58" s="85"/>
      <c r="V58" s="85">
        <f t="shared" ref="V58:V78" si="5">J58+T58</f>
        <v>0</v>
      </c>
      <c r="W58" s="108"/>
      <c r="X58" s="108"/>
      <c r="Y58" s="83"/>
    </row>
    <row r="59" spans="1:25" x14ac:dyDescent="0.25">
      <c r="A59" s="166"/>
      <c r="B59" s="166"/>
      <c r="C59" s="167"/>
      <c r="D59" s="167"/>
      <c r="E59" s="167"/>
      <c r="F59" s="166"/>
      <c r="G59" s="169"/>
      <c r="H59" s="169"/>
      <c r="I59" s="169"/>
      <c r="J59" s="81">
        <f t="shared" ref="J59:J78" si="6">H59+I59</f>
        <v>0</v>
      </c>
      <c r="K59" s="181"/>
      <c r="L59" s="176"/>
      <c r="M59" s="571"/>
      <c r="N59" s="572"/>
      <c r="O59" s="182"/>
      <c r="P59" s="173"/>
      <c r="Q59" s="83"/>
      <c r="R59" s="83"/>
      <c r="S59" s="83"/>
      <c r="T59" s="84"/>
      <c r="U59" s="85"/>
      <c r="V59" s="85">
        <f t="shared" si="5"/>
        <v>0</v>
      </c>
      <c r="W59" s="108"/>
      <c r="X59" s="108"/>
      <c r="Y59" s="83"/>
    </row>
    <row r="60" spans="1:25" x14ac:dyDescent="0.25">
      <c r="A60" s="166"/>
      <c r="B60" s="166"/>
      <c r="C60" s="167"/>
      <c r="D60" s="167"/>
      <c r="E60" s="167"/>
      <c r="F60" s="166"/>
      <c r="G60" s="169"/>
      <c r="H60" s="169"/>
      <c r="I60" s="169"/>
      <c r="J60" s="81">
        <f t="shared" si="6"/>
        <v>0</v>
      </c>
      <c r="K60" s="181"/>
      <c r="L60" s="176"/>
      <c r="M60" s="571"/>
      <c r="N60" s="572"/>
      <c r="O60" s="182"/>
      <c r="P60" s="173"/>
      <c r="Q60" s="83"/>
      <c r="R60" s="83"/>
      <c r="S60" s="83"/>
      <c r="T60" s="84"/>
      <c r="U60" s="85"/>
      <c r="V60" s="85">
        <f t="shared" si="5"/>
        <v>0</v>
      </c>
      <c r="W60" s="108"/>
      <c r="X60" s="108"/>
      <c r="Y60" s="83"/>
    </row>
    <row r="61" spans="1:25" x14ac:dyDescent="0.25">
      <c r="A61" s="166"/>
      <c r="B61" s="166"/>
      <c r="C61" s="167"/>
      <c r="D61" s="167"/>
      <c r="E61" s="167"/>
      <c r="F61" s="166"/>
      <c r="G61" s="169"/>
      <c r="H61" s="169"/>
      <c r="I61" s="169"/>
      <c r="J61" s="81">
        <f>H61+I61</f>
        <v>0</v>
      </c>
      <c r="K61" s="181"/>
      <c r="L61" s="176"/>
      <c r="M61" s="571"/>
      <c r="N61" s="572"/>
      <c r="O61" s="182"/>
      <c r="P61" s="173"/>
      <c r="Q61" s="83"/>
      <c r="R61" s="83"/>
      <c r="S61" s="83"/>
      <c r="T61" s="84"/>
      <c r="U61" s="85"/>
      <c r="V61" s="85">
        <f t="shared" si="5"/>
        <v>0</v>
      </c>
      <c r="W61" s="108"/>
      <c r="X61" s="108"/>
      <c r="Y61" s="83"/>
    </row>
    <row r="62" spans="1:25" x14ac:dyDescent="0.25">
      <c r="A62" s="166"/>
      <c r="B62" s="166"/>
      <c r="C62" s="167"/>
      <c r="D62" s="167"/>
      <c r="E62" s="167"/>
      <c r="F62" s="166"/>
      <c r="G62" s="169"/>
      <c r="H62" s="169"/>
      <c r="I62" s="169"/>
      <c r="J62" s="81">
        <f t="shared" si="6"/>
        <v>0</v>
      </c>
      <c r="K62" s="181"/>
      <c r="L62" s="176"/>
      <c r="M62" s="571"/>
      <c r="N62" s="572"/>
      <c r="O62" s="182"/>
      <c r="P62" s="173"/>
      <c r="Q62" s="83"/>
      <c r="R62" s="83"/>
      <c r="S62" s="83"/>
      <c r="T62" s="84"/>
      <c r="U62" s="85"/>
      <c r="V62" s="85">
        <f t="shared" si="5"/>
        <v>0</v>
      </c>
      <c r="W62" s="108"/>
      <c r="X62" s="108"/>
      <c r="Y62" s="83"/>
    </row>
    <row r="63" spans="1:25" x14ac:dyDescent="0.25">
      <c r="A63" s="166"/>
      <c r="B63" s="166"/>
      <c r="C63" s="167"/>
      <c r="D63" s="167"/>
      <c r="E63" s="167"/>
      <c r="F63" s="166"/>
      <c r="G63" s="169"/>
      <c r="H63" s="169"/>
      <c r="I63" s="169"/>
      <c r="J63" s="81">
        <f t="shared" si="6"/>
        <v>0</v>
      </c>
      <c r="K63" s="181"/>
      <c r="L63" s="176"/>
      <c r="M63" s="571"/>
      <c r="N63" s="572"/>
      <c r="O63" s="182"/>
      <c r="P63" s="173"/>
      <c r="Q63" s="83"/>
      <c r="R63" s="83"/>
      <c r="S63" s="83"/>
      <c r="T63" s="84"/>
      <c r="U63" s="85"/>
      <c r="V63" s="85">
        <f t="shared" si="5"/>
        <v>0</v>
      </c>
      <c r="W63" s="108"/>
      <c r="X63" s="108"/>
      <c r="Y63" s="83"/>
    </row>
    <row r="64" spans="1:25" x14ac:dyDescent="0.25">
      <c r="A64" s="166"/>
      <c r="B64" s="166"/>
      <c r="C64" s="167"/>
      <c r="D64" s="167"/>
      <c r="E64" s="167"/>
      <c r="F64" s="166"/>
      <c r="G64" s="169"/>
      <c r="H64" s="169"/>
      <c r="I64" s="169"/>
      <c r="J64" s="81">
        <f t="shared" si="6"/>
        <v>0</v>
      </c>
      <c r="K64" s="181"/>
      <c r="L64" s="176"/>
      <c r="M64" s="571"/>
      <c r="N64" s="572"/>
      <c r="O64" s="182"/>
      <c r="P64" s="173"/>
      <c r="Q64" s="83"/>
      <c r="R64" s="83"/>
      <c r="S64" s="83"/>
      <c r="T64" s="84"/>
      <c r="U64" s="85"/>
      <c r="V64" s="85">
        <f t="shared" si="5"/>
        <v>0</v>
      </c>
      <c r="W64" s="108"/>
      <c r="X64" s="108"/>
      <c r="Y64" s="83"/>
    </row>
    <row r="65" spans="1:25" x14ac:dyDescent="0.25">
      <c r="A65" s="166"/>
      <c r="B65" s="166"/>
      <c r="C65" s="167"/>
      <c r="D65" s="167"/>
      <c r="E65" s="167"/>
      <c r="F65" s="166"/>
      <c r="G65" s="169"/>
      <c r="H65" s="169"/>
      <c r="I65" s="169"/>
      <c r="J65" s="81">
        <f t="shared" si="6"/>
        <v>0</v>
      </c>
      <c r="K65" s="181"/>
      <c r="L65" s="176"/>
      <c r="M65" s="571"/>
      <c r="N65" s="572"/>
      <c r="O65" s="182"/>
      <c r="P65" s="173"/>
      <c r="Q65" s="83"/>
      <c r="R65" s="83"/>
      <c r="S65" s="83"/>
      <c r="T65" s="84"/>
      <c r="U65" s="85"/>
      <c r="V65" s="85">
        <f t="shared" si="5"/>
        <v>0</v>
      </c>
      <c r="W65" s="108"/>
      <c r="X65" s="108"/>
      <c r="Y65" s="83"/>
    </row>
    <row r="66" spans="1:25" x14ac:dyDescent="0.25">
      <c r="A66" s="166"/>
      <c r="B66" s="166"/>
      <c r="C66" s="167"/>
      <c r="D66" s="167"/>
      <c r="E66" s="167"/>
      <c r="F66" s="166"/>
      <c r="G66" s="169"/>
      <c r="H66" s="169"/>
      <c r="I66" s="169"/>
      <c r="J66" s="81">
        <f t="shared" si="6"/>
        <v>0</v>
      </c>
      <c r="K66" s="181"/>
      <c r="L66" s="176"/>
      <c r="M66" s="571"/>
      <c r="N66" s="572"/>
      <c r="O66" s="182"/>
      <c r="P66" s="173"/>
      <c r="Q66" s="83"/>
      <c r="R66" s="83"/>
      <c r="S66" s="83"/>
      <c r="T66" s="84"/>
      <c r="U66" s="85"/>
      <c r="V66" s="85">
        <f t="shared" si="5"/>
        <v>0</v>
      </c>
      <c r="W66" s="108"/>
      <c r="X66" s="108"/>
      <c r="Y66" s="83"/>
    </row>
    <row r="67" spans="1:25" x14ac:dyDescent="0.25">
      <c r="A67" s="166"/>
      <c r="B67" s="166"/>
      <c r="C67" s="167"/>
      <c r="D67" s="167"/>
      <c r="E67" s="167"/>
      <c r="F67" s="166"/>
      <c r="G67" s="169"/>
      <c r="H67" s="169"/>
      <c r="I67" s="169"/>
      <c r="J67" s="81">
        <f t="shared" si="6"/>
        <v>0</v>
      </c>
      <c r="K67" s="181"/>
      <c r="L67" s="176"/>
      <c r="M67" s="571"/>
      <c r="N67" s="572"/>
      <c r="O67" s="182"/>
      <c r="P67" s="173"/>
      <c r="Q67" s="83"/>
      <c r="R67" s="83"/>
      <c r="S67" s="83"/>
      <c r="T67" s="84"/>
      <c r="U67" s="85"/>
      <c r="V67" s="85">
        <f t="shared" si="5"/>
        <v>0</v>
      </c>
      <c r="W67" s="108"/>
      <c r="X67" s="108"/>
      <c r="Y67" s="83"/>
    </row>
    <row r="68" spans="1:25" x14ac:dyDescent="0.25">
      <c r="A68" s="166"/>
      <c r="B68" s="166"/>
      <c r="C68" s="167"/>
      <c r="D68" s="167"/>
      <c r="E68" s="167"/>
      <c r="F68" s="166"/>
      <c r="G68" s="169"/>
      <c r="H68" s="169"/>
      <c r="I68" s="169"/>
      <c r="J68" s="81">
        <f t="shared" si="6"/>
        <v>0</v>
      </c>
      <c r="K68" s="181"/>
      <c r="L68" s="176"/>
      <c r="M68" s="571"/>
      <c r="N68" s="572"/>
      <c r="O68" s="182"/>
      <c r="P68" s="173"/>
      <c r="Q68" s="83"/>
      <c r="R68" s="83"/>
      <c r="S68" s="83"/>
      <c r="T68" s="84"/>
      <c r="U68" s="85"/>
      <c r="V68" s="85">
        <f t="shared" si="5"/>
        <v>0</v>
      </c>
      <c r="W68" s="108"/>
      <c r="X68" s="108"/>
      <c r="Y68" s="83"/>
    </row>
    <row r="69" spans="1:25" x14ac:dyDescent="0.25">
      <c r="A69" s="166"/>
      <c r="B69" s="166"/>
      <c r="C69" s="167"/>
      <c r="D69" s="167"/>
      <c r="E69" s="167"/>
      <c r="F69" s="166"/>
      <c r="G69" s="169"/>
      <c r="H69" s="169"/>
      <c r="I69" s="169"/>
      <c r="J69" s="81">
        <f t="shared" si="6"/>
        <v>0</v>
      </c>
      <c r="K69" s="181"/>
      <c r="L69" s="176"/>
      <c r="M69" s="571"/>
      <c r="N69" s="572"/>
      <c r="O69" s="182"/>
      <c r="P69" s="173"/>
      <c r="Q69" s="83"/>
      <c r="R69" s="83"/>
      <c r="S69" s="83"/>
      <c r="T69" s="84"/>
      <c r="U69" s="85"/>
      <c r="V69" s="85">
        <f t="shared" si="5"/>
        <v>0</v>
      </c>
      <c r="W69" s="108"/>
      <c r="X69" s="108"/>
      <c r="Y69" s="83"/>
    </row>
    <row r="70" spans="1:25" x14ac:dyDescent="0.25">
      <c r="A70" s="166"/>
      <c r="B70" s="166"/>
      <c r="C70" s="167"/>
      <c r="D70" s="167"/>
      <c r="E70" s="167"/>
      <c r="F70" s="166"/>
      <c r="G70" s="169"/>
      <c r="H70" s="169"/>
      <c r="I70" s="169"/>
      <c r="J70" s="81">
        <f t="shared" si="6"/>
        <v>0</v>
      </c>
      <c r="K70" s="181"/>
      <c r="L70" s="176"/>
      <c r="M70" s="571"/>
      <c r="N70" s="572"/>
      <c r="O70" s="182"/>
      <c r="P70" s="173"/>
      <c r="Q70" s="83"/>
      <c r="R70" s="83"/>
      <c r="S70" s="83"/>
      <c r="T70" s="84"/>
      <c r="U70" s="85"/>
      <c r="V70" s="85">
        <f t="shared" si="5"/>
        <v>0</v>
      </c>
      <c r="W70" s="108"/>
      <c r="X70" s="108"/>
      <c r="Y70" s="83"/>
    </row>
    <row r="71" spans="1:25" x14ac:dyDescent="0.25">
      <c r="A71" s="166"/>
      <c r="B71" s="166"/>
      <c r="C71" s="167"/>
      <c r="D71" s="167"/>
      <c r="E71" s="167"/>
      <c r="F71" s="166"/>
      <c r="G71" s="169"/>
      <c r="H71" s="169"/>
      <c r="I71" s="169"/>
      <c r="J71" s="81">
        <f t="shared" si="6"/>
        <v>0</v>
      </c>
      <c r="K71" s="181"/>
      <c r="L71" s="176"/>
      <c r="M71" s="571"/>
      <c r="N71" s="572"/>
      <c r="O71" s="182"/>
      <c r="P71" s="173"/>
      <c r="Q71" s="83"/>
      <c r="R71" s="83"/>
      <c r="S71" s="83"/>
      <c r="T71" s="84"/>
      <c r="U71" s="85"/>
      <c r="V71" s="85">
        <f t="shared" si="5"/>
        <v>0</v>
      </c>
      <c r="W71" s="108"/>
      <c r="X71" s="108"/>
      <c r="Y71" s="83"/>
    </row>
    <row r="72" spans="1:25" x14ac:dyDescent="0.25">
      <c r="A72" s="166"/>
      <c r="B72" s="166"/>
      <c r="C72" s="167"/>
      <c r="D72" s="167"/>
      <c r="E72" s="167"/>
      <c r="F72" s="166"/>
      <c r="G72" s="169"/>
      <c r="H72" s="169"/>
      <c r="I72" s="169"/>
      <c r="J72" s="81">
        <f t="shared" si="6"/>
        <v>0</v>
      </c>
      <c r="K72" s="181"/>
      <c r="L72" s="176"/>
      <c r="M72" s="571"/>
      <c r="N72" s="572"/>
      <c r="O72" s="182"/>
      <c r="P72" s="173"/>
      <c r="Q72" s="83"/>
      <c r="R72" s="83"/>
      <c r="S72" s="83"/>
      <c r="T72" s="84"/>
      <c r="U72" s="85"/>
      <c r="V72" s="85">
        <f t="shared" si="5"/>
        <v>0</v>
      </c>
      <c r="W72" s="108"/>
      <c r="X72" s="108"/>
      <c r="Y72" s="83"/>
    </row>
    <row r="73" spans="1:25" x14ac:dyDescent="0.25">
      <c r="A73" s="166"/>
      <c r="B73" s="166"/>
      <c r="C73" s="167"/>
      <c r="D73" s="167"/>
      <c r="E73" s="167"/>
      <c r="F73" s="166"/>
      <c r="G73" s="169"/>
      <c r="H73" s="169"/>
      <c r="I73" s="169"/>
      <c r="J73" s="81">
        <f t="shared" si="6"/>
        <v>0</v>
      </c>
      <c r="K73" s="181"/>
      <c r="L73" s="176"/>
      <c r="M73" s="571"/>
      <c r="N73" s="572"/>
      <c r="O73" s="182"/>
      <c r="P73" s="173"/>
      <c r="Q73" s="83"/>
      <c r="R73" s="83"/>
      <c r="S73" s="83"/>
      <c r="T73" s="84"/>
      <c r="U73" s="85"/>
      <c r="V73" s="85">
        <f t="shared" si="5"/>
        <v>0</v>
      </c>
      <c r="W73" s="108"/>
      <c r="X73" s="108"/>
      <c r="Y73" s="83"/>
    </row>
    <row r="74" spans="1:25" x14ac:dyDescent="0.25">
      <c r="A74" s="166"/>
      <c r="B74" s="166"/>
      <c r="C74" s="167"/>
      <c r="D74" s="167"/>
      <c r="E74" s="167"/>
      <c r="F74" s="166"/>
      <c r="G74" s="169"/>
      <c r="H74" s="169"/>
      <c r="I74" s="169"/>
      <c r="J74" s="81">
        <f t="shared" si="6"/>
        <v>0</v>
      </c>
      <c r="K74" s="181"/>
      <c r="L74" s="176"/>
      <c r="M74" s="571"/>
      <c r="N74" s="572"/>
      <c r="O74" s="182"/>
      <c r="P74" s="173"/>
      <c r="Q74" s="83"/>
      <c r="R74" s="83"/>
      <c r="S74" s="83"/>
      <c r="T74" s="84"/>
      <c r="U74" s="85"/>
      <c r="V74" s="85">
        <f t="shared" si="5"/>
        <v>0</v>
      </c>
      <c r="W74" s="108"/>
      <c r="X74" s="108"/>
      <c r="Y74" s="83"/>
    </row>
    <row r="75" spans="1:25" x14ac:dyDescent="0.25">
      <c r="A75" s="166"/>
      <c r="B75" s="166"/>
      <c r="C75" s="167"/>
      <c r="D75" s="167"/>
      <c r="E75" s="167"/>
      <c r="F75" s="166"/>
      <c r="G75" s="169"/>
      <c r="H75" s="169"/>
      <c r="I75" s="169"/>
      <c r="J75" s="81">
        <f t="shared" si="6"/>
        <v>0</v>
      </c>
      <c r="K75" s="181"/>
      <c r="L75" s="176"/>
      <c r="M75" s="571"/>
      <c r="N75" s="572"/>
      <c r="O75" s="182"/>
      <c r="P75" s="173"/>
      <c r="Q75" s="83"/>
      <c r="R75" s="83"/>
      <c r="S75" s="83"/>
      <c r="T75" s="84"/>
      <c r="U75" s="85"/>
      <c r="V75" s="85">
        <f t="shared" si="5"/>
        <v>0</v>
      </c>
      <c r="W75" s="108"/>
      <c r="X75" s="108"/>
      <c r="Y75" s="83"/>
    </row>
    <row r="76" spans="1:25" x14ac:dyDescent="0.25">
      <c r="A76" s="166"/>
      <c r="B76" s="166"/>
      <c r="C76" s="167"/>
      <c r="D76" s="167"/>
      <c r="E76" s="167"/>
      <c r="F76" s="166"/>
      <c r="G76" s="169"/>
      <c r="H76" s="169"/>
      <c r="I76" s="169"/>
      <c r="J76" s="81">
        <f t="shared" si="6"/>
        <v>0</v>
      </c>
      <c r="K76" s="181"/>
      <c r="L76" s="176"/>
      <c r="M76" s="571"/>
      <c r="N76" s="572"/>
      <c r="O76" s="182"/>
      <c r="P76" s="173"/>
      <c r="Q76" s="83"/>
      <c r="R76" s="83"/>
      <c r="S76" s="83"/>
      <c r="T76" s="84"/>
      <c r="U76" s="85"/>
      <c r="V76" s="85">
        <f t="shared" si="5"/>
        <v>0</v>
      </c>
      <c r="W76" s="108"/>
      <c r="X76" s="108"/>
      <c r="Y76" s="83"/>
    </row>
    <row r="77" spans="1:25" x14ac:dyDescent="0.25">
      <c r="A77" s="166"/>
      <c r="B77" s="166"/>
      <c r="C77" s="167"/>
      <c r="D77" s="167"/>
      <c r="E77" s="167"/>
      <c r="F77" s="166"/>
      <c r="G77" s="169"/>
      <c r="H77" s="169"/>
      <c r="I77" s="169"/>
      <c r="J77" s="81">
        <f t="shared" si="6"/>
        <v>0</v>
      </c>
      <c r="K77" s="181"/>
      <c r="L77" s="176"/>
      <c r="M77" s="571"/>
      <c r="N77" s="572"/>
      <c r="O77" s="182"/>
      <c r="P77" s="173"/>
      <c r="Q77" s="83"/>
      <c r="R77" s="83"/>
      <c r="S77" s="83"/>
      <c r="T77" s="84"/>
      <c r="U77" s="85"/>
      <c r="V77" s="85">
        <f t="shared" si="5"/>
        <v>0</v>
      </c>
      <c r="W77" s="108"/>
      <c r="X77" s="108"/>
      <c r="Y77" s="83"/>
    </row>
    <row r="78" spans="1:25" ht="15.75" thickBot="1" x14ac:dyDescent="0.3">
      <c r="A78" s="174"/>
      <c r="B78" s="174"/>
      <c r="C78" s="175"/>
      <c r="D78" s="175"/>
      <c r="E78" s="167"/>
      <c r="F78" s="174"/>
      <c r="G78" s="176"/>
      <c r="H78" s="176"/>
      <c r="I78" s="176"/>
      <c r="J78" s="183">
        <f t="shared" si="6"/>
        <v>0</v>
      </c>
      <c r="K78" s="184"/>
      <c r="L78" s="176"/>
      <c r="M78" s="571"/>
      <c r="N78" s="572"/>
      <c r="O78" s="185"/>
      <c r="P78" s="177"/>
      <c r="Q78" s="83"/>
      <c r="R78" s="83"/>
      <c r="S78" s="83"/>
      <c r="T78" s="88"/>
      <c r="U78" s="128"/>
      <c r="V78" s="85">
        <f t="shared" si="5"/>
        <v>0</v>
      </c>
      <c r="W78" s="109"/>
      <c r="X78" s="109"/>
      <c r="Y78" s="83"/>
    </row>
    <row r="79" spans="1:25" ht="15.75" customHeight="1" thickBot="1" x14ac:dyDescent="0.3">
      <c r="A79" s="89" t="s">
        <v>351</v>
      </c>
      <c r="B79" s="114"/>
      <c r="C79" s="110"/>
      <c r="D79" s="110"/>
      <c r="E79" s="110"/>
      <c r="F79" s="111"/>
      <c r="G79" s="92">
        <f>SUM(G58:G78)</f>
        <v>0</v>
      </c>
      <c r="H79" s="92">
        <f>SUM(H58:H78)</f>
        <v>0</v>
      </c>
      <c r="I79" s="92">
        <f>SUM(I58:I78)</f>
        <v>0</v>
      </c>
      <c r="J79" s="92">
        <f>SUM(J58:J78)</f>
        <v>0</v>
      </c>
      <c r="K79" s="186"/>
      <c r="L79" s="112"/>
      <c r="M79" s="112"/>
      <c r="N79" s="113"/>
      <c r="O79" s="113"/>
      <c r="P79" s="114"/>
      <c r="Q79" s="110"/>
      <c r="R79" s="110"/>
      <c r="S79" s="110"/>
      <c r="T79" s="95">
        <f>SUM(T58:T78)</f>
        <v>0</v>
      </c>
      <c r="U79" s="96"/>
      <c r="V79" s="96">
        <f>SUM(V58:V78)</f>
        <v>0</v>
      </c>
      <c r="W79" s="115"/>
      <c r="X79" s="115"/>
      <c r="Y79" s="97"/>
    </row>
    <row r="80" spans="1:25" ht="33" customHeight="1" x14ac:dyDescent="0.25">
      <c r="A80" s="116" t="s">
        <v>89</v>
      </c>
      <c r="B80" s="116"/>
      <c r="C80" s="117" t="s">
        <v>174</v>
      </c>
      <c r="D80" s="117" t="s">
        <v>276</v>
      </c>
      <c r="E80" s="117" t="s">
        <v>14</v>
      </c>
      <c r="F80" s="117" t="s">
        <v>277</v>
      </c>
      <c r="G80" s="118" t="s">
        <v>306</v>
      </c>
      <c r="H80" s="118" t="s">
        <v>307</v>
      </c>
      <c r="I80" s="119"/>
      <c r="J80" s="120" t="s">
        <v>308</v>
      </c>
      <c r="K80" s="120"/>
      <c r="L80" s="120" t="s">
        <v>283</v>
      </c>
      <c r="M80" s="586" t="s">
        <v>284</v>
      </c>
      <c r="N80" s="587"/>
      <c r="O80" s="121"/>
      <c r="P80" s="122" t="s">
        <v>285</v>
      </c>
      <c r="Q80" s="104"/>
      <c r="R80" s="104"/>
      <c r="S80" s="104"/>
      <c r="T80" s="105"/>
      <c r="U80" s="106"/>
      <c r="V80" s="106"/>
      <c r="W80" s="106"/>
      <c r="X80" s="106"/>
      <c r="Y80" s="107"/>
    </row>
    <row r="81" spans="1:25" x14ac:dyDescent="0.25">
      <c r="A81" s="166"/>
      <c r="B81" s="166"/>
      <c r="C81" s="167"/>
      <c r="D81" s="167"/>
      <c r="E81" s="167"/>
      <c r="F81" s="166"/>
      <c r="G81" s="169"/>
      <c r="H81" s="169"/>
      <c r="I81" s="181"/>
      <c r="J81" s="81">
        <f t="shared" ref="J81:J95" si="7">H81</f>
        <v>0</v>
      </c>
      <c r="K81" s="181"/>
      <c r="L81" s="176"/>
      <c r="M81" s="571"/>
      <c r="N81" s="572"/>
      <c r="O81" s="181"/>
      <c r="P81" s="173"/>
      <c r="Q81" s="83"/>
      <c r="R81" s="83"/>
      <c r="S81" s="83"/>
      <c r="T81" s="84"/>
      <c r="U81" s="85"/>
      <c r="V81" s="85">
        <f t="shared" ref="V81:V95" si="8">J81+T81</f>
        <v>0</v>
      </c>
      <c r="W81" s="108"/>
      <c r="X81" s="108"/>
      <c r="Y81" s="83"/>
    </row>
    <row r="82" spans="1:25" x14ac:dyDescent="0.25">
      <c r="A82" s="166"/>
      <c r="B82" s="166"/>
      <c r="C82" s="167"/>
      <c r="D82" s="167"/>
      <c r="E82" s="167"/>
      <c r="F82" s="166"/>
      <c r="G82" s="169"/>
      <c r="H82" s="169"/>
      <c r="I82" s="181"/>
      <c r="J82" s="81">
        <f t="shared" si="7"/>
        <v>0</v>
      </c>
      <c r="K82" s="181"/>
      <c r="L82" s="176"/>
      <c r="M82" s="571"/>
      <c r="N82" s="572"/>
      <c r="O82" s="181"/>
      <c r="P82" s="173"/>
      <c r="Q82" s="83"/>
      <c r="R82" s="83"/>
      <c r="S82" s="83"/>
      <c r="T82" s="84"/>
      <c r="U82" s="85"/>
      <c r="V82" s="85">
        <f t="shared" si="8"/>
        <v>0</v>
      </c>
      <c r="W82" s="108"/>
      <c r="X82" s="108"/>
      <c r="Y82" s="83"/>
    </row>
    <row r="83" spans="1:25" x14ac:dyDescent="0.25">
      <c r="A83" s="166"/>
      <c r="B83" s="166"/>
      <c r="C83" s="167"/>
      <c r="D83" s="167"/>
      <c r="E83" s="167"/>
      <c r="F83" s="166"/>
      <c r="G83" s="169"/>
      <c r="H83" s="169"/>
      <c r="I83" s="181"/>
      <c r="J83" s="81">
        <f t="shared" si="7"/>
        <v>0</v>
      </c>
      <c r="K83" s="181"/>
      <c r="L83" s="176"/>
      <c r="M83" s="571"/>
      <c r="N83" s="572"/>
      <c r="O83" s="181"/>
      <c r="P83" s="173"/>
      <c r="Q83" s="83"/>
      <c r="R83" s="83"/>
      <c r="S83" s="83"/>
      <c r="T83" s="84"/>
      <c r="U83" s="85"/>
      <c r="V83" s="85">
        <f t="shared" si="8"/>
        <v>0</v>
      </c>
      <c r="W83" s="108"/>
      <c r="X83" s="108"/>
      <c r="Y83" s="83"/>
    </row>
    <row r="84" spans="1:25" x14ac:dyDescent="0.25">
      <c r="A84" s="166"/>
      <c r="B84" s="166"/>
      <c r="C84" s="167"/>
      <c r="D84" s="167"/>
      <c r="E84" s="167"/>
      <c r="F84" s="166"/>
      <c r="G84" s="169"/>
      <c r="H84" s="169"/>
      <c r="I84" s="181"/>
      <c r="J84" s="81">
        <f t="shared" si="7"/>
        <v>0</v>
      </c>
      <c r="K84" s="181"/>
      <c r="L84" s="176"/>
      <c r="M84" s="571"/>
      <c r="N84" s="572"/>
      <c r="O84" s="181"/>
      <c r="P84" s="173"/>
      <c r="Q84" s="83"/>
      <c r="R84" s="83"/>
      <c r="S84" s="83"/>
      <c r="T84" s="84"/>
      <c r="U84" s="85"/>
      <c r="V84" s="85">
        <f t="shared" si="8"/>
        <v>0</v>
      </c>
      <c r="W84" s="108"/>
      <c r="X84" s="108"/>
      <c r="Y84" s="83"/>
    </row>
    <row r="85" spans="1:25" x14ac:dyDescent="0.25">
      <c r="A85" s="166"/>
      <c r="B85" s="166"/>
      <c r="C85" s="167"/>
      <c r="D85" s="167"/>
      <c r="E85" s="167"/>
      <c r="F85" s="166"/>
      <c r="G85" s="169"/>
      <c r="H85" s="169"/>
      <c r="I85" s="181"/>
      <c r="J85" s="81">
        <f t="shared" si="7"/>
        <v>0</v>
      </c>
      <c r="K85" s="181"/>
      <c r="L85" s="176"/>
      <c r="M85" s="571"/>
      <c r="N85" s="572"/>
      <c r="O85" s="181"/>
      <c r="P85" s="173"/>
      <c r="Q85" s="83"/>
      <c r="R85" s="83"/>
      <c r="S85" s="83"/>
      <c r="T85" s="84"/>
      <c r="U85" s="85"/>
      <c r="V85" s="85">
        <f t="shared" si="8"/>
        <v>0</v>
      </c>
      <c r="W85" s="108"/>
      <c r="X85" s="108"/>
      <c r="Y85" s="83"/>
    </row>
    <row r="86" spans="1:25" x14ac:dyDescent="0.25">
      <c r="A86" s="166"/>
      <c r="B86" s="166"/>
      <c r="C86" s="167"/>
      <c r="D86" s="167"/>
      <c r="E86" s="167"/>
      <c r="F86" s="166"/>
      <c r="G86" s="169"/>
      <c r="H86" s="169"/>
      <c r="I86" s="181"/>
      <c r="J86" s="81">
        <f t="shared" si="7"/>
        <v>0</v>
      </c>
      <c r="K86" s="181"/>
      <c r="L86" s="176"/>
      <c r="M86" s="571"/>
      <c r="N86" s="572"/>
      <c r="O86" s="181"/>
      <c r="P86" s="173"/>
      <c r="Q86" s="83"/>
      <c r="R86" s="83"/>
      <c r="S86" s="83"/>
      <c r="T86" s="84"/>
      <c r="U86" s="85"/>
      <c r="V86" s="85">
        <f t="shared" si="8"/>
        <v>0</v>
      </c>
      <c r="W86" s="108"/>
      <c r="X86" s="108"/>
      <c r="Y86" s="83"/>
    </row>
    <row r="87" spans="1:25" x14ac:dyDescent="0.25">
      <c r="A87" s="166"/>
      <c r="B87" s="166"/>
      <c r="C87" s="167"/>
      <c r="D87" s="167"/>
      <c r="E87" s="167"/>
      <c r="F87" s="166"/>
      <c r="G87" s="169"/>
      <c r="H87" s="169"/>
      <c r="I87" s="181"/>
      <c r="J87" s="81">
        <f t="shared" si="7"/>
        <v>0</v>
      </c>
      <c r="K87" s="181"/>
      <c r="L87" s="176"/>
      <c r="M87" s="571"/>
      <c r="N87" s="572"/>
      <c r="O87" s="181"/>
      <c r="P87" s="173"/>
      <c r="Q87" s="83"/>
      <c r="R87" s="83"/>
      <c r="S87" s="83"/>
      <c r="T87" s="84"/>
      <c r="U87" s="85"/>
      <c r="V87" s="85">
        <f t="shared" si="8"/>
        <v>0</v>
      </c>
      <c r="W87" s="108"/>
      <c r="X87" s="108"/>
      <c r="Y87" s="83"/>
    </row>
    <row r="88" spans="1:25" x14ac:dyDescent="0.25">
      <c r="A88" s="166"/>
      <c r="B88" s="166"/>
      <c r="C88" s="167"/>
      <c r="D88" s="167"/>
      <c r="E88" s="167"/>
      <c r="F88" s="166"/>
      <c r="G88" s="169"/>
      <c r="H88" s="169"/>
      <c r="I88" s="181"/>
      <c r="J88" s="81">
        <f t="shared" si="7"/>
        <v>0</v>
      </c>
      <c r="K88" s="181"/>
      <c r="L88" s="176"/>
      <c r="M88" s="571"/>
      <c r="N88" s="572"/>
      <c r="O88" s="181"/>
      <c r="P88" s="173"/>
      <c r="Q88" s="83"/>
      <c r="R88" s="83"/>
      <c r="S88" s="83"/>
      <c r="T88" s="84"/>
      <c r="U88" s="85"/>
      <c r="V88" s="85">
        <f t="shared" si="8"/>
        <v>0</v>
      </c>
      <c r="W88" s="108"/>
      <c r="X88" s="108"/>
      <c r="Y88" s="83"/>
    </row>
    <row r="89" spans="1:25" x14ac:dyDescent="0.25">
      <c r="A89" s="166"/>
      <c r="B89" s="166"/>
      <c r="C89" s="167"/>
      <c r="D89" s="167"/>
      <c r="E89" s="167"/>
      <c r="F89" s="166"/>
      <c r="G89" s="169"/>
      <c r="H89" s="169"/>
      <c r="I89" s="181"/>
      <c r="J89" s="81">
        <f t="shared" si="7"/>
        <v>0</v>
      </c>
      <c r="K89" s="181"/>
      <c r="L89" s="176"/>
      <c r="M89" s="571"/>
      <c r="N89" s="572"/>
      <c r="O89" s="181"/>
      <c r="P89" s="173"/>
      <c r="Q89" s="83"/>
      <c r="R89" s="83"/>
      <c r="S89" s="83"/>
      <c r="T89" s="84"/>
      <c r="U89" s="85"/>
      <c r="V89" s="85">
        <f t="shared" si="8"/>
        <v>0</v>
      </c>
      <c r="W89" s="108"/>
      <c r="X89" s="108"/>
      <c r="Y89" s="83"/>
    </row>
    <row r="90" spans="1:25" x14ac:dyDescent="0.25">
      <c r="A90" s="166"/>
      <c r="B90" s="166"/>
      <c r="C90" s="167"/>
      <c r="D90" s="167"/>
      <c r="E90" s="167"/>
      <c r="F90" s="166"/>
      <c r="G90" s="169"/>
      <c r="H90" s="169"/>
      <c r="I90" s="181"/>
      <c r="J90" s="81">
        <f t="shared" si="7"/>
        <v>0</v>
      </c>
      <c r="K90" s="181"/>
      <c r="L90" s="176"/>
      <c r="M90" s="571"/>
      <c r="N90" s="572"/>
      <c r="O90" s="181"/>
      <c r="P90" s="173"/>
      <c r="Q90" s="83"/>
      <c r="R90" s="83"/>
      <c r="S90" s="83"/>
      <c r="T90" s="84"/>
      <c r="U90" s="85"/>
      <c r="V90" s="85">
        <f t="shared" si="8"/>
        <v>0</v>
      </c>
      <c r="W90" s="108"/>
      <c r="X90" s="108"/>
      <c r="Y90" s="83"/>
    </row>
    <row r="91" spans="1:25" x14ac:dyDescent="0.25">
      <c r="A91" s="174"/>
      <c r="B91" s="174"/>
      <c r="C91" s="175"/>
      <c r="D91" s="175"/>
      <c r="E91" s="167"/>
      <c r="F91" s="174"/>
      <c r="G91" s="176"/>
      <c r="H91" s="176"/>
      <c r="I91" s="184"/>
      <c r="J91" s="81">
        <f t="shared" si="7"/>
        <v>0</v>
      </c>
      <c r="K91" s="184"/>
      <c r="L91" s="176"/>
      <c r="M91" s="571"/>
      <c r="N91" s="572"/>
      <c r="O91" s="184"/>
      <c r="P91" s="177"/>
      <c r="Q91" s="83"/>
      <c r="R91" s="83"/>
      <c r="S91" s="83"/>
      <c r="T91" s="84"/>
      <c r="U91" s="85"/>
      <c r="V91" s="85">
        <f t="shared" si="8"/>
        <v>0</v>
      </c>
      <c r="W91" s="108"/>
      <c r="X91" s="108"/>
      <c r="Y91" s="83"/>
    </row>
    <row r="92" spans="1:25" x14ac:dyDescent="0.25">
      <c r="A92" s="166"/>
      <c r="B92" s="166"/>
      <c r="C92" s="167"/>
      <c r="D92" s="167"/>
      <c r="E92" s="167"/>
      <c r="F92" s="166"/>
      <c r="G92" s="169"/>
      <c r="H92" s="169"/>
      <c r="I92" s="181"/>
      <c r="J92" s="81">
        <f t="shared" si="7"/>
        <v>0</v>
      </c>
      <c r="K92" s="181"/>
      <c r="L92" s="176"/>
      <c r="M92" s="571"/>
      <c r="N92" s="572"/>
      <c r="O92" s="181"/>
      <c r="P92" s="173"/>
      <c r="Q92" s="83"/>
      <c r="R92" s="83"/>
      <c r="S92" s="83"/>
      <c r="T92" s="84"/>
      <c r="U92" s="85"/>
      <c r="V92" s="85">
        <f t="shared" si="8"/>
        <v>0</v>
      </c>
      <c r="W92" s="108"/>
      <c r="X92" s="108"/>
      <c r="Y92" s="83"/>
    </row>
    <row r="93" spans="1:25" x14ac:dyDescent="0.25">
      <c r="A93" s="174"/>
      <c r="B93" s="174"/>
      <c r="C93" s="175"/>
      <c r="D93" s="175"/>
      <c r="E93" s="167"/>
      <c r="F93" s="174"/>
      <c r="G93" s="176"/>
      <c r="H93" s="176"/>
      <c r="I93" s="184"/>
      <c r="J93" s="81">
        <f t="shared" si="7"/>
        <v>0</v>
      </c>
      <c r="K93" s="184"/>
      <c r="L93" s="176"/>
      <c r="M93" s="571"/>
      <c r="N93" s="572"/>
      <c r="O93" s="184"/>
      <c r="P93" s="177"/>
      <c r="Q93" s="83"/>
      <c r="R93" s="83"/>
      <c r="S93" s="83"/>
      <c r="T93" s="84"/>
      <c r="U93" s="85"/>
      <c r="V93" s="85">
        <f t="shared" si="8"/>
        <v>0</v>
      </c>
      <c r="W93" s="108"/>
      <c r="X93" s="108"/>
      <c r="Y93" s="83"/>
    </row>
    <row r="94" spans="1:25" x14ac:dyDescent="0.25">
      <c r="A94" s="166"/>
      <c r="B94" s="166"/>
      <c r="C94" s="167"/>
      <c r="D94" s="167"/>
      <c r="E94" s="167"/>
      <c r="F94" s="166"/>
      <c r="G94" s="169"/>
      <c r="H94" s="169"/>
      <c r="I94" s="181"/>
      <c r="J94" s="81">
        <f t="shared" si="7"/>
        <v>0</v>
      </c>
      <c r="K94" s="181"/>
      <c r="L94" s="176"/>
      <c r="M94" s="571"/>
      <c r="N94" s="572"/>
      <c r="O94" s="181"/>
      <c r="P94" s="173"/>
      <c r="Q94" s="83"/>
      <c r="R94" s="83"/>
      <c r="S94" s="83"/>
      <c r="T94" s="84"/>
      <c r="U94" s="85"/>
      <c r="V94" s="85">
        <f t="shared" si="8"/>
        <v>0</v>
      </c>
      <c r="W94" s="108"/>
      <c r="X94" s="108"/>
      <c r="Y94" s="83"/>
    </row>
    <row r="95" spans="1:25" ht="15.75" thickBot="1" x14ac:dyDescent="0.3">
      <c r="A95" s="174"/>
      <c r="B95" s="174"/>
      <c r="C95" s="175"/>
      <c r="D95" s="175"/>
      <c r="E95" s="167"/>
      <c r="F95" s="174"/>
      <c r="G95" s="176"/>
      <c r="H95" s="176"/>
      <c r="I95" s="184"/>
      <c r="J95" s="183">
        <f t="shared" si="7"/>
        <v>0</v>
      </c>
      <c r="K95" s="184"/>
      <c r="L95" s="176"/>
      <c r="M95" s="573"/>
      <c r="N95" s="574"/>
      <c r="O95" s="184"/>
      <c r="P95" s="177"/>
      <c r="Q95" s="83"/>
      <c r="R95" s="83"/>
      <c r="S95" s="83"/>
      <c r="T95" s="88"/>
      <c r="U95" s="128"/>
      <c r="V95" s="85">
        <f t="shared" si="8"/>
        <v>0</v>
      </c>
      <c r="W95" s="109"/>
      <c r="X95" s="109"/>
      <c r="Y95" s="83"/>
    </row>
    <row r="96" spans="1:25" ht="15.75" customHeight="1" thickBot="1" x14ac:dyDescent="0.3">
      <c r="A96" s="89" t="s">
        <v>313</v>
      </c>
      <c r="B96" s="114"/>
      <c r="C96" s="110"/>
      <c r="D96" s="110"/>
      <c r="E96" s="110"/>
      <c r="F96" s="111"/>
      <c r="G96" s="92">
        <f>SUM(G81:G95)</f>
        <v>0</v>
      </c>
      <c r="H96" s="92">
        <f>SUM(H81:H95)</f>
        <v>0</v>
      </c>
      <c r="I96" s="111"/>
      <c r="J96" s="92">
        <f>SUM(J81:J95)</f>
        <v>0</v>
      </c>
      <c r="K96" s="186"/>
      <c r="L96" s="112"/>
      <c r="M96" s="112"/>
      <c r="N96" s="113"/>
      <c r="O96" s="113"/>
      <c r="P96" s="114"/>
      <c r="Q96" s="110"/>
      <c r="R96" s="110"/>
      <c r="S96" s="110"/>
      <c r="T96" s="95">
        <f>SUM(T81:T95)</f>
        <v>0</v>
      </c>
      <c r="U96" s="96"/>
      <c r="V96" s="96">
        <f>SUM(V81:V95)</f>
        <v>0</v>
      </c>
      <c r="W96" s="115"/>
      <c r="X96" s="115"/>
      <c r="Y96" s="97"/>
    </row>
    <row r="97" spans="13:22" x14ac:dyDescent="0.25">
      <c r="M97" s="12"/>
      <c r="V97" s="12"/>
    </row>
  </sheetData>
  <mergeCells count="42">
    <mergeCell ref="M92:N92"/>
    <mergeCell ref="M93:N93"/>
    <mergeCell ref="M94:N94"/>
    <mergeCell ref="M95:N95"/>
    <mergeCell ref="M87:N87"/>
    <mergeCell ref="M88:N88"/>
    <mergeCell ref="M89:N89"/>
    <mergeCell ref="M90:N90"/>
    <mergeCell ref="M91:N91"/>
    <mergeCell ref="Q8:Y8"/>
    <mergeCell ref="M9:N9"/>
    <mergeCell ref="M57:N57"/>
    <mergeCell ref="M58:N58"/>
    <mergeCell ref="M71:N71"/>
    <mergeCell ref="M64:N64"/>
    <mergeCell ref="M68:N68"/>
    <mergeCell ref="M69:N69"/>
    <mergeCell ref="M70:N70"/>
    <mergeCell ref="A6:B6"/>
    <mergeCell ref="M65:N65"/>
    <mergeCell ref="M66:N66"/>
    <mergeCell ref="M67:N67"/>
    <mergeCell ref="M59:N59"/>
    <mergeCell ref="M60:N60"/>
    <mergeCell ref="M61:N61"/>
    <mergeCell ref="M62:N62"/>
    <mergeCell ref="M63:N63"/>
    <mergeCell ref="M8:N8"/>
    <mergeCell ref="M76:N76"/>
    <mergeCell ref="M77:N77"/>
    <mergeCell ref="M72:N72"/>
    <mergeCell ref="M73:N73"/>
    <mergeCell ref="M74:N74"/>
    <mergeCell ref="M75:N75"/>
    <mergeCell ref="M84:N84"/>
    <mergeCell ref="M85:N85"/>
    <mergeCell ref="M86:N86"/>
    <mergeCell ref="M78:N78"/>
    <mergeCell ref="M80:N80"/>
    <mergeCell ref="M81:N81"/>
    <mergeCell ref="M82:N82"/>
    <mergeCell ref="M83:N83"/>
  </mergeCells>
  <conditionalFormatting sqref="K11:K55">
    <cfRule type="expression" dxfId="64" priority="11">
      <formula>K11="Yes"</formula>
    </cfRule>
  </conditionalFormatting>
  <conditionalFormatting sqref="W11:W55">
    <cfRule type="cellIs" dxfId="63" priority="7" operator="equal">
      <formula>"n/a"</formula>
    </cfRule>
    <cfRule type="cellIs" dxfId="62" priority="8" operator="equal">
      <formula>"Advisory"</formula>
    </cfRule>
    <cfRule type="cellIs" dxfId="61" priority="9" operator="equal">
      <formula>"Outstanding"</formula>
    </cfRule>
    <cfRule type="cellIs" dxfId="60" priority="10" operator="equal">
      <formula>"Yes"</formula>
    </cfRule>
  </conditionalFormatting>
  <conditionalFormatting sqref="Y56">
    <cfRule type="cellIs" dxfId="59" priority="5" operator="equal">
      <formula>"No"</formula>
    </cfRule>
    <cfRule type="cellIs" dxfId="58" priority="6" operator="equal">
      <formula>"Yes"</formula>
    </cfRule>
  </conditionalFormatting>
  <conditionalFormatting sqref="Y79">
    <cfRule type="cellIs" dxfId="57" priority="3" operator="equal">
      <formula>"No"</formula>
    </cfRule>
    <cfRule type="cellIs" dxfId="56" priority="4" operator="equal">
      <formula>"Yes"</formula>
    </cfRule>
  </conditionalFormatting>
  <conditionalFormatting sqref="Y96">
    <cfRule type="cellIs" dxfId="55" priority="1" operator="equal">
      <formula>"No"</formula>
    </cfRule>
    <cfRule type="cellIs" dxfId="54" priority="2" operator="equal">
      <formula>"Yes"</formula>
    </cfRule>
  </conditionalFormatting>
  <dataValidations count="1">
    <dataValidation allowBlank="1" showInputMessage="1" showErrorMessage="1" sqref="B11" xr:uid="{276443D4-A051-4681-9761-7FFDAC238D0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3D22878F-8407-426D-8BD2-38459EDA2925}">
          <x14:formula1>
            <xm:f>'Source data'!$H$12:$H$15</xm:f>
          </x14:formula1>
          <xm:sqref>W11:W55</xm:sqref>
        </x14:dataValidation>
        <x14:dataValidation type="list" allowBlank="1" showInputMessage="1" showErrorMessage="1" xr:uid="{0DB0CB91-0F28-4B3B-8BE5-9318522BE122}">
          <x14:formula1>
            <xm:f>'Source data'!$J$4:$J$10</xm:f>
          </x14:formula1>
          <xm:sqref>S11:S55 S81:S95 S58:S78</xm:sqref>
        </x14:dataValidation>
        <x14:dataValidation type="list" allowBlank="1" showInputMessage="1" showErrorMessage="1" xr:uid="{2E9A6514-56AA-4712-A15D-13D975673081}">
          <x14:formula1>
            <xm:f>'Source data'!$H$4:$H$5</xm:f>
          </x14:formula1>
          <xm:sqref>Q11:R55 Y81:Y95 Y58:Y78 Q81:R95 Q58:R78 X11:Y55</xm:sqref>
        </x14:dataValidation>
        <x14:dataValidation type="list" allowBlank="1" showInputMessage="1" showErrorMessage="1" xr:uid="{8A57D243-71F9-4D99-B9A1-93AE7940D1B2}">
          <x14:formula1>
            <xm:f>'Source data'!$F$39:$F$46</xm:f>
          </x14:formula1>
          <xm:sqref>O11:O55</xm:sqref>
        </x14:dataValidation>
        <x14:dataValidation type="list" allowBlank="1" showInputMessage="1" showErrorMessage="1" xr:uid="{7168019A-82B2-4947-9C3D-1B32F7255ADF}">
          <x14:formula1>
            <xm:f>'Source data'!$F$33:$F$35</xm:f>
          </x14:formula1>
          <xm:sqref>M81:N95</xm:sqref>
        </x14:dataValidation>
        <x14:dataValidation type="list" allowBlank="1" showInputMessage="1" showErrorMessage="1" xr:uid="{B0F44879-DD0A-432A-AD68-FF885CD1597F}">
          <x14:formula1>
            <xm:f>'Source data'!$H$4:$H$6</xm:f>
          </x14:formula1>
          <xm:sqref>L11:L55 L81:L95 L58:L78</xm:sqref>
        </x14:dataValidation>
        <x14:dataValidation type="list" allowBlank="1" showInputMessage="1" showErrorMessage="1" xr:uid="{CCDCDF7C-F8A6-4857-B745-A034FE92972C}">
          <x14:formula1>
            <xm:f>'Source data'!$F$4:$F$9</xm:f>
          </x14:formula1>
          <xm:sqref>E11:E55 E81:E95 E58:E78</xm:sqref>
        </x14:dataValidation>
        <x14:dataValidation type="list" allowBlank="1" showInputMessage="1" showErrorMessage="1" xr:uid="{9180CFC3-97BE-4B42-89C4-59808CF78A04}">
          <x14:formula1>
            <xm:f>'Source data'!$A$30:$A$31</xm:f>
          </x14:formula1>
          <xm:sqref>A81:B95</xm:sqref>
        </x14:dataValidation>
        <x14:dataValidation type="list" allowBlank="1" showInputMessage="1" showErrorMessage="1" xr:uid="{DC2B41FC-2D66-4C24-B0B7-DF18877257AE}">
          <x14:formula1>
            <xm:f>'Source data'!$A$18:$A$28</xm:f>
          </x14:formula1>
          <xm:sqref>A58:B78</xm:sqref>
        </x14:dataValidation>
        <x14:dataValidation type="list" allowBlank="1" showInputMessage="1" showErrorMessage="1" xr:uid="{4DBBE516-99B6-4586-AAB2-51E662474125}">
          <x14:formula1>
            <xm:f>'Source data'!$F$22:$F$29</xm:f>
          </x14:formula1>
          <xm:sqref>N11:N55</xm:sqref>
        </x14:dataValidation>
        <x14:dataValidation type="list" allowBlank="1" showInputMessage="1" showErrorMessage="1" xr:uid="{7DCAE3B2-C43D-438E-A23D-2259B1921017}">
          <x14:formula1>
            <xm:f>'Source data'!#REF!</xm:f>
          </x14:formula1>
          <xm:sqref>M58:N78</xm:sqref>
        </x14:dataValidation>
        <x14:dataValidation type="list" allowBlank="1" showInputMessage="1" showErrorMessage="1" xr:uid="{596DA54D-CB1B-47E4-ADCF-73A82DAFFF04}">
          <x14:formula1>
            <xm:f>'Source data'!$F$12:$F$19</xm:f>
          </x14:formula1>
          <xm:sqref>M11:M55</xm:sqref>
        </x14:dataValidation>
        <x14:dataValidation type="list" allowBlank="1" showInputMessage="1" showErrorMessage="1" xr:uid="{2355284D-35A1-4DC4-A31C-BEBF3940D725}">
          <x14:formula1>
            <xm:f>'Source data'!$A$4:$A$26</xm:f>
          </x14:formula1>
          <xm:sqref>A11:A55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58940-BEAD-4635-9E93-B9F60CAFC4A2}">
  <sheetPr codeName="Sheet13">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53" priority="9">
      <formula>K11="Yes"</formula>
    </cfRule>
  </conditionalFormatting>
  <conditionalFormatting sqref="X11:X55">
    <cfRule type="cellIs" dxfId="52" priority="5" operator="equal">
      <formula>"n/a"</formula>
    </cfRule>
    <cfRule type="cellIs" dxfId="51" priority="6" operator="equal">
      <formula>"Advisory"</formula>
    </cfRule>
    <cfRule type="cellIs" dxfId="50" priority="7" operator="equal">
      <formula>"Outstanding"</formula>
    </cfRule>
    <cfRule type="cellIs" dxfId="49" priority="8" operator="equal">
      <formula>"Yes"</formula>
    </cfRule>
  </conditionalFormatting>
  <conditionalFormatting sqref="Z56">
    <cfRule type="cellIs" dxfId="48" priority="3" operator="equal">
      <formula>"No"</formula>
    </cfRule>
    <cfRule type="cellIs" dxfId="47" priority="4" operator="equal">
      <formula>"Yes"</formula>
    </cfRule>
  </conditionalFormatting>
  <conditionalFormatting sqref="Z73">
    <cfRule type="cellIs" dxfId="46" priority="1" operator="equal">
      <formula>"No"</formula>
    </cfRule>
    <cfRule type="cellIs" dxfId="45" priority="2" operator="equal">
      <formula>"Yes"</formula>
    </cfRule>
  </conditionalFormatting>
  <dataValidations count="4">
    <dataValidation allowBlank="1" showInputMessage="1" showErrorMessage="1" sqref="B11" xr:uid="{BEC36DEC-BFC7-4ED3-9B6D-9F9BABCBAE0E}"/>
    <dataValidation allowBlank="1" showInputMessage="1" promptTitle="Claim form signature:" prompt="Before you submit your claim form please ensure that the Declaration has been signed and dated by an authorised signatory" sqref="B94:C94" xr:uid="{F2DE4EF4-9CB1-4AAE-9372-437935B63352}"/>
    <dataValidation allowBlank="1" showInputMessage="1" promptTitle="Claim form signature:" prompt="Before you submit your claim form please ensure that the Declaration at the bottom of the form has been signed and dated by an authorised signatory" sqref="B95:C95" xr:uid="{3279349F-FAFE-49FC-9F12-AF35DB207943}"/>
    <dataValidation allowBlank="1" showInputMessage="1" promptTitle="Claim form signature" prompt="Before you submit your claim form please ensure that the Declaration at the bottom of the form has been signed and dated by an authorised signatory" sqref="B96:C97" xr:uid="{3A0F4EF8-103A-4BE0-B17D-44574AECF6B2}"/>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6B05FA43-C3A0-438C-B972-492AF05BD207}">
          <x14:formula1>
            <xm:f>'Source data'!$H$12:$H$15</xm:f>
          </x14:formula1>
          <xm:sqref>X11:X55</xm:sqref>
        </x14:dataValidation>
        <x14:dataValidation type="list" allowBlank="1" showInputMessage="1" showErrorMessage="1" xr:uid="{035AC6E8-061C-4236-A40A-0BDBC25B8CD6}">
          <x14:formula1>
            <xm:f>'Source data'!$J$4:$J$10</xm:f>
          </x14:formula1>
          <xm:sqref>T11:T55 T58:T72</xm:sqref>
        </x14:dataValidation>
        <x14:dataValidation type="list" allowBlank="1" showInputMessage="1" showErrorMessage="1" xr:uid="{E42579ED-A752-491D-B85B-9DC3543AD320}">
          <x14:formula1>
            <xm:f>'Source data'!$H$4:$H$5</xm:f>
          </x14:formula1>
          <xm:sqref>R11:S55 Z58:Z72 R58:S72 Y11:Z55</xm:sqref>
        </x14:dataValidation>
        <x14:dataValidation type="list" allowBlank="1" showInputMessage="1" showErrorMessage="1" xr:uid="{03AEEC97-0513-4A3C-997A-4B55258B0FEC}">
          <x14:formula1>
            <xm:f>'Source data'!$F$39:$F$46</xm:f>
          </x14:formula1>
          <xm:sqref>O11:O55</xm:sqref>
        </x14:dataValidation>
        <x14:dataValidation type="list" allowBlank="1" showInputMessage="1" showErrorMessage="1" xr:uid="{EC3870B1-5C64-48B1-AC31-38118F47D36F}">
          <x14:formula1>
            <xm:f>'Source data'!$F$33:$F$35</xm:f>
          </x14:formula1>
          <xm:sqref>M58:N72</xm:sqref>
        </x14:dataValidation>
        <x14:dataValidation type="list" allowBlank="1" showInputMessage="1" showErrorMessage="1" xr:uid="{B2074DCC-63DF-4816-BC72-A89B25FBD8ED}">
          <x14:formula1>
            <xm:f>'Source data'!$H$4:$H$6</xm:f>
          </x14:formula1>
          <xm:sqref>L11:L55 L58:L72</xm:sqref>
        </x14:dataValidation>
        <x14:dataValidation type="list" allowBlank="1" showInputMessage="1" showErrorMessage="1" xr:uid="{0515C416-3DB2-4EA2-850A-4CAA2D9D96CD}">
          <x14:formula1>
            <xm:f>'Source data'!$F$4:$F$9</xm:f>
          </x14:formula1>
          <xm:sqref>E11:E55 E58:E72</xm:sqref>
        </x14:dataValidation>
        <x14:dataValidation type="list" allowBlank="1" showInputMessage="1" showErrorMessage="1" xr:uid="{54503A43-A675-45C4-9910-4B45959E3BE8}">
          <x14:formula1>
            <xm:f>'Source data'!$A$30:$A$31</xm:f>
          </x14:formula1>
          <xm:sqref>A58:B72</xm:sqref>
        </x14:dataValidation>
        <x14:dataValidation type="list" allowBlank="1" showInputMessage="1" showErrorMessage="1" xr:uid="{739EB62E-3E38-48EB-BAF8-E5BE0765C740}">
          <x14:formula1>
            <xm:f>'Source data'!$F$22:$F$29</xm:f>
          </x14:formula1>
          <xm:sqref>N11:N55</xm:sqref>
        </x14:dataValidation>
        <x14:dataValidation type="list" allowBlank="1" showInputMessage="1" showErrorMessage="1" xr:uid="{87CEB8C6-D9B9-4F39-83B7-91E11E24F3F9}">
          <x14:formula1>
            <xm:f>'Source data'!$F$12:$F$19</xm:f>
          </x14:formula1>
          <xm:sqref>M11:M55</xm:sqref>
        </x14:dataValidation>
        <x14:dataValidation type="list" allowBlank="1" showInputMessage="1" showErrorMessage="1" xr:uid="{4ED4CBB4-E40B-45B5-B623-FA176D00A49B}">
          <x14:formula1>
            <xm:f>'Source data'!$A$4:$A$26</xm:f>
          </x14:formula1>
          <xm:sqref>A11:A55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60AB3-D2EE-4456-80E8-A2F7A201113E}">
  <sheetPr codeName="Sheet14">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44" priority="9">
      <formula>K11="Yes"</formula>
    </cfRule>
  </conditionalFormatting>
  <conditionalFormatting sqref="X11:X55">
    <cfRule type="cellIs" dxfId="43" priority="5" operator="equal">
      <formula>"n/a"</formula>
    </cfRule>
    <cfRule type="cellIs" dxfId="42" priority="6" operator="equal">
      <formula>"Advisory"</formula>
    </cfRule>
    <cfRule type="cellIs" dxfId="41" priority="7" operator="equal">
      <formula>"Outstanding"</formula>
    </cfRule>
    <cfRule type="cellIs" dxfId="40" priority="8" operator="equal">
      <formula>"Yes"</formula>
    </cfRule>
  </conditionalFormatting>
  <conditionalFormatting sqref="Z56">
    <cfRule type="cellIs" dxfId="39" priority="3" operator="equal">
      <formula>"No"</formula>
    </cfRule>
    <cfRule type="cellIs" dxfId="38" priority="4" operator="equal">
      <formula>"Yes"</formula>
    </cfRule>
  </conditionalFormatting>
  <conditionalFormatting sqref="Z73">
    <cfRule type="cellIs" dxfId="37" priority="1" operator="equal">
      <formula>"No"</formula>
    </cfRule>
    <cfRule type="cellIs" dxfId="36" priority="2" operator="equal">
      <formula>"Yes"</formula>
    </cfRule>
  </conditionalFormatting>
  <dataValidations count="4">
    <dataValidation allowBlank="1" showInputMessage="1" showErrorMessage="1" sqref="B11" xr:uid="{AD8F128D-295A-4CCE-981A-D7A46170C3A7}"/>
    <dataValidation allowBlank="1" showInputMessage="1" promptTitle="Claim form signature:" prompt="Before you submit your claim form please ensure that the Declaration has been signed and dated by an authorised signatory" sqref="B94:C94" xr:uid="{2B55B409-634D-4203-B3E6-83A223EFF298}"/>
    <dataValidation allowBlank="1" showInputMessage="1" promptTitle="Claim form signature:" prompt="Before you submit your claim form please ensure that the Declaration at the bottom of the form has been signed and dated by an authorised signatory" sqref="B95:C95" xr:uid="{1F56BCAD-5246-47F7-B6F0-2AFBC2889DD4}"/>
    <dataValidation allowBlank="1" showInputMessage="1" promptTitle="Claim form signature" prompt="Before you submit your claim form please ensure that the Declaration at the bottom of the form has been signed and dated by an authorised signatory" sqref="B96:C97" xr:uid="{CBB589B9-8BF7-4C99-8985-1F1C07587D3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21825D13-E376-4217-9C19-C921199ACCC7}">
          <x14:formula1>
            <xm:f>'Source data'!$H$12:$H$15</xm:f>
          </x14:formula1>
          <xm:sqref>X11:X55</xm:sqref>
        </x14:dataValidation>
        <x14:dataValidation type="list" allowBlank="1" showInputMessage="1" showErrorMessage="1" xr:uid="{6AB86CFD-99DC-474E-9ED3-F1E6105E2B53}">
          <x14:formula1>
            <xm:f>'Source data'!$J$4:$J$10</xm:f>
          </x14:formula1>
          <xm:sqref>T11:T55 T58:T72</xm:sqref>
        </x14:dataValidation>
        <x14:dataValidation type="list" allowBlank="1" showInputMessage="1" showErrorMessage="1" xr:uid="{54E6A11D-B8B3-4E82-8491-D50A670CF3C1}">
          <x14:formula1>
            <xm:f>'Source data'!$H$4:$H$5</xm:f>
          </x14:formula1>
          <xm:sqref>R11:S55 Z58:Z72 R58:S72 Y11:Z55</xm:sqref>
        </x14:dataValidation>
        <x14:dataValidation type="list" allowBlank="1" showInputMessage="1" showErrorMessage="1" xr:uid="{2EDE80EB-BA91-49F7-9BB5-85C4921BC7B5}">
          <x14:formula1>
            <xm:f>'Source data'!$F$39:$F$46</xm:f>
          </x14:formula1>
          <xm:sqref>O11:O55</xm:sqref>
        </x14:dataValidation>
        <x14:dataValidation type="list" allowBlank="1" showInputMessage="1" showErrorMessage="1" xr:uid="{7A9C0987-4E11-41B4-BE1B-935A6927E67E}">
          <x14:formula1>
            <xm:f>'Source data'!$F$33:$F$35</xm:f>
          </x14:formula1>
          <xm:sqref>M58:N72</xm:sqref>
        </x14:dataValidation>
        <x14:dataValidation type="list" allowBlank="1" showInputMessage="1" showErrorMessage="1" xr:uid="{81718CDC-C8B9-418C-92A0-A562D6EC6688}">
          <x14:formula1>
            <xm:f>'Source data'!$H$4:$H$6</xm:f>
          </x14:formula1>
          <xm:sqref>L11:L55 L58:L72</xm:sqref>
        </x14:dataValidation>
        <x14:dataValidation type="list" allowBlank="1" showInputMessage="1" showErrorMessage="1" xr:uid="{08A14868-EBEB-44D9-AAA6-607590A320A6}">
          <x14:formula1>
            <xm:f>'Source data'!$F$4:$F$9</xm:f>
          </x14:formula1>
          <xm:sqref>E11:E55 E58:E72</xm:sqref>
        </x14:dataValidation>
        <x14:dataValidation type="list" allowBlank="1" showInputMessage="1" showErrorMessage="1" xr:uid="{E623C52C-6610-4756-8149-3724770FE52C}">
          <x14:formula1>
            <xm:f>'Source data'!$A$30:$A$31</xm:f>
          </x14:formula1>
          <xm:sqref>A58:B72</xm:sqref>
        </x14:dataValidation>
        <x14:dataValidation type="list" allowBlank="1" showInputMessage="1" showErrorMessage="1" xr:uid="{DEF2B02C-69C1-41A0-A181-6F4498EF1A0F}">
          <x14:formula1>
            <xm:f>'Source data'!$F$22:$F$29</xm:f>
          </x14:formula1>
          <xm:sqref>N11:N55</xm:sqref>
        </x14:dataValidation>
        <x14:dataValidation type="list" allowBlank="1" showInputMessage="1" showErrorMessage="1" xr:uid="{560C1207-37C2-4A9C-898B-C0E5426BC700}">
          <x14:formula1>
            <xm:f>'Source data'!$F$12:$F$19</xm:f>
          </x14:formula1>
          <xm:sqref>M11:M55</xm:sqref>
        </x14:dataValidation>
        <x14:dataValidation type="list" allowBlank="1" showInputMessage="1" showErrorMessage="1" xr:uid="{CB1BB5AF-2451-4094-A35F-ADAEC73E083F}">
          <x14:formula1>
            <xm:f>'Source data'!$A$4:$A$26</xm:f>
          </x14:formula1>
          <xm:sqref>A11:A55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58522-207C-4817-B0DA-7E5F9741FD1A}">
  <sheetPr codeName="Sheet17">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70:N70"/>
    <mergeCell ref="M71:N71"/>
    <mergeCell ref="M72:N72"/>
    <mergeCell ref="M65:N65"/>
    <mergeCell ref="M66:N66"/>
    <mergeCell ref="M67:N67"/>
    <mergeCell ref="M68:N68"/>
    <mergeCell ref="M69:N69"/>
    <mergeCell ref="M9:N9"/>
    <mergeCell ref="M57:N57"/>
    <mergeCell ref="R8:Z8"/>
    <mergeCell ref="M63:N63"/>
    <mergeCell ref="M64:N64"/>
    <mergeCell ref="M58:N58"/>
    <mergeCell ref="M59:N59"/>
    <mergeCell ref="M60:N60"/>
    <mergeCell ref="M61:N61"/>
    <mergeCell ref="M62:N62"/>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35" priority="9">
      <formula>K11="Yes"</formula>
    </cfRule>
  </conditionalFormatting>
  <conditionalFormatting sqref="X11:X55">
    <cfRule type="cellIs" dxfId="34" priority="5" operator="equal">
      <formula>"n/a"</formula>
    </cfRule>
    <cfRule type="cellIs" dxfId="33" priority="6" operator="equal">
      <formula>"Advisory"</formula>
    </cfRule>
    <cfRule type="cellIs" dxfId="32" priority="7" operator="equal">
      <formula>"Outstanding"</formula>
    </cfRule>
    <cfRule type="cellIs" dxfId="31" priority="8" operator="equal">
      <formula>"Yes"</formula>
    </cfRule>
  </conditionalFormatting>
  <conditionalFormatting sqref="Z56">
    <cfRule type="cellIs" dxfId="30" priority="3" operator="equal">
      <formula>"No"</formula>
    </cfRule>
    <cfRule type="cellIs" dxfId="29" priority="4" operator="equal">
      <formula>"Yes"</formula>
    </cfRule>
  </conditionalFormatting>
  <conditionalFormatting sqref="Z73">
    <cfRule type="cellIs" dxfId="28" priority="1" operator="equal">
      <formula>"No"</formula>
    </cfRule>
    <cfRule type="cellIs" dxfId="27" priority="2" operator="equal">
      <formula>"Yes"</formula>
    </cfRule>
  </conditionalFormatting>
  <dataValidations count="4">
    <dataValidation allowBlank="1" showInputMessage="1" showErrorMessage="1" sqref="B11" xr:uid="{8BA1DB03-C49A-4255-A0CA-284E80940E2F}"/>
    <dataValidation allowBlank="1" showInputMessage="1" promptTitle="Claim form signature:" prompt="Before you submit your claim form please ensure that the Declaration has been signed and dated by an authorised signatory" sqref="B94:C94" xr:uid="{3C76EC6B-6DF5-45BE-AF6A-825D22B09DE6}"/>
    <dataValidation allowBlank="1" showInputMessage="1" promptTitle="Claim form signature:" prompt="Before you submit your claim form please ensure that the Declaration at the bottom of the form has been signed and dated by an authorised signatory" sqref="B95:C95" xr:uid="{209DF10E-729E-4832-8FE1-F89D2E233B20}"/>
    <dataValidation allowBlank="1" showInputMessage="1" promptTitle="Claim form signature" prompt="Before you submit your claim form please ensure that the Declaration at the bottom of the form has been signed and dated by an authorised signatory" sqref="B96:C97" xr:uid="{772A2432-7AD8-4EC1-853E-F0AB39E9662A}"/>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539D97D8-9E38-4F28-80A0-058140F8748D}">
          <x14:formula1>
            <xm:f>'Source data'!$A$30:$A$31</xm:f>
          </x14:formula1>
          <xm:sqref>A58:B72</xm:sqref>
        </x14:dataValidation>
        <x14:dataValidation type="list" allowBlank="1" showInputMessage="1" showErrorMessage="1" xr:uid="{7795C6E4-32D8-45C5-9150-C26EE1363E48}">
          <x14:formula1>
            <xm:f>'Source data'!$F$4:$F$9</xm:f>
          </x14:formula1>
          <xm:sqref>E11:E55 E58:E72</xm:sqref>
        </x14:dataValidation>
        <x14:dataValidation type="list" allowBlank="1" showInputMessage="1" showErrorMessage="1" xr:uid="{319EE7C8-4207-4C6F-9974-7EF9C77C3B44}">
          <x14:formula1>
            <xm:f>'Source data'!$H$4:$H$6</xm:f>
          </x14:formula1>
          <xm:sqref>L11:L55 L58:L72</xm:sqref>
        </x14:dataValidation>
        <x14:dataValidation type="list" allowBlank="1" showInputMessage="1" showErrorMessage="1" xr:uid="{A8BB9C7B-6947-4BDD-9B86-C3EF4DC64FC4}">
          <x14:formula1>
            <xm:f>'Source data'!$F$33:$F$35</xm:f>
          </x14:formula1>
          <xm:sqref>M58:N72</xm:sqref>
        </x14:dataValidation>
        <x14:dataValidation type="list" allowBlank="1" showInputMessage="1" showErrorMessage="1" xr:uid="{0DAAE5B9-A298-4690-A18D-A9B1E81FDEBC}">
          <x14:formula1>
            <xm:f>'Source data'!$F$39:$F$46</xm:f>
          </x14:formula1>
          <xm:sqref>O11:O55</xm:sqref>
        </x14:dataValidation>
        <x14:dataValidation type="list" allowBlank="1" showInputMessage="1" showErrorMessage="1" xr:uid="{FCD6DCB9-39D5-4807-8309-F76683F1EA72}">
          <x14:formula1>
            <xm:f>'Source data'!$H$4:$H$5</xm:f>
          </x14:formula1>
          <xm:sqref>R11:S55 Z58:Z72 R58:S72 Y11:Z55</xm:sqref>
        </x14:dataValidation>
        <x14:dataValidation type="list" allowBlank="1" showInputMessage="1" showErrorMessage="1" xr:uid="{8BC8926D-73EB-4DBF-9DB8-68DADA5E6C2C}">
          <x14:formula1>
            <xm:f>'Source data'!$J$4:$J$10</xm:f>
          </x14:formula1>
          <xm:sqref>T11:T55 T58:T72</xm:sqref>
        </x14:dataValidation>
        <x14:dataValidation type="list" allowBlank="1" showInputMessage="1" showErrorMessage="1" xr:uid="{6E623ED2-ECD5-4C9F-B3E4-EDB18C61FEC4}">
          <x14:formula1>
            <xm:f>'Source data'!$F$22:$F$29</xm:f>
          </x14:formula1>
          <xm:sqref>N11:N55</xm:sqref>
        </x14:dataValidation>
        <x14:dataValidation type="list" allowBlank="1" showInputMessage="1" showErrorMessage="1" xr:uid="{D58607EB-A954-4D5F-8C87-DCBE1098BD0B}">
          <x14:formula1>
            <xm:f>'Source data'!$F$12:$F$19</xm:f>
          </x14:formula1>
          <xm:sqref>M11:M55</xm:sqref>
        </x14:dataValidation>
        <x14:dataValidation type="list" allowBlank="1" showInputMessage="1" showErrorMessage="1" xr:uid="{68C397E9-ADA2-4818-831E-8440ADAC03DE}">
          <x14:formula1>
            <xm:f>'Source data'!$H$12:$H$15</xm:f>
          </x14:formula1>
          <xm:sqref>X11:X55</xm:sqref>
        </x14:dataValidation>
        <x14:dataValidation type="list" allowBlank="1" showInputMessage="1" showErrorMessage="1" xr:uid="{DA6F362A-A118-48D1-BB33-76D561EC6093}">
          <x14:formula1>
            <xm:f>'Source data'!$A$4:$A$26</xm:f>
          </x14:formula1>
          <xm:sqref>A11:A55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F5E55-D4B0-4D30-964F-F24DC94328B1}">
  <sheetPr codeName="Sheet16">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72:N72"/>
    <mergeCell ref="M61:N61"/>
    <mergeCell ref="M62:N62"/>
    <mergeCell ref="M63:N63"/>
    <mergeCell ref="M64:N64"/>
    <mergeCell ref="M65:N65"/>
    <mergeCell ref="M66:N66"/>
    <mergeCell ref="M67:N67"/>
    <mergeCell ref="M68:N68"/>
    <mergeCell ref="M69:N69"/>
    <mergeCell ref="M70:N70"/>
    <mergeCell ref="R8:Z8"/>
    <mergeCell ref="M58:N58"/>
    <mergeCell ref="M59:N59"/>
    <mergeCell ref="M60:N60"/>
    <mergeCell ref="M71:N71"/>
    <mergeCell ref="M9:N9"/>
    <mergeCell ref="M57:N57"/>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26" priority="9">
      <formula>K11="Yes"</formula>
    </cfRule>
  </conditionalFormatting>
  <conditionalFormatting sqref="X11:X55">
    <cfRule type="cellIs" dxfId="25" priority="5" operator="equal">
      <formula>"n/a"</formula>
    </cfRule>
    <cfRule type="cellIs" dxfId="24" priority="6" operator="equal">
      <formula>"Advisory"</formula>
    </cfRule>
    <cfRule type="cellIs" dxfId="23" priority="7" operator="equal">
      <formula>"Outstanding"</formula>
    </cfRule>
    <cfRule type="cellIs" dxfId="22" priority="8" operator="equal">
      <formula>"Yes"</formula>
    </cfRule>
  </conditionalFormatting>
  <conditionalFormatting sqref="Z56">
    <cfRule type="cellIs" dxfId="21" priority="3" operator="equal">
      <formula>"No"</formula>
    </cfRule>
    <cfRule type="cellIs" dxfId="20" priority="4" operator="equal">
      <formula>"Yes"</formula>
    </cfRule>
  </conditionalFormatting>
  <conditionalFormatting sqref="Z73">
    <cfRule type="cellIs" dxfId="19" priority="1" operator="equal">
      <formula>"No"</formula>
    </cfRule>
    <cfRule type="cellIs" dxfId="18" priority="2" operator="equal">
      <formula>"Yes"</formula>
    </cfRule>
  </conditionalFormatting>
  <dataValidations count="4">
    <dataValidation allowBlank="1" showInputMessage="1" showErrorMessage="1" sqref="B11" xr:uid="{CF38CF8D-8D25-4B84-989C-AD53C8DDAFA9}"/>
    <dataValidation allowBlank="1" showInputMessage="1" promptTitle="Claim form signature:" prompt="Before you submit your claim form please ensure that the Declaration has been signed and dated by an authorised signatory" sqref="B94:C94" xr:uid="{1394E531-A951-4AC0-AF15-284043C14D2B}"/>
    <dataValidation allowBlank="1" showInputMessage="1" promptTitle="Claim form signature:" prompt="Before you submit your claim form please ensure that the Declaration at the bottom of the form has been signed and dated by an authorised signatory" sqref="B95:C95" xr:uid="{69A30600-D31A-474E-9222-EA97959A23BF}"/>
    <dataValidation allowBlank="1" showInputMessage="1" promptTitle="Claim form signature" prompt="Before you submit your claim form please ensure that the Declaration at the bottom of the form has been signed and dated by an authorised signatory" sqref="B96:C97" xr:uid="{C0143337-B127-4691-A136-EE484837EA67}"/>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D38A1420-DA82-4D3A-B7AB-1AAAED17BAB8}">
          <x14:formula1>
            <xm:f>'Source data'!$J$4:$J$10</xm:f>
          </x14:formula1>
          <xm:sqref>T11:T55 T58:T72</xm:sqref>
        </x14:dataValidation>
        <x14:dataValidation type="list" allowBlank="1" showInputMessage="1" showErrorMessage="1" xr:uid="{20C7C368-2340-4BFC-840D-9A1591D6C99E}">
          <x14:formula1>
            <xm:f>'Source data'!$H$4:$H$5</xm:f>
          </x14:formula1>
          <xm:sqref>R11:S55 Z58:Z72 R58:S72 Y11:Z55</xm:sqref>
        </x14:dataValidation>
        <x14:dataValidation type="list" allowBlank="1" showInputMessage="1" showErrorMessage="1" xr:uid="{E54DDC4E-5443-475B-9D4E-73976B2A236F}">
          <x14:formula1>
            <xm:f>'Source data'!$F$39:$F$46</xm:f>
          </x14:formula1>
          <xm:sqref>O11:O55</xm:sqref>
        </x14:dataValidation>
        <x14:dataValidation type="list" allowBlank="1" showInputMessage="1" showErrorMessage="1" xr:uid="{25AA4CC9-E922-4299-8B60-CA8007F1071E}">
          <x14:formula1>
            <xm:f>'Source data'!$F$33:$F$35</xm:f>
          </x14:formula1>
          <xm:sqref>M58:N72</xm:sqref>
        </x14:dataValidation>
        <x14:dataValidation type="list" allowBlank="1" showInputMessage="1" showErrorMessage="1" xr:uid="{C0154497-1BA0-4D37-93DC-DB6065A6F8B2}">
          <x14:formula1>
            <xm:f>'Source data'!$H$4:$H$6</xm:f>
          </x14:formula1>
          <xm:sqref>L11:L55 L58:L72</xm:sqref>
        </x14:dataValidation>
        <x14:dataValidation type="list" allowBlank="1" showInputMessage="1" showErrorMessage="1" xr:uid="{EA483B76-0E75-423E-9908-A85B9B43043F}">
          <x14:formula1>
            <xm:f>'Source data'!$F$4:$F$9</xm:f>
          </x14:formula1>
          <xm:sqref>E11:E55 E58:E72</xm:sqref>
        </x14:dataValidation>
        <x14:dataValidation type="list" allowBlank="1" showInputMessage="1" showErrorMessage="1" xr:uid="{CA5B13D0-C556-428E-948C-D9C97A5293F2}">
          <x14:formula1>
            <xm:f>'Source data'!$A$30:$A$31</xm:f>
          </x14:formula1>
          <xm:sqref>A58:B72</xm:sqref>
        </x14:dataValidation>
        <x14:dataValidation type="list" allowBlank="1" showInputMessage="1" showErrorMessage="1" xr:uid="{FFA1EF9D-C069-4964-9F00-B5A2155DA34B}">
          <x14:formula1>
            <xm:f>'Source data'!$F$22:$F$29</xm:f>
          </x14:formula1>
          <xm:sqref>N11:N55</xm:sqref>
        </x14:dataValidation>
        <x14:dataValidation type="list" allowBlank="1" showInputMessage="1" showErrorMessage="1" xr:uid="{AA2E5A22-3620-43F9-B412-3C27F520B0A4}">
          <x14:formula1>
            <xm:f>'Source data'!$F$12:$F$19</xm:f>
          </x14:formula1>
          <xm:sqref>M11:M55</xm:sqref>
        </x14:dataValidation>
        <x14:dataValidation type="list" allowBlank="1" showInputMessage="1" showErrorMessage="1" xr:uid="{1458BA10-A204-47DF-B359-17806F12E22C}">
          <x14:formula1>
            <xm:f>'Source data'!$H$12:$H$15</xm:f>
          </x14:formula1>
          <xm:sqref>X11:X55</xm:sqref>
        </x14:dataValidation>
        <x14:dataValidation type="list" allowBlank="1" showInputMessage="1" showErrorMessage="1" xr:uid="{2D316C70-6B88-47AA-8513-D6FD9F5D16C4}">
          <x14:formula1>
            <xm:f>'Source data'!$A$4:$A$26</xm:f>
          </x14:formula1>
          <xm:sqref>A11:A55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2B8A0-2EBF-4324-BD1A-4AF92BA45947}">
  <sheetPr>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17" priority="9">
      <formula>K11="Yes"</formula>
    </cfRule>
  </conditionalFormatting>
  <conditionalFormatting sqref="X11:X55">
    <cfRule type="cellIs" dxfId="16" priority="5" operator="equal">
      <formula>"n/a"</formula>
    </cfRule>
    <cfRule type="cellIs" dxfId="15" priority="6" operator="equal">
      <formula>"Advisory"</formula>
    </cfRule>
    <cfRule type="cellIs" dxfId="14" priority="7" operator="equal">
      <formula>"Outstanding"</formula>
    </cfRule>
    <cfRule type="cellIs" dxfId="13" priority="8" operator="equal">
      <formula>"Yes"</formula>
    </cfRule>
  </conditionalFormatting>
  <conditionalFormatting sqref="Z56">
    <cfRule type="cellIs" dxfId="12" priority="3" operator="equal">
      <formula>"No"</formula>
    </cfRule>
    <cfRule type="cellIs" dxfId="11" priority="4" operator="equal">
      <formula>"Yes"</formula>
    </cfRule>
  </conditionalFormatting>
  <conditionalFormatting sqref="Z73">
    <cfRule type="cellIs" dxfId="10" priority="1" operator="equal">
      <formula>"No"</formula>
    </cfRule>
    <cfRule type="cellIs" dxfId="9" priority="2" operator="equal">
      <formula>"Yes"</formula>
    </cfRule>
  </conditionalFormatting>
  <dataValidations count="4">
    <dataValidation allowBlank="1" showInputMessage="1" showErrorMessage="1" sqref="B11" xr:uid="{ABBB9B50-7044-4E70-9F40-512A370BE7A5}"/>
    <dataValidation allowBlank="1" showInputMessage="1" promptTitle="Claim form signature:" prompt="Before you submit your claim form please ensure that the Declaration has been signed and dated by an authorised signatory" sqref="B94:C94" xr:uid="{F3B68FE5-BFAE-4F9B-9A4E-DB8C82910765}"/>
    <dataValidation allowBlank="1" showInputMessage="1" promptTitle="Claim form signature:" prompt="Before you submit your claim form please ensure that the Declaration at the bottom of the form has been signed and dated by an authorised signatory" sqref="B95:C95" xr:uid="{54F081D4-C472-4038-A951-B96CB1B8A309}"/>
    <dataValidation allowBlank="1" showInputMessage="1" promptTitle="Claim form signature" prompt="Before you submit your claim form please ensure that the Declaration at the bottom of the form has been signed and dated by an authorised signatory" sqref="B96:C97" xr:uid="{8B7E9627-13B9-46FA-A4DC-5DAB16182F4E}"/>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7667F45E-6CB2-4A86-B3EF-AABD675EE8A7}">
          <x14:formula1>
            <xm:f>'Source data'!$F$12:$F$19</xm:f>
          </x14:formula1>
          <xm:sqref>M11:M55</xm:sqref>
        </x14:dataValidation>
        <x14:dataValidation type="list" allowBlank="1" showInputMessage="1" showErrorMessage="1" xr:uid="{D86224EF-9591-4CF5-84BD-37B2A7765DA6}">
          <x14:formula1>
            <xm:f>'Source data'!$F$22:$F$29</xm:f>
          </x14:formula1>
          <xm:sqref>N11:N55</xm:sqref>
        </x14:dataValidation>
        <x14:dataValidation type="list" allowBlank="1" showInputMessage="1" showErrorMessage="1" xr:uid="{5E339406-4C5C-4054-A2C6-98C7C4B2095C}">
          <x14:formula1>
            <xm:f>'Source data'!$J$4:$J$10</xm:f>
          </x14:formula1>
          <xm:sqref>T11:T55 T58:T72</xm:sqref>
        </x14:dataValidation>
        <x14:dataValidation type="list" allowBlank="1" showInputMessage="1" showErrorMessage="1" xr:uid="{54DD226D-562E-4410-92F7-8BC35A8E2881}">
          <x14:formula1>
            <xm:f>'Source data'!$H$4:$H$5</xm:f>
          </x14:formula1>
          <xm:sqref>R11:S55 Z58:Z72 R58:S72 Y11:Z55</xm:sqref>
        </x14:dataValidation>
        <x14:dataValidation type="list" allowBlank="1" showInputMessage="1" showErrorMessage="1" xr:uid="{7AA4E53E-14C6-4DCC-9A8E-EDADE220F0B7}">
          <x14:formula1>
            <xm:f>'Source data'!$F$39:$F$46</xm:f>
          </x14:formula1>
          <xm:sqref>O11:O55</xm:sqref>
        </x14:dataValidation>
        <x14:dataValidation type="list" allowBlank="1" showInputMessage="1" showErrorMessage="1" xr:uid="{F46620CA-3797-4E49-8B35-BBF8E7F72A36}">
          <x14:formula1>
            <xm:f>'Source data'!$F$33:$F$35</xm:f>
          </x14:formula1>
          <xm:sqref>M58:N72</xm:sqref>
        </x14:dataValidation>
        <x14:dataValidation type="list" allowBlank="1" showInputMessage="1" showErrorMessage="1" xr:uid="{5A9B9960-9B9D-47F0-93E9-A7795662F77E}">
          <x14:formula1>
            <xm:f>'Source data'!$H$4:$H$6</xm:f>
          </x14:formula1>
          <xm:sqref>L11:L55 L58:L72</xm:sqref>
        </x14:dataValidation>
        <x14:dataValidation type="list" allowBlank="1" showInputMessage="1" showErrorMessage="1" xr:uid="{A58386E6-C6FA-4A3B-970C-CDECD004BE8E}">
          <x14:formula1>
            <xm:f>'Source data'!$F$4:$F$9</xm:f>
          </x14:formula1>
          <xm:sqref>E11:E55 E58:E72</xm:sqref>
        </x14:dataValidation>
        <x14:dataValidation type="list" allowBlank="1" showInputMessage="1" showErrorMessage="1" xr:uid="{380BA96A-AC41-439B-A71B-0D71E39CD098}">
          <x14:formula1>
            <xm:f>'Source data'!$A$30:$A$31</xm:f>
          </x14:formula1>
          <xm:sqref>A58:B72</xm:sqref>
        </x14:dataValidation>
        <x14:dataValidation type="list" allowBlank="1" showInputMessage="1" showErrorMessage="1" xr:uid="{E20C7B63-B57D-4C21-A7BE-4E71E2711D9A}">
          <x14:formula1>
            <xm:f>'Source data'!$H$12:$H$15</xm:f>
          </x14:formula1>
          <xm:sqref>X11:X55</xm:sqref>
        </x14:dataValidation>
        <x14:dataValidation type="list" allowBlank="1" showInputMessage="1" showErrorMessage="1" xr:uid="{7DEB2CF2-21EA-48CE-BD40-D39DC3E4FAB5}">
          <x14:formula1>
            <xm:f>'Source data'!$A$4:$A$26</xm:f>
          </x14:formula1>
          <xm:sqref>A11:A55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F6D68-435B-4A51-B8D5-C78ADFC96B28}">
  <sheetPr>
    <tabColor theme="7" tint="0.39997558519241921"/>
  </sheetPr>
  <dimension ref="A1:Z110"/>
  <sheetViews>
    <sheetView workbookViewId="0">
      <selection activeCell="E27" sqref="E27"/>
    </sheetView>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3" t="str">
        <f>Overview!C4</f>
        <v>Applicant name</v>
      </c>
      <c r="C3" s="604"/>
      <c r="D3" s="233" t="s">
        <v>268</v>
      </c>
      <c r="E3" s="234">
        <f>Overview!C12</f>
        <v>123456789</v>
      </c>
      <c r="I3" s="17"/>
      <c r="L3" s="12"/>
      <c r="N3" s="5"/>
      <c r="O3" s="12"/>
      <c r="X3" s="5"/>
    </row>
    <row r="4" spans="1:26" ht="16.5" thickBot="1" x14ac:dyDescent="0.3">
      <c r="A4" s="232" t="s">
        <v>125</v>
      </c>
      <c r="B4" s="603" t="str">
        <f>Overview!C5</f>
        <v>Project name</v>
      </c>
      <c r="C4" s="604"/>
      <c r="D4" s="233" t="s">
        <v>270</v>
      </c>
      <c r="E4" s="235">
        <v>1</v>
      </c>
      <c r="F4" s="57"/>
      <c r="H4" s="57"/>
      <c r="I4"/>
      <c r="L4" s="12"/>
      <c r="N4" s="5"/>
      <c r="O4" s="12"/>
      <c r="X4" s="5"/>
    </row>
    <row r="5" spans="1:26" ht="16.5" thickBot="1" x14ac:dyDescent="0.3">
      <c r="A5" s="232" t="s">
        <v>128</v>
      </c>
      <c r="B5" s="603" t="str">
        <f>Overview!C6</f>
        <v>SRP-2026-123-G</v>
      </c>
      <c r="C5" s="604"/>
      <c r="D5" s="233" t="s">
        <v>271</v>
      </c>
      <c r="E5" s="236" t="str">
        <f>'Source data'!H18</f>
        <v>Y1Q2: 01/07/2026 - 30/09/2026</v>
      </c>
      <c r="I5" s="17"/>
      <c r="L5" s="12"/>
      <c r="N5" s="5"/>
      <c r="O5" s="12"/>
      <c r="X5" s="5"/>
    </row>
    <row r="6" spans="1:26" ht="16.5" thickBot="1" x14ac:dyDescent="0.3">
      <c r="A6" s="232" t="s">
        <v>131</v>
      </c>
      <c r="B6" s="603" t="str">
        <f>Overview!C7</f>
        <v>C#####</v>
      </c>
      <c r="C6" s="604"/>
      <c r="D6" s="233" t="s">
        <v>272</v>
      </c>
      <c r="E6" s="237" t="e">
        <f>Overview!C8</f>
        <v>#DIV/0!</v>
      </c>
      <c r="L6" s="12"/>
      <c r="N6" s="5"/>
      <c r="O6" s="12"/>
      <c r="X6" s="5"/>
    </row>
    <row r="7" spans="1:26" ht="30" customHeight="1" x14ac:dyDescent="0.25">
      <c r="A7" s="419" t="s">
        <v>333</v>
      </c>
      <c r="B7" s="419"/>
      <c r="C7" s="419"/>
      <c r="D7" s="419"/>
      <c r="E7" s="419"/>
      <c r="F7" s="57"/>
      <c r="L7" s="12"/>
      <c r="N7" s="5"/>
      <c r="O7" s="12"/>
      <c r="X7" s="5"/>
    </row>
    <row r="8" spans="1:26" x14ac:dyDescent="0.25">
      <c r="G8" s="12"/>
      <c r="H8" s="12"/>
      <c r="J8" s="12"/>
      <c r="K8" s="12"/>
      <c r="L8" s="12"/>
      <c r="R8" s="612" t="s">
        <v>274</v>
      </c>
      <c r="S8" s="613"/>
      <c r="T8" s="613"/>
      <c r="U8" s="613"/>
      <c r="V8" s="613"/>
      <c r="W8" s="613"/>
      <c r="X8" s="613"/>
      <c r="Y8" s="613"/>
      <c r="Z8" s="614"/>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0" t="s">
        <v>284</v>
      </c>
      <c r="N9" s="611"/>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6" t="s">
        <v>284</v>
      </c>
      <c r="N57" s="587"/>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1"/>
      <c r="N58" s="572"/>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1"/>
      <c r="N59" s="572"/>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1"/>
      <c r="N60" s="572"/>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1"/>
      <c r="N61" s="572"/>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1"/>
      <c r="N62" s="572"/>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1"/>
      <c r="N63" s="572"/>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1"/>
      <c r="N64" s="572"/>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1"/>
      <c r="N65" s="572"/>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1"/>
      <c r="N66" s="572"/>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1"/>
      <c r="N67" s="572"/>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1"/>
      <c r="N68" s="572"/>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1"/>
      <c r="N69" s="572"/>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1"/>
      <c r="N70" s="572"/>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1"/>
      <c r="N71" s="572"/>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3"/>
      <c r="N72" s="574"/>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9" t="s">
        <v>315</v>
      </c>
      <c r="B77" s="419"/>
      <c r="C77" s="419"/>
      <c r="E77" s="255"/>
      <c r="F77" s="12"/>
    </row>
    <row r="78" spans="1:26" ht="15" customHeight="1" thickBot="1" x14ac:dyDescent="0.3">
      <c r="A78" s="250" t="s">
        <v>316</v>
      </c>
      <c r="B78" s="251" t="e">
        <f>Overview!C8</f>
        <v>#DIV/0!</v>
      </c>
      <c r="E78" s="255"/>
    </row>
    <row r="79" spans="1:26" s="238" customFormat="1" ht="15" customHeight="1" thickBot="1" x14ac:dyDescent="0.25">
      <c r="A79" s="605" t="s">
        <v>317</v>
      </c>
      <c r="B79" s="606"/>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2" t="s">
        <v>324</v>
      </c>
      <c r="B84" s="594" t="e">
        <f>B80*B78</f>
        <v>#DIV/0!</v>
      </c>
      <c r="C84" s="608" t="e">
        <f>C80*B78</f>
        <v>#DIV/0!</v>
      </c>
      <c r="G84" s="12"/>
    </row>
    <row r="85" spans="1:12" ht="15" customHeight="1" x14ac:dyDescent="0.25">
      <c r="A85" s="593"/>
      <c r="B85" s="595"/>
      <c r="C85" s="609"/>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8" t="s">
        <v>326</v>
      </c>
      <c r="B88" s="599"/>
      <c r="C88" s="600"/>
      <c r="H88" s="12"/>
      <c r="J88" s="12"/>
      <c r="K88" s="12"/>
      <c r="L88" s="12"/>
    </row>
    <row r="89" spans="1:12" ht="15" customHeight="1" x14ac:dyDescent="0.25">
      <c r="A89" s="601"/>
      <c r="B89" s="419"/>
      <c r="C89" s="602"/>
      <c r="G89" s="12"/>
      <c r="H89" s="12"/>
      <c r="J89" s="12"/>
      <c r="K89" s="12"/>
      <c r="L89" s="12"/>
    </row>
    <row r="90" spans="1:12" ht="15" customHeight="1" x14ac:dyDescent="0.25">
      <c r="A90" s="601"/>
      <c r="B90" s="419"/>
      <c r="C90" s="602"/>
      <c r="G90" s="12"/>
      <c r="H90" s="12"/>
      <c r="J90" s="12"/>
      <c r="K90" s="12"/>
      <c r="L90" s="12"/>
    </row>
    <row r="91" spans="1:12" x14ac:dyDescent="0.25">
      <c r="A91" s="601"/>
      <c r="B91" s="419"/>
      <c r="C91" s="602"/>
      <c r="G91" s="12"/>
      <c r="H91" s="12"/>
      <c r="J91" s="12"/>
      <c r="K91" s="12"/>
      <c r="L91" s="12"/>
    </row>
    <row r="92" spans="1:12" ht="30" customHeight="1" x14ac:dyDescent="0.25">
      <c r="A92" s="601"/>
      <c r="B92" s="419"/>
      <c r="C92" s="602"/>
      <c r="G92" s="12"/>
      <c r="H92" s="12"/>
      <c r="J92" s="12"/>
      <c r="K92" s="12"/>
      <c r="L92" s="12"/>
    </row>
    <row r="93" spans="1:12" ht="15" customHeight="1" x14ac:dyDescent="0.25">
      <c r="A93" s="55" t="s">
        <v>327</v>
      </c>
      <c r="B93" s="588" t="e">
        <f>B84</f>
        <v>#DIV/0!</v>
      </c>
      <c r="C93" s="589"/>
    </row>
    <row r="94" spans="1:12" ht="18.75" customHeight="1" x14ac:dyDescent="0.25">
      <c r="A94" s="54" t="s">
        <v>328</v>
      </c>
      <c r="B94" s="582"/>
      <c r="C94" s="583"/>
    </row>
    <row r="95" spans="1:12" ht="18.75" customHeight="1" x14ac:dyDescent="0.25">
      <c r="A95" s="53" t="s">
        <v>329</v>
      </c>
      <c r="B95" s="582"/>
      <c r="C95" s="583"/>
    </row>
    <row r="96" spans="1:12" ht="76.5" customHeight="1" x14ac:dyDescent="0.25">
      <c r="A96" s="51" t="s">
        <v>341</v>
      </c>
      <c r="B96" s="578"/>
      <c r="C96" s="579"/>
    </row>
    <row r="97" spans="1:3" ht="18.75" customHeight="1" thickBot="1" x14ac:dyDescent="0.3">
      <c r="A97" s="50" t="s">
        <v>331</v>
      </c>
      <c r="B97" s="580"/>
      <c r="C97" s="581"/>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8" priority="9">
      <formula>K11="Yes"</formula>
    </cfRule>
  </conditionalFormatting>
  <conditionalFormatting sqref="X11:X55">
    <cfRule type="cellIs" dxfId="7" priority="5" operator="equal">
      <formula>"n/a"</formula>
    </cfRule>
    <cfRule type="cellIs" dxfId="6" priority="6" operator="equal">
      <formula>"Advisory"</formula>
    </cfRule>
    <cfRule type="cellIs" dxfId="5" priority="7" operator="equal">
      <formula>"Outstanding"</formula>
    </cfRule>
    <cfRule type="cellIs" dxfId="4" priority="8" operator="equal">
      <formula>"Yes"</formula>
    </cfRule>
  </conditionalFormatting>
  <conditionalFormatting sqref="Z56">
    <cfRule type="cellIs" dxfId="3" priority="3" operator="equal">
      <formula>"No"</formula>
    </cfRule>
    <cfRule type="cellIs" dxfId="2" priority="4" operator="equal">
      <formula>"Yes"</formula>
    </cfRule>
  </conditionalFormatting>
  <conditionalFormatting sqref="Z73">
    <cfRule type="cellIs" dxfId="1" priority="1" operator="equal">
      <formula>"No"</formula>
    </cfRule>
    <cfRule type="cellIs" dxfId="0" priority="2" operator="equal">
      <formula>"Yes"</formula>
    </cfRule>
  </conditionalFormatting>
  <dataValidations count="4">
    <dataValidation allowBlank="1" showInputMessage="1" showErrorMessage="1" sqref="B11" xr:uid="{A99A216D-69E5-4082-AECB-596E040A6D6E}"/>
    <dataValidation allowBlank="1" showInputMessage="1" promptTitle="Claim form signature:" prompt="Before you submit your claim form please ensure that the Declaration has been signed and dated by an authorised signatory" sqref="B94:C94" xr:uid="{CE362CC2-A103-4B17-88C5-70D1B54872D6}"/>
    <dataValidation allowBlank="1" showInputMessage="1" promptTitle="Claim form signature:" prompt="Before you submit your claim form please ensure that the Declaration at the bottom of the form has been signed and dated by an authorised signatory" sqref="B95:C95" xr:uid="{E6C2A28C-C14D-4D73-B0CB-C6824DD54315}"/>
    <dataValidation allowBlank="1" showInputMessage="1" promptTitle="Claim form signature" prompt="Before you submit your claim form please ensure that the Declaration at the bottom of the form has been signed and dated by an authorised signatory" sqref="B96:C97" xr:uid="{D30C394B-42FD-4D08-AE24-CDE6FEFF3165}"/>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8EF2163E-08BF-41C3-91B8-74EA15B98003}">
          <x14:formula1>
            <xm:f>'Source data'!$A$30:$A$31</xm:f>
          </x14:formula1>
          <xm:sqref>A58:B72</xm:sqref>
        </x14:dataValidation>
        <x14:dataValidation type="list" allowBlank="1" showInputMessage="1" showErrorMessage="1" xr:uid="{E111A200-E7B3-47E8-BFB2-49FD9F9EDFB9}">
          <x14:formula1>
            <xm:f>'Source data'!$F$4:$F$9</xm:f>
          </x14:formula1>
          <xm:sqref>E11:E55 E58:E72</xm:sqref>
        </x14:dataValidation>
        <x14:dataValidation type="list" allowBlank="1" showInputMessage="1" showErrorMessage="1" xr:uid="{8705CAC8-3F79-4C37-A947-2E780B374453}">
          <x14:formula1>
            <xm:f>'Source data'!$H$4:$H$6</xm:f>
          </x14:formula1>
          <xm:sqref>L11:L55 L58:L72</xm:sqref>
        </x14:dataValidation>
        <x14:dataValidation type="list" allowBlank="1" showInputMessage="1" showErrorMessage="1" xr:uid="{BF927C30-A7C3-4920-ADD7-263CA635FAE0}">
          <x14:formula1>
            <xm:f>'Source data'!$F$33:$F$35</xm:f>
          </x14:formula1>
          <xm:sqref>M58:N72</xm:sqref>
        </x14:dataValidation>
        <x14:dataValidation type="list" allowBlank="1" showInputMessage="1" showErrorMessage="1" xr:uid="{DE9D6486-4311-4B77-9BA9-BE62D5930074}">
          <x14:formula1>
            <xm:f>'Source data'!$F$39:$F$46</xm:f>
          </x14:formula1>
          <xm:sqref>O11:O55</xm:sqref>
        </x14:dataValidation>
        <x14:dataValidation type="list" allowBlank="1" showInputMessage="1" showErrorMessage="1" xr:uid="{350276D6-33BE-482C-A97C-18589A9A5091}">
          <x14:formula1>
            <xm:f>'Source data'!$H$4:$H$5</xm:f>
          </x14:formula1>
          <xm:sqref>R11:S55 Z58:Z72 R58:S72 Y11:Z55</xm:sqref>
        </x14:dataValidation>
        <x14:dataValidation type="list" allowBlank="1" showInputMessage="1" showErrorMessage="1" xr:uid="{90C5E5B6-168C-40C1-AB1B-CE571A8B4786}">
          <x14:formula1>
            <xm:f>'Source data'!$J$4:$J$10</xm:f>
          </x14:formula1>
          <xm:sqref>T11:T55 T58:T72</xm:sqref>
        </x14:dataValidation>
        <x14:dataValidation type="list" allowBlank="1" showInputMessage="1" showErrorMessage="1" xr:uid="{9C4D4E52-E13B-45E1-85D5-E525894FCA40}">
          <x14:formula1>
            <xm:f>'Source data'!$F$22:$F$29</xm:f>
          </x14:formula1>
          <xm:sqref>N11:N55</xm:sqref>
        </x14:dataValidation>
        <x14:dataValidation type="list" allowBlank="1" showInputMessage="1" showErrorMessage="1" xr:uid="{8BAB5994-BDF1-467F-9936-04800BDACFB3}">
          <x14:formula1>
            <xm:f>'Source data'!$F$12:$F$19</xm:f>
          </x14:formula1>
          <xm:sqref>M11:M55</xm:sqref>
        </x14:dataValidation>
        <x14:dataValidation type="list" allowBlank="1" showInputMessage="1" showErrorMessage="1" xr:uid="{64BBE2C1-0B18-4FA9-AFF1-3897DB80E358}">
          <x14:formula1>
            <xm:f>'Source data'!$H$12:$H$15</xm:f>
          </x14:formula1>
          <xm:sqref>X11:X55</xm:sqref>
        </x14:dataValidation>
        <x14:dataValidation type="list" allowBlank="1" showInputMessage="1" showErrorMessage="1" xr:uid="{1F774BA0-1A9B-4407-B07B-3AF9F1E0913F}">
          <x14:formula1>
            <xm:f>'Source data'!$A$4:$A$26</xm:f>
          </x14:formula1>
          <xm:sqref>A11:A55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22081-2C0E-4267-9976-064162A3ED61}">
  <sheetPr codeName="Sheet2">
    <tabColor theme="2"/>
  </sheetPr>
  <dimension ref="A1:J47"/>
  <sheetViews>
    <sheetView workbookViewId="0">
      <selection activeCell="B30" sqref="B30"/>
    </sheetView>
  </sheetViews>
  <sheetFormatPr defaultRowHeight="15" x14ac:dyDescent="0.25"/>
  <cols>
    <col min="1" max="1" width="41.5703125" customWidth="1"/>
    <col min="2" max="2" width="15.28515625" customWidth="1"/>
    <col min="6" max="6" width="37" customWidth="1"/>
    <col min="8" max="8" width="28.5703125" customWidth="1"/>
    <col min="10" max="10" width="24" bestFit="1" customWidth="1"/>
  </cols>
  <sheetData>
    <row r="1" spans="1:10" ht="15.75" x14ac:dyDescent="0.25">
      <c r="A1" s="290" t="s">
        <v>9</v>
      </c>
      <c r="F1" s="290" t="s">
        <v>10</v>
      </c>
    </row>
    <row r="2" spans="1:10" ht="15.75" x14ac:dyDescent="0.25">
      <c r="F2" s="2"/>
    </row>
    <row r="3" spans="1:10" x14ac:dyDescent="0.25">
      <c r="A3" s="4" t="s">
        <v>11</v>
      </c>
      <c r="B3" s="4" t="s">
        <v>12</v>
      </c>
      <c r="D3" s="7" t="s">
        <v>13</v>
      </c>
      <c r="F3" s="4" t="s">
        <v>14</v>
      </c>
      <c r="H3" s="4" t="s">
        <v>15</v>
      </c>
      <c r="J3" s="4" t="s">
        <v>16</v>
      </c>
    </row>
    <row r="4" spans="1:10" x14ac:dyDescent="0.25">
      <c r="A4" s="17" t="s">
        <v>17</v>
      </c>
      <c r="B4" t="s">
        <v>18</v>
      </c>
      <c r="D4" s="6" t="s">
        <v>19</v>
      </c>
      <c r="F4" t="s">
        <v>20</v>
      </c>
      <c r="H4" t="s">
        <v>21</v>
      </c>
      <c r="J4" t="s">
        <v>22</v>
      </c>
    </row>
    <row r="5" spans="1:10" x14ac:dyDescent="0.25">
      <c r="A5" t="s">
        <v>23</v>
      </c>
      <c r="B5" t="s">
        <v>24</v>
      </c>
      <c r="D5" s="6" t="s">
        <v>25</v>
      </c>
      <c r="F5" t="s">
        <v>26</v>
      </c>
      <c r="H5" t="s">
        <v>27</v>
      </c>
      <c r="J5" t="s">
        <v>28</v>
      </c>
    </row>
    <row r="6" spans="1:10" x14ac:dyDescent="0.25">
      <c r="A6" t="s">
        <v>29</v>
      </c>
      <c r="B6" t="s">
        <v>18</v>
      </c>
      <c r="D6" s="6" t="s">
        <v>30</v>
      </c>
      <c r="F6" t="s">
        <v>31</v>
      </c>
      <c r="H6" t="s">
        <v>32</v>
      </c>
      <c r="J6" t="s">
        <v>33</v>
      </c>
    </row>
    <row r="7" spans="1:10" x14ac:dyDescent="0.25">
      <c r="A7" t="s">
        <v>34</v>
      </c>
      <c r="B7" t="s">
        <v>24</v>
      </c>
      <c r="D7" s="6"/>
      <c r="F7" t="s">
        <v>35</v>
      </c>
      <c r="J7" t="s">
        <v>36</v>
      </c>
    </row>
    <row r="8" spans="1:10" x14ac:dyDescent="0.25">
      <c r="A8" t="s">
        <v>37</v>
      </c>
      <c r="B8" t="s">
        <v>18</v>
      </c>
      <c r="D8" s="7" t="s">
        <v>38</v>
      </c>
      <c r="F8" t="s">
        <v>39</v>
      </c>
      <c r="H8" s="4" t="s">
        <v>40</v>
      </c>
      <c r="J8" t="s">
        <v>41</v>
      </c>
    </row>
    <row r="9" spans="1:10" x14ac:dyDescent="0.25">
      <c r="A9" t="s">
        <v>42</v>
      </c>
      <c r="B9" t="s">
        <v>24</v>
      </c>
      <c r="D9" s="6">
        <v>1</v>
      </c>
      <c r="F9" t="s">
        <v>43</v>
      </c>
      <c r="H9" s="20">
        <v>500</v>
      </c>
      <c r="J9" t="s">
        <v>44</v>
      </c>
    </row>
    <row r="10" spans="1:10" x14ac:dyDescent="0.25">
      <c r="A10" t="s">
        <v>45</v>
      </c>
      <c r="B10" t="s">
        <v>24</v>
      </c>
      <c r="D10" s="6">
        <v>2</v>
      </c>
      <c r="J10" t="s">
        <v>43</v>
      </c>
    </row>
    <row r="11" spans="1:10" x14ac:dyDescent="0.25">
      <c r="A11" t="s">
        <v>46</v>
      </c>
      <c r="B11" t="s">
        <v>24</v>
      </c>
      <c r="D11" s="6">
        <v>3</v>
      </c>
      <c r="F11" s="4" t="s">
        <v>47</v>
      </c>
      <c r="H11" s="4" t="s">
        <v>48</v>
      </c>
    </row>
    <row r="12" spans="1:10" x14ac:dyDescent="0.25">
      <c r="A12" t="s">
        <v>49</v>
      </c>
      <c r="B12" t="s">
        <v>24</v>
      </c>
      <c r="D12" s="6">
        <v>4</v>
      </c>
      <c r="F12" s="42" t="s">
        <v>50</v>
      </c>
      <c r="H12" t="s">
        <v>21</v>
      </c>
    </row>
    <row r="13" spans="1:10" x14ac:dyDescent="0.25">
      <c r="A13" t="s">
        <v>51</v>
      </c>
      <c r="B13" t="s">
        <v>18</v>
      </c>
      <c r="F13" s="42" t="s">
        <v>52</v>
      </c>
      <c r="H13" t="s">
        <v>53</v>
      </c>
    </row>
    <row r="14" spans="1:10" x14ac:dyDescent="0.25">
      <c r="A14" t="s">
        <v>54</v>
      </c>
      <c r="B14" t="s">
        <v>18</v>
      </c>
      <c r="F14" s="42" t="s">
        <v>20</v>
      </c>
      <c r="H14" t="s">
        <v>32</v>
      </c>
    </row>
    <row r="15" spans="1:10" x14ac:dyDescent="0.25">
      <c r="A15" t="s">
        <v>55</v>
      </c>
      <c r="B15" t="s">
        <v>24</v>
      </c>
      <c r="F15" s="42" t="s">
        <v>56</v>
      </c>
    </row>
    <row r="16" spans="1:10" x14ac:dyDescent="0.25">
      <c r="A16" s="17" t="s">
        <v>57</v>
      </c>
      <c r="B16" t="s">
        <v>18</v>
      </c>
      <c r="F16" s="42" t="s">
        <v>58</v>
      </c>
    </row>
    <row r="17" spans="1:8" x14ac:dyDescent="0.25">
      <c r="A17" t="s">
        <v>59</v>
      </c>
      <c r="B17" t="s">
        <v>18</v>
      </c>
      <c r="F17" s="42" t="s">
        <v>35</v>
      </c>
      <c r="H17" s="4" t="s">
        <v>60</v>
      </c>
    </row>
    <row r="18" spans="1:8" x14ac:dyDescent="0.25">
      <c r="A18" s="17" t="s">
        <v>61</v>
      </c>
      <c r="B18" t="s">
        <v>18</v>
      </c>
      <c r="F18" s="42" t="s">
        <v>43</v>
      </c>
      <c r="H18" t="s">
        <v>62</v>
      </c>
    </row>
    <row r="19" spans="1:8" x14ac:dyDescent="0.25">
      <c r="A19" t="s">
        <v>63</v>
      </c>
      <c r="B19" t="s">
        <v>24</v>
      </c>
      <c r="F19" s="42" t="s">
        <v>64</v>
      </c>
      <c r="G19" s="33"/>
      <c r="H19" t="s">
        <v>65</v>
      </c>
    </row>
    <row r="20" spans="1:8" x14ac:dyDescent="0.25">
      <c r="A20" t="s">
        <v>66</v>
      </c>
      <c r="B20" t="s">
        <v>24</v>
      </c>
      <c r="F20" s="41"/>
      <c r="G20" s="34"/>
      <c r="H20" t="s">
        <v>67</v>
      </c>
    </row>
    <row r="21" spans="1:8" x14ac:dyDescent="0.25">
      <c r="A21" t="s">
        <v>68</v>
      </c>
      <c r="B21" t="s">
        <v>18</v>
      </c>
      <c r="F21" s="4" t="s">
        <v>69</v>
      </c>
      <c r="G21" s="34"/>
      <c r="H21" s="34" t="s">
        <v>70</v>
      </c>
    </row>
    <row r="22" spans="1:8" x14ac:dyDescent="0.25">
      <c r="A22" s="17" t="s">
        <v>71</v>
      </c>
      <c r="B22" t="s">
        <v>18</v>
      </c>
      <c r="F22" t="s">
        <v>72</v>
      </c>
      <c r="G22" s="34"/>
      <c r="H22" t="s">
        <v>73</v>
      </c>
    </row>
    <row r="23" spans="1:8" x14ac:dyDescent="0.25">
      <c r="A23" t="s">
        <v>74</v>
      </c>
      <c r="B23" t="s">
        <v>18</v>
      </c>
      <c r="F23" t="s">
        <v>75</v>
      </c>
      <c r="G23" s="34"/>
      <c r="H23" t="s">
        <v>76</v>
      </c>
    </row>
    <row r="24" spans="1:8" x14ac:dyDescent="0.25">
      <c r="A24" s="17" t="s">
        <v>77</v>
      </c>
      <c r="B24" t="s">
        <v>24</v>
      </c>
      <c r="F24" t="s">
        <v>78</v>
      </c>
      <c r="G24" s="34"/>
      <c r="H24" t="s">
        <v>79</v>
      </c>
    </row>
    <row r="25" spans="1:8" x14ac:dyDescent="0.25">
      <c r="A25" t="s">
        <v>80</v>
      </c>
      <c r="B25" t="s">
        <v>18</v>
      </c>
      <c r="F25" t="s">
        <v>81</v>
      </c>
      <c r="G25" s="34"/>
      <c r="H25" s="34" t="s">
        <v>82</v>
      </c>
    </row>
    <row r="26" spans="1:8" x14ac:dyDescent="0.25">
      <c r="A26" t="s">
        <v>83</v>
      </c>
      <c r="B26" t="s">
        <v>18</v>
      </c>
      <c r="F26" t="s">
        <v>84</v>
      </c>
      <c r="G26" s="34"/>
      <c r="H26" t="s">
        <v>85</v>
      </c>
    </row>
    <row r="27" spans="1:8" x14ac:dyDescent="0.25">
      <c r="F27" t="s">
        <v>86</v>
      </c>
      <c r="H27" t="s">
        <v>87</v>
      </c>
    </row>
    <row r="28" spans="1:8" x14ac:dyDescent="0.25">
      <c r="F28" s="42" t="s">
        <v>43</v>
      </c>
      <c r="H28" t="s">
        <v>88</v>
      </c>
    </row>
    <row r="29" spans="1:8" x14ac:dyDescent="0.25">
      <c r="A29" s="4" t="s">
        <v>89</v>
      </c>
      <c r="F29" t="s">
        <v>64</v>
      </c>
    </row>
    <row r="30" spans="1:8" x14ac:dyDescent="0.25">
      <c r="A30" t="s">
        <v>90</v>
      </c>
    </row>
    <row r="31" spans="1:8" x14ac:dyDescent="0.25">
      <c r="A31" t="s">
        <v>91</v>
      </c>
    </row>
    <row r="32" spans="1:8" x14ac:dyDescent="0.25">
      <c r="F32" s="4" t="s">
        <v>92</v>
      </c>
    </row>
    <row r="33" spans="6:6" x14ac:dyDescent="0.25">
      <c r="F33" t="s">
        <v>93</v>
      </c>
    </row>
    <row r="34" spans="6:6" x14ac:dyDescent="0.25">
      <c r="F34" t="s">
        <v>94</v>
      </c>
    </row>
    <row r="35" spans="6:6" x14ac:dyDescent="0.25">
      <c r="F35" s="42" t="s">
        <v>43</v>
      </c>
    </row>
    <row r="38" spans="6:6" x14ac:dyDescent="0.25">
      <c r="F38" s="4" t="s">
        <v>95</v>
      </c>
    </row>
    <row r="39" spans="6:6" x14ac:dyDescent="0.25">
      <c r="F39" t="s">
        <v>96</v>
      </c>
    </row>
    <row r="40" spans="6:6" x14ac:dyDescent="0.25">
      <c r="F40" t="s">
        <v>97</v>
      </c>
    </row>
    <row r="41" spans="6:6" x14ac:dyDescent="0.25">
      <c r="F41" t="s">
        <v>98</v>
      </c>
    </row>
    <row r="42" spans="6:6" x14ac:dyDescent="0.25">
      <c r="F42" t="s">
        <v>99</v>
      </c>
    </row>
    <row r="43" spans="6:6" x14ac:dyDescent="0.25">
      <c r="F43" t="s">
        <v>100</v>
      </c>
    </row>
    <row r="44" spans="6:6" x14ac:dyDescent="0.25">
      <c r="F44" t="s">
        <v>101</v>
      </c>
    </row>
    <row r="45" spans="6:6" x14ac:dyDescent="0.25">
      <c r="F45" s="42" t="s">
        <v>43</v>
      </c>
    </row>
    <row r="46" spans="6:6" x14ac:dyDescent="0.25">
      <c r="F46" t="s">
        <v>64</v>
      </c>
    </row>
    <row r="47" spans="6:6" ht="15.75" x14ac:dyDescent="0.25">
      <c r="F47" s="43"/>
    </row>
  </sheetData>
  <sortState xmlns:xlrd2="http://schemas.microsoft.com/office/spreadsheetml/2017/richdata2" ref="A5:A27">
    <sortCondition ref="A4:A27"/>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F839B-DF4C-4C2D-8FFE-885CE9901A1D}">
  <sheetPr codeName="Sheet3"/>
  <dimension ref="A1:S41"/>
  <sheetViews>
    <sheetView zoomScaleNormal="100" workbookViewId="0">
      <selection activeCell="S20" sqref="S20"/>
    </sheetView>
  </sheetViews>
  <sheetFormatPr defaultRowHeight="15" x14ac:dyDescent="0.25"/>
  <cols>
    <col min="8" max="8" width="9.140625" customWidth="1"/>
  </cols>
  <sheetData>
    <row r="1" spans="1:19" ht="21" x14ac:dyDescent="0.35">
      <c r="A1" s="1"/>
      <c r="C1" s="289" t="s">
        <v>102</v>
      </c>
    </row>
    <row r="2" spans="1:19" ht="15.75" x14ac:dyDescent="0.25">
      <c r="C2" s="37"/>
      <c r="N2" s="17"/>
    </row>
    <row r="3" spans="1:19" ht="15.75" customHeight="1" x14ac:dyDescent="0.25">
      <c r="C3" s="420" t="s">
        <v>103</v>
      </c>
      <c r="D3" s="420"/>
      <c r="E3" s="420"/>
      <c r="F3" s="420"/>
      <c r="G3" s="420"/>
      <c r="H3" s="420"/>
      <c r="I3" s="420"/>
      <c r="J3" s="420"/>
      <c r="K3" s="420"/>
      <c r="L3" s="420"/>
      <c r="M3" s="420"/>
      <c r="N3" s="420"/>
      <c r="O3" s="420"/>
      <c r="P3" s="420"/>
      <c r="Q3" s="420"/>
      <c r="R3" s="301"/>
      <c r="S3" s="301"/>
    </row>
    <row r="4" spans="1:19" ht="15.75" customHeight="1" x14ac:dyDescent="0.25">
      <c r="C4" s="420"/>
      <c r="D4" s="420"/>
      <c r="E4" s="420"/>
      <c r="F4" s="420"/>
      <c r="G4" s="420"/>
      <c r="H4" s="420"/>
      <c r="I4" s="420"/>
      <c r="J4" s="420"/>
      <c r="K4" s="420"/>
      <c r="L4" s="420"/>
      <c r="M4" s="420"/>
      <c r="N4" s="420"/>
      <c r="O4" s="420"/>
      <c r="P4" s="420"/>
      <c r="Q4" s="420"/>
      <c r="R4" s="301"/>
      <c r="S4" s="301"/>
    </row>
    <row r="5" spans="1:19" ht="15.75" customHeight="1" x14ac:dyDescent="0.25">
      <c r="C5" s="45"/>
      <c r="D5" s="45"/>
      <c r="E5" s="45"/>
      <c r="F5" s="45"/>
      <c r="G5" s="45"/>
      <c r="H5" s="45"/>
      <c r="I5" s="45"/>
      <c r="J5" s="45"/>
      <c r="K5" s="45"/>
      <c r="L5" s="45"/>
      <c r="M5" s="45"/>
      <c r="N5" s="45"/>
      <c r="O5" s="45"/>
      <c r="P5" s="45"/>
      <c r="Q5" s="45"/>
      <c r="R5" s="45"/>
      <c r="S5" s="45"/>
    </row>
    <row r="6" spans="1:19" ht="15.75" customHeight="1" x14ac:dyDescent="0.25">
      <c r="C6" s="420" t="s">
        <v>104</v>
      </c>
      <c r="D6" s="420"/>
      <c r="E6" s="420"/>
      <c r="F6" s="420"/>
      <c r="G6" s="420"/>
      <c r="H6" s="420"/>
      <c r="I6" s="420"/>
      <c r="J6" s="420"/>
      <c r="K6" s="420"/>
      <c r="L6" s="420"/>
      <c r="M6" s="420"/>
      <c r="N6" s="420"/>
      <c r="O6" s="420"/>
      <c r="P6" s="420"/>
      <c r="Q6" s="420"/>
      <c r="R6" s="301"/>
      <c r="S6" s="301"/>
    </row>
    <row r="7" spans="1:19" ht="15.75" customHeight="1" x14ac:dyDescent="0.25">
      <c r="C7" s="420"/>
      <c r="D7" s="420"/>
      <c r="E7" s="420"/>
      <c r="F7" s="420"/>
      <c r="G7" s="420"/>
      <c r="H7" s="420"/>
      <c r="I7" s="420"/>
      <c r="J7" s="420"/>
      <c r="K7" s="420"/>
      <c r="L7" s="420"/>
      <c r="M7" s="420"/>
      <c r="N7" s="420"/>
      <c r="O7" s="420"/>
      <c r="P7" s="420"/>
      <c r="Q7" s="420"/>
      <c r="R7" s="301"/>
      <c r="S7" s="301"/>
    </row>
    <row r="8" spans="1:19" ht="15.75" customHeight="1" x14ac:dyDescent="0.25">
      <c r="C8" s="45"/>
      <c r="D8" s="45"/>
      <c r="E8" s="45"/>
      <c r="F8" s="45"/>
      <c r="G8" s="45"/>
      <c r="H8" s="45"/>
      <c r="I8" s="45"/>
      <c r="J8" s="45"/>
      <c r="K8" s="45"/>
      <c r="L8" s="45"/>
      <c r="M8" s="45"/>
      <c r="N8" s="45"/>
      <c r="O8" s="45"/>
      <c r="P8" s="45"/>
      <c r="Q8" s="45"/>
      <c r="R8" s="45"/>
      <c r="S8" s="45"/>
    </row>
    <row r="9" spans="1:19" ht="15.75" customHeight="1" x14ac:dyDescent="0.25">
      <c r="C9" s="39" t="s">
        <v>105</v>
      </c>
      <c r="D9" s="36"/>
      <c r="E9" s="36"/>
      <c r="F9" s="36"/>
      <c r="G9" s="36"/>
      <c r="H9" s="36"/>
      <c r="I9" s="36"/>
      <c r="J9" s="36"/>
      <c r="K9" s="36"/>
      <c r="L9" s="36"/>
      <c r="M9" s="36"/>
      <c r="N9" s="36"/>
      <c r="O9" s="36"/>
      <c r="P9" s="36"/>
      <c r="Q9" s="36"/>
      <c r="R9" s="36"/>
      <c r="S9" s="36"/>
    </row>
    <row r="10" spans="1:19" ht="15.75" customHeight="1" x14ac:dyDescent="0.25">
      <c r="C10" s="38"/>
      <c r="D10" s="36"/>
      <c r="E10" s="36"/>
      <c r="F10" s="36"/>
      <c r="G10" s="36"/>
      <c r="H10" s="36"/>
      <c r="I10" s="36"/>
      <c r="J10" s="36"/>
      <c r="K10" s="36"/>
      <c r="L10" s="36"/>
      <c r="M10" s="36"/>
      <c r="N10" s="36"/>
      <c r="O10" s="36"/>
      <c r="P10" s="36"/>
      <c r="Q10" s="36"/>
      <c r="R10" s="36"/>
      <c r="S10" s="36"/>
    </row>
    <row r="11" spans="1:19" ht="15.75" customHeight="1" x14ac:dyDescent="0.25">
      <c r="C11" s="421" t="s">
        <v>106</v>
      </c>
      <c r="D11" s="421"/>
      <c r="E11" s="421"/>
      <c r="F11" s="421"/>
      <c r="G11" s="421"/>
      <c r="H11" s="421"/>
      <c r="I11" s="421"/>
      <c r="J11" s="421"/>
      <c r="K11" s="421"/>
      <c r="L11" s="421"/>
      <c r="M11" s="421"/>
      <c r="N11" s="421"/>
      <c r="O11" s="421"/>
      <c r="P11" s="421"/>
      <c r="Q11" s="421"/>
      <c r="R11" s="300"/>
      <c r="S11" s="300"/>
    </row>
    <row r="12" spans="1:19" ht="15.75" customHeight="1" x14ac:dyDescent="0.25">
      <c r="C12" s="421"/>
      <c r="D12" s="421"/>
      <c r="E12" s="421"/>
      <c r="F12" s="421"/>
      <c r="G12" s="421"/>
      <c r="H12" s="421"/>
      <c r="I12" s="421"/>
      <c r="J12" s="421"/>
      <c r="K12" s="421"/>
      <c r="L12" s="421"/>
      <c r="M12" s="421"/>
      <c r="N12" s="421"/>
      <c r="O12" s="421"/>
      <c r="P12" s="421"/>
      <c r="Q12" s="421"/>
      <c r="R12" s="300"/>
      <c r="S12" s="300"/>
    </row>
    <row r="13" spans="1:19" ht="15.75" x14ac:dyDescent="0.25">
      <c r="C13" s="9"/>
    </row>
    <row r="14" spans="1:19" ht="15.75" x14ac:dyDescent="0.25">
      <c r="C14" s="39" t="s">
        <v>107</v>
      </c>
    </row>
    <row r="15" spans="1:19" ht="15.75" customHeight="1" x14ac:dyDescent="0.25">
      <c r="C15" s="44"/>
      <c r="D15" s="44"/>
      <c r="E15" s="44"/>
      <c r="F15" s="44"/>
      <c r="G15" s="44"/>
      <c r="H15" s="44"/>
      <c r="I15" s="44"/>
      <c r="J15" s="44"/>
      <c r="K15" s="44"/>
      <c r="L15" s="44"/>
      <c r="M15" s="44"/>
      <c r="N15" s="44"/>
      <c r="O15" s="44"/>
      <c r="P15" s="44"/>
      <c r="Q15" s="44"/>
      <c r="R15" s="44"/>
      <c r="S15" s="44"/>
    </row>
    <row r="16" spans="1:19" ht="15.75" customHeight="1" x14ac:dyDescent="0.25">
      <c r="C16" s="422" t="s">
        <v>108</v>
      </c>
      <c r="D16" s="422"/>
      <c r="E16" s="422"/>
      <c r="F16" s="422"/>
      <c r="G16" s="422"/>
      <c r="H16" s="422"/>
      <c r="I16" s="422"/>
      <c r="J16" s="422"/>
      <c r="K16" s="422"/>
      <c r="L16" s="422"/>
      <c r="M16" s="422"/>
      <c r="N16" s="422"/>
      <c r="O16" s="422"/>
      <c r="P16" s="422"/>
      <c r="Q16" s="422"/>
      <c r="R16" s="302"/>
      <c r="S16" s="302"/>
    </row>
    <row r="17" spans="1:19" ht="15.75" customHeight="1" x14ac:dyDescent="0.25">
      <c r="C17" s="422"/>
      <c r="D17" s="422"/>
      <c r="E17" s="422"/>
      <c r="F17" s="422"/>
      <c r="G17" s="422"/>
      <c r="H17" s="422"/>
      <c r="I17" s="422"/>
      <c r="J17" s="422"/>
      <c r="K17" s="422"/>
      <c r="L17" s="422"/>
      <c r="M17" s="422"/>
      <c r="N17" s="422"/>
      <c r="O17" s="422"/>
      <c r="P17" s="422"/>
      <c r="Q17" s="422"/>
      <c r="R17" s="302"/>
      <c r="S17" s="302"/>
    </row>
    <row r="18" spans="1:19" ht="15" customHeight="1" x14ac:dyDescent="0.25">
      <c r="B18" s="11"/>
      <c r="C18" s="9"/>
      <c r="D18" s="11"/>
    </row>
    <row r="19" spans="1:19" ht="18.75" x14ac:dyDescent="0.3">
      <c r="C19" s="306" t="s">
        <v>109</v>
      </c>
      <c r="D19" s="304"/>
      <c r="E19" s="304"/>
    </row>
    <row r="20" spans="1:19" ht="15.75" customHeight="1" x14ac:dyDescent="0.25">
      <c r="C20" s="441" t="s">
        <v>110</v>
      </c>
      <c r="D20" s="422"/>
      <c r="E20" s="422"/>
      <c r="F20" s="422"/>
      <c r="G20" s="422"/>
      <c r="H20" s="422"/>
      <c r="I20" s="422"/>
      <c r="J20" s="422"/>
      <c r="K20" s="422"/>
      <c r="L20" s="422"/>
      <c r="M20" s="422"/>
      <c r="N20" s="422"/>
      <c r="O20" s="422"/>
      <c r="P20" s="422"/>
      <c r="Q20" s="422"/>
    </row>
    <row r="21" spans="1:19" ht="15.75" customHeight="1" x14ac:dyDescent="0.25">
      <c r="C21" s="422"/>
      <c r="D21" s="422"/>
      <c r="E21" s="422"/>
      <c r="F21" s="422"/>
      <c r="G21" s="422"/>
      <c r="H21" s="422"/>
      <c r="I21" s="422"/>
      <c r="J21" s="422"/>
      <c r="K21" s="422"/>
      <c r="L21" s="422"/>
      <c r="M21" s="422"/>
      <c r="N21" s="422"/>
      <c r="O21" s="422"/>
      <c r="P21" s="422"/>
      <c r="Q21" s="422"/>
    </row>
    <row r="22" spans="1:19" ht="15.75" x14ac:dyDescent="0.25">
      <c r="C22" s="37"/>
    </row>
    <row r="23" spans="1:19" ht="15" customHeight="1" x14ac:dyDescent="0.25">
      <c r="A23" s="4"/>
      <c r="B23" s="288"/>
      <c r="C23" s="9" t="s">
        <v>111</v>
      </c>
      <c r="D23" s="303"/>
      <c r="E23" s="303"/>
      <c r="F23" s="303"/>
      <c r="G23" s="303"/>
      <c r="H23" s="303"/>
      <c r="I23" s="303"/>
      <c r="J23" s="303"/>
      <c r="K23" s="303"/>
      <c r="L23" s="303"/>
      <c r="M23" s="303"/>
      <c r="N23" s="303"/>
      <c r="O23" s="303"/>
      <c r="P23" s="303"/>
      <c r="Q23" s="303"/>
    </row>
    <row r="25" spans="1:19" ht="15" customHeight="1" x14ac:dyDescent="0.25">
      <c r="C25" s="423" t="s">
        <v>112</v>
      </c>
      <c r="D25" s="424"/>
      <c r="E25" s="425"/>
      <c r="G25" s="442" t="s">
        <v>113</v>
      </c>
      <c r="H25" s="443"/>
      <c r="I25" s="444"/>
      <c r="K25" s="432" t="s">
        <v>114</v>
      </c>
      <c r="L25" s="433"/>
      <c r="M25" s="434"/>
    </row>
    <row r="26" spans="1:19" x14ac:dyDescent="0.25">
      <c r="C26" s="426"/>
      <c r="D26" s="427"/>
      <c r="E26" s="428"/>
      <c r="G26" s="445"/>
      <c r="H26" s="446"/>
      <c r="I26" s="447"/>
      <c r="K26" s="435"/>
      <c r="L26" s="436"/>
      <c r="M26" s="437"/>
    </row>
    <row r="27" spans="1:19" x14ac:dyDescent="0.25">
      <c r="C27" s="429"/>
      <c r="D27" s="430"/>
      <c r="E27" s="431"/>
      <c r="G27" s="445"/>
      <c r="H27" s="446"/>
      <c r="I27" s="447"/>
      <c r="K27" s="438"/>
      <c r="L27" s="439"/>
      <c r="M27" s="440"/>
    </row>
    <row r="28" spans="1:19" x14ac:dyDescent="0.25">
      <c r="G28" s="448"/>
      <c r="H28" s="449"/>
      <c r="I28" s="450"/>
    </row>
    <row r="30" spans="1:19" x14ac:dyDescent="0.25">
      <c r="C30" t="s">
        <v>115</v>
      </c>
    </row>
    <row r="32" spans="1:19" x14ac:dyDescent="0.25">
      <c r="C32" s="419" t="s">
        <v>116</v>
      </c>
      <c r="D32" s="419"/>
      <c r="E32" s="419"/>
      <c r="F32" s="419"/>
      <c r="G32" s="419"/>
      <c r="H32" s="419"/>
      <c r="I32" s="419"/>
      <c r="J32" s="419"/>
      <c r="K32" s="419"/>
      <c r="L32" s="419"/>
      <c r="M32" s="419"/>
      <c r="N32" s="419"/>
      <c r="O32" s="419"/>
      <c r="P32" s="419"/>
      <c r="Q32" s="419"/>
    </row>
    <row r="33" spans="2:17" x14ac:dyDescent="0.25">
      <c r="C33" s="419"/>
      <c r="D33" s="419"/>
      <c r="E33" s="419"/>
      <c r="F33" s="419"/>
      <c r="G33" s="419"/>
      <c r="H33" s="419"/>
      <c r="I33" s="419"/>
      <c r="J33" s="419"/>
      <c r="K33" s="419"/>
      <c r="L33" s="419"/>
      <c r="M33" s="419"/>
      <c r="N33" s="419"/>
      <c r="O33" s="419"/>
      <c r="P33" s="419"/>
      <c r="Q33" s="419"/>
    </row>
    <row r="34" spans="2:17" x14ac:dyDescent="0.25">
      <c r="C34" s="18"/>
      <c r="D34" s="18"/>
      <c r="E34" s="18"/>
      <c r="F34" s="18"/>
      <c r="G34" s="18"/>
      <c r="H34" s="18"/>
      <c r="I34" s="18"/>
      <c r="J34" s="18"/>
      <c r="K34" s="18"/>
      <c r="L34" s="18"/>
      <c r="M34" s="18"/>
      <c r="N34" s="18"/>
      <c r="O34" s="18"/>
      <c r="P34" s="18"/>
      <c r="Q34" s="18"/>
    </row>
    <row r="35" spans="2:17" x14ac:dyDescent="0.25">
      <c r="C35" s="6" t="s">
        <v>117</v>
      </c>
      <c r="D35" s="18"/>
      <c r="E35" s="18"/>
      <c r="F35" s="18"/>
      <c r="G35" s="18"/>
      <c r="H35" s="18"/>
      <c r="I35" s="18"/>
      <c r="J35" s="18"/>
      <c r="K35" s="18"/>
      <c r="L35" s="18"/>
      <c r="M35" s="18"/>
      <c r="N35" s="18"/>
      <c r="O35" s="18"/>
      <c r="P35" s="18"/>
      <c r="Q35" s="18"/>
    </row>
    <row r="37" spans="2:17" x14ac:dyDescent="0.25">
      <c r="C37" t="s">
        <v>118</v>
      </c>
    </row>
    <row r="39" spans="2:17" ht="15.75" x14ac:dyDescent="0.25">
      <c r="C39" s="40"/>
    </row>
    <row r="40" spans="2:17" ht="15.75" customHeight="1" x14ac:dyDescent="0.25">
      <c r="B40" s="11"/>
      <c r="C40" s="418" t="s">
        <v>119</v>
      </c>
      <c r="D40" s="418"/>
      <c r="E40" s="418"/>
      <c r="F40" s="418"/>
      <c r="G40" s="418"/>
      <c r="H40" s="418"/>
      <c r="I40" s="418"/>
      <c r="J40" s="418"/>
      <c r="K40" s="418"/>
      <c r="L40" s="418"/>
      <c r="M40" s="418"/>
      <c r="N40" s="418"/>
      <c r="O40" s="418"/>
      <c r="P40" s="418"/>
      <c r="Q40" s="418"/>
    </row>
    <row r="41" spans="2:17" ht="15" customHeight="1" x14ac:dyDescent="0.25">
      <c r="C41" s="418"/>
      <c r="D41" s="418"/>
      <c r="E41" s="418"/>
      <c r="F41" s="418"/>
      <c r="G41" s="418"/>
      <c r="H41" s="418"/>
      <c r="I41" s="418"/>
      <c r="J41" s="418"/>
      <c r="K41" s="418"/>
      <c r="L41" s="418"/>
      <c r="M41" s="418"/>
      <c r="N41" s="418"/>
      <c r="O41" s="418"/>
      <c r="P41" s="418"/>
      <c r="Q41" s="418"/>
    </row>
  </sheetData>
  <mergeCells count="10">
    <mergeCell ref="C40:Q41"/>
    <mergeCell ref="C32:Q33"/>
    <mergeCell ref="C6:Q7"/>
    <mergeCell ref="C3:Q4"/>
    <mergeCell ref="C11:Q12"/>
    <mergeCell ref="C16:Q17"/>
    <mergeCell ref="C25:E27"/>
    <mergeCell ref="K25:M27"/>
    <mergeCell ref="C20:Q21"/>
    <mergeCell ref="G25:I2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06E4-6174-4E59-BCC3-F42DED6E04FE}">
  <sheetPr codeName="Sheet4"/>
  <dimension ref="A1:J41"/>
  <sheetViews>
    <sheetView workbookViewId="0">
      <selection activeCell="C23" sqref="C23"/>
    </sheetView>
  </sheetViews>
  <sheetFormatPr defaultColWidth="8.7109375" defaultRowHeight="15" x14ac:dyDescent="0.25"/>
  <cols>
    <col min="1" max="1" width="6.5703125" style="5" customWidth="1"/>
    <col min="2" max="2" width="21.85546875" style="5" bestFit="1" customWidth="1"/>
    <col min="3" max="3" width="47.140625" style="12" customWidth="1"/>
    <col min="4" max="4" width="9.140625" style="5" customWidth="1"/>
    <col min="5" max="5" width="16.42578125" style="5" customWidth="1"/>
    <col min="6" max="6" width="15.140625" style="5" customWidth="1"/>
    <col min="7" max="7" width="13.42578125" style="5" customWidth="1"/>
    <col min="8" max="8" width="8.7109375" style="5"/>
    <col min="9" max="9" width="26" style="5" customWidth="1"/>
    <col min="10" max="10" width="10" style="5" customWidth="1"/>
    <col min="11" max="11" width="8.7109375" style="5"/>
    <col min="12" max="12" width="9.5703125" style="5" customWidth="1"/>
    <col min="13" max="16384" width="8.7109375" style="5"/>
  </cols>
  <sheetData>
    <row r="1" spans="1:9" ht="21" x14ac:dyDescent="0.25">
      <c r="A1" s="291" t="s">
        <v>120</v>
      </c>
    </row>
    <row r="2" spans="1:9" ht="18.75" x14ac:dyDescent="0.25">
      <c r="A2" s="292" t="s">
        <v>121</v>
      </c>
    </row>
    <row r="4" spans="1:9" x14ac:dyDescent="0.25">
      <c r="A4" s="60"/>
      <c r="B4" s="60" t="s">
        <v>122</v>
      </c>
      <c r="C4" s="205" t="s">
        <v>123</v>
      </c>
      <c r="E4" s="224"/>
      <c r="F4" s="200" t="s">
        <v>13</v>
      </c>
      <c r="G4" s="200" t="s">
        <v>38</v>
      </c>
      <c r="I4" s="200" t="s">
        <v>124</v>
      </c>
    </row>
    <row r="5" spans="1:9" x14ac:dyDescent="0.25">
      <c r="A5" s="60"/>
      <c r="B5" s="60" t="s">
        <v>125</v>
      </c>
      <c r="C5" s="205" t="s">
        <v>126</v>
      </c>
      <c r="E5" s="200" t="s">
        <v>127</v>
      </c>
      <c r="F5" s="225" t="s">
        <v>19</v>
      </c>
      <c r="G5" s="225">
        <v>2</v>
      </c>
      <c r="I5" s="226"/>
    </row>
    <row r="6" spans="1:9" ht="16.5" customHeight="1" x14ac:dyDescent="0.25">
      <c r="A6" s="60"/>
      <c r="B6" s="60" t="s">
        <v>128</v>
      </c>
      <c r="C6" s="205" t="s">
        <v>129</v>
      </c>
      <c r="E6" s="200" t="s">
        <v>130</v>
      </c>
      <c r="F6" s="225" t="s">
        <v>19</v>
      </c>
      <c r="G6" s="225">
        <v>3</v>
      </c>
      <c r="I6" s="226"/>
    </row>
    <row r="7" spans="1:9" x14ac:dyDescent="0.25">
      <c r="A7" s="60"/>
      <c r="B7" s="60" t="s">
        <v>131</v>
      </c>
      <c r="C7" s="206" t="s">
        <v>132</v>
      </c>
      <c r="E7" s="200" t="s">
        <v>133</v>
      </c>
      <c r="F7" s="225" t="s">
        <v>19</v>
      </c>
      <c r="G7" s="225">
        <v>4</v>
      </c>
      <c r="I7" s="226"/>
    </row>
    <row r="8" spans="1:9" ht="15.75" x14ac:dyDescent="0.25">
      <c r="A8" s="60"/>
      <c r="B8" s="60" t="s">
        <v>134</v>
      </c>
      <c r="C8" s="207" t="e">
        <f>'Budget Plan'!B108</f>
        <v>#DIV/0!</v>
      </c>
      <c r="E8" s="200" t="s">
        <v>135</v>
      </c>
      <c r="F8" s="225" t="s">
        <v>25</v>
      </c>
      <c r="G8" s="225">
        <v>1</v>
      </c>
      <c r="I8" s="226"/>
    </row>
    <row r="9" spans="1:9" x14ac:dyDescent="0.25">
      <c r="A9" s="60"/>
      <c r="B9" s="60"/>
      <c r="E9" s="200" t="s">
        <v>136</v>
      </c>
      <c r="F9" s="225" t="s">
        <v>25</v>
      </c>
      <c r="G9" s="225">
        <v>2</v>
      </c>
      <c r="I9" s="226"/>
    </row>
    <row r="10" spans="1:9" x14ac:dyDescent="0.25">
      <c r="A10" s="60"/>
      <c r="C10" s="208"/>
      <c r="E10" s="200" t="s">
        <v>137</v>
      </c>
      <c r="F10" s="225" t="s">
        <v>25</v>
      </c>
      <c r="G10" s="225">
        <v>3</v>
      </c>
      <c r="I10" s="226"/>
    </row>
    <row r="11" spans="1:9" x14ac:dyDescent="0.25">
      <c r="A11" s="60"/>
      <c r="B11" s="204" t="s">
        <v>138</v>
      </c>
      <c r="C11" s="5"/>
      <c r="E11" s="200" t="s">
        <v>139</v>
      </c>
      <c r="F11" s="225" t="s">
        <v>25</v>
      </c>
      <c r="G11" s="225">
        <v>4</v>
      </c>
      <c r="I11" s="226"/>
    </row>
    <row r="12" spans="1:9" x14ac:dyDescent="0.25">
      <c r="B12" s="5" t="s">
        <v>140</v>
      </c>
      <c r="C12" s="209">
        <v>123456789</v>
      </c>
      <c r="E12" s="200" t="s">
        <v>141</v>
      </c>
      <c r="F12" s="225" t="s">
        <v>30</v>
      </c>
      <c r="G12" s="225">
        <v>1</v>
      </c>
      <c r="I12" s="226"/>
    </row>
    <row r="13" spans="1:9" x14ac:dyDescent="0.25">
      <c r="A13" s="60"/>
      <c r="B13" s="5" t="s">
        <v>142</v>
      </c>
      <c r="C13" s="209">
        <v>987654321</v>
      </c>
      <c r="E13" s="200" t="s">
        <v>143</v>
      </c>
      <c r="F13" s="225" t="s">
        <v>30</v>
      </c>
      <c r="G13" s="225">
        <v>2</v>
      </c>
      <c r="I13" s="226"/>
    </row>
    <row r="14" spans="1:9" ht="15" customHeight="1" x14ac:dyDescent="0.25">
      <c r="B14" s="5" t="s">
        <v>144</v>
      </c>
      <c r="C14" s="210">
        <v>456123789</v>
      </c>
      <c r="E14" s="200" t="s">
        <v>145</v>
      </c>
      <c r="F14" s="225" t="s">
        <v>30</v>
      </c>
      <c r="G14" s="225">
        <v>3</v>
      </c>
      <c r="I14" s="226"/>
    </row>
    <row r="15" spans="1:9" x14ac:dyDescent="0.25">
      <c r="C15" s="5"/>
      <c r="E15" s="200" t="s">
        <v>146</v>
      </c>
      <c r="F15" s="225" t="s">
        <v>30</v>
      </c>
      <c r="G15" s="225">
        <v>4</v>
      </c>
      <c r="I15" s="226"/>
    </row>
    <row r="16" spans="1:9" x14ac:dyDescent="0.25">
      <c r="C16" s="5"/>
    </row>
    <row r="17" spans="3:3" x14ac:dyDescent="0.25">
      <c r="C17" s="5"/>
    </row>
    <row r="18" spans="3:3" x14ac:dyDescent="0.25">
      <c r="C18" s="5"/>
    </row>
    <row r="19" spans="3:3" x14ac:dyDescent="0.25">
      <c r="C19" s="5"/>
    </row>
    <row r="20" spans="3:3" x14ac:dyDescent="0.25">
      <c r="C20" s="5"/>
    </row>
    <row r="21" spans="3:3" x14ac:dyDescent="0.25">
      <c r="C21" s="5"/>
    </row>
    <row r="32" spans="3:3" ht="14.45" customHeight="1" x14ac:dyDescent="0.25"/>
    <row r="33" spans="2:10" ht="32.25" customHeight="1" x14ac:dyDescent="0.25"/>
    <row r="40" spans="2:10" ht="15" customHeight="1" x14ac:dyDescent="0.25"/>
    <row r="41" spans="2:10" x14ac:dyDescent="0.25">
      <c r="B41" s="47"/>
      <c r="C41" s="47"/>
      <c r="D41" s="47"/>
      <c r="E41" s="47"/>
      <c r="F41" s="47"/>
      <c r="G41" s="47"/>
      <c r="H41" s="47"/>
      <c r="I41" s="47"/>
      <c r="J41" s="4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34D7045-D1E3-40C9-AB58-6E66F1E0D80F}">
          <x14:formula1>
            <xm:f>'Source data'!$D$4:$D$6</xm:f>
          </x14:formula1>
          <xm:sqref>F5:F15</xm:sqref>
        </x14:dataValidation>
        <x14:dataValidation type="list" allowBlank="1" showInputMessage="1" showErrorMessage="1" xr:uid="{B7BE2851-09B5-4BC7-83B1-6DC2BA608CB2}">
          <x14:formula1>
            <xm:f>'Source data'!$D$9:$D$12</xm:f>
          </x14:formula1>
          <xm:sqref>G5:G15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AE8-272F-484E-89BD-4F0D793280AA}">
  <sheetPr>
    <tabColor rgb="FFBFF1FF"/>
  </sheetPr>
  <dimension ref="A1:S33"/>
  <sheetViews>
    <sheetView topLeftCell="A6" zoomScaleNormal="100" workbookViewId="0">
      <selection activeCell="O24" sqref="O24"/>
    </sheetView>
  </sheetViews>
  <sheetFormatPr defaultRowHeight="15" x14ac:dyDescent="0.25"/>
  <cols>
    <col min="8" max="8" width="9.140625" customWidth="1"/>
  </cols>
  <sheetData>
    <row r="1" spans="1:19" ht="21" x14ac:dyDescent="0.35">
      <c r="A1" s="1" t="s">
        <v>147</v>
      </c>
      <c r="C1" s="289" t="s">
        <v>148</v>
      </c>
    </row>
    <row r="2" spans="1:19" ht="15.75" x14ac:dyDescent="0.25">
      <c r="C2" s="37"/>
      <c r="N2" s="17"/>
    </row>
    <row r="3" spans="1:19" ht="15.75" customHeight="1" x14ac:dyDescent="0.3">
      <c r="C3" s="306" t="s">
        <v>109</v>
      </c>
      <c r="D3" s="304"/>
      <c r="E3" s="304"/>
      <c r="R3" s="301"/>
      <c r="S3" s="301"/>
    </row>
    <row r="4" spans="1:19" ht="15.75" customHeight="1" x14ac:dyDescent="0.25">
      <c r="C4" s="441" t="s">
        <v>149</v>
      </c>
      <c r="D4" s="422"/>
      <c r="E4" s="422"/>
      <c r="F4" s="422"/>
      <c r="G4" s="422"/>
      <c r="H4" s="422"/>
      <c r="I4" s="422"/>
      <c r="J4" s="422"/>
      <c r="K4" s="422"/>
      <c r="L4" s="422"/>
      <c r="M4" s="422"/>
      <c r="N4" s="422"/>
      <c r="O4" s="422"/>
      <c r="P4" s="422"/>
      <c r="Q4" s="422"/>
      <c r="R4" s="301"/>
      <c r="S4" s="301"/>
    </row>
    <row r="5" spans="1:19" ht="15.75" customHeight="1" x14ac:dyDescent="0.25">
      <c r="R5" s="45"/>
      <c r="S5" s="45"/>
    </row>
    <row r="6" spans="1:19" ht="21" customHeight="1" x14ac:dyDescent="0.25">
      <c r="C6" s="441" t="s">
        <v>150</v>
      </c>
      <c r="D6" s="441"/>
      <c r="E6" s="441"/>
      <c r="F6" s="441"/>
      <c r="G6" s="441"/>
      <c r="H6" s="441"/>
      <c r="I6" s="441"/>
      <c r="J6" s="441"/>
      <c r="K6" s="441"/>
      <c r="L6" s="441"/>
      <c r="M6" s="441"/>
      <c r="N6" s="441"/>
      <c r="O6" s="441"/>
      <c r="P6" s="441"/>
      <c r="Q6" s="441"/>
      <c r="R6" s="301"/>
      <c r="S6" s="301"/>
    </row>
    <row r="7" spans="1:19" ht="15.75" x14ac:dyDescent="0.25">
      <c r="C7" s="441"/>
      <c r="D7" s="441"/>
      <c r="E7" s="441"/>
      <c r="F7" s="441"/>
      <c r="G7" s="441"/>
      <c r="H7" s="441"/>
      <c r="I7" s="441"/>
      <c r="J7" s="441"/>
      <c r="K7" s="441"/>
      <c r="L7" s="441"/>
      <c r="M7" s="441"/>
      <c r="N7" s="441"/>
      <c r="O7" s="441"/>
      <c r="P7" s="441"/>
      <c r="Q7" s="441"/>
      <c r="R7" s="301"/>
      <c r="S7" s="301"/>
    </row>
    <row r="9" spans="1:19" ht="15" customHeight="1" x14ac:dyDescent="0.25">
      <c r="A9" s="4"/>
      <c r="B9" s="288"/>
      <c r="C9" s="9" t="s">
        <v>111</v>
      </c>
      <c r="D9" s="303"/>
      <c r="E9" s="303"/>
      <c r="F9" s="303"/>
      <c r="G9" s="303"/>
      <c r="H9" s="303"/>
      <c r="I9" s="303"/>
      <c r="J9" s="303"/>
      <c r="K9" s="303"/>
      <c r="L9" s="303"/>
      <c r="M9" s="303"/>
      <c r="N9" s="303"/>
      <c r="O9" s="303"/>
      <c r="P9" s="303"/>
      <c r="Q9" s="303"/>
    </row>
    <row r="11" spans="1:19" ht="15" customHeight="1" x14ac:dyDescent="0.25">
      <c r="C11" s="423" t="s">
        <v>112</v>
      </c>
      <c r="D11" s="424"/>
      <c r="E11" s="425"/>
      <c r="G11" s="442" t="s">
        <v>151</v>
      </c>
      <c r="H11" s="443"/>
      <c r="I11" s="444"/>
      <c r="K11" s="454" t="s">
        <v>152</v>
      </c>
      <c r="L11" s="455"/>
      <c r="M11" s="456"/>
      <c r="O11" s="432" t="s">
        <v>114</v>
      </c>
      <c r="P11" s="433"/>
      <c r="Q11" s="434"/>
    </row>
    <row r="12" spans="1:19" x14ac:dyDescent="0.25">
      <c r="C12" s="426"/>
      <c r="D12" s="427"/>
      <c r="E12" s="428"/>
      <c r="G12" s="445"/>
      <c r="H12" s="446"/>
      <c r="I12" s="447"/>
      <c r="K12" s="457"/>
      <c r="L12" s="458"/>
      <c r="M12" s="459"/>
      <c r="O12" s="435"/>
      <c r="P12" s="436"/>
      <c r="Q12" s="437"/>
    </row>
    <row r="13" spans="1:19" x14ac:dyDescent="0.25">
      <c r="C13" s="429"/>
      <c r="D13" s="430"/>
      <c r="E13" s="431"/>
      <c r="G13" s="445"/>
      <c r="H13" s="446"/>
      <c r="I13" s="447"/>
      <c r="K13" s="460"/>
      <c r="L13" s="461"/>
      <c r="M13" s="462"/>
      <c r="O13" s="438"/>
      <c r="P13" s="439"/>
      <c r="Q13" s="440"/>
    </row>
    <row r="14" spans="1:19" x14ac:dyDescent="0.25">
      <c r="G14" s="448"/>
      <c r="H14" s="449"/>
      <c r="I14" s="450"/>
    </row>
    <row r="16" spans="1:19" x14ac:dyDescent="0.25">
      <c r="B16" s="4">
        <v>1</v>
      </c>
      <c r="C16" s="60" t="s">
        <v>153</v>
      </c>
      <c r="E16" s="18"/>
      <c r="F16" s="18"/>
      <c r="G16" s="463"/>
      <c r="H16" s="464"/>
      <c r="I16" s="464"/>
      <c r="J16" s="464"/>
      <c r="K16" s="464"/>
      <c r="L16" s="465"/>
      <c r="M16" s="18"/>
      <c r="N16" s="18"/>
      <c r="O16" s="18"/>
      <c r="P16" s="18"/>
      <c r="Q16" s="18"/>
    </row>
    <row r="17" spans="2:17" ht="32.25" customHeight="1" x14ac:dyDescent="0.25">
      <c r="C17" s="60" t="s">
        <v>154</v>
      </c>
      <c r="E17" s="18"/>
      <c r="F17" s="18"/>
      <c r="G17" s="466"/>
      <c r="H17" s="467"/>
      <c r="I17" s="467"/>
      <c r="J17" s="467"/>
      <c r="K17" s="467"/>
      <c r="L17" s="468"/>
      <c r="M17" s="18"/>
      <c r="N17" s="18"/>
      <c r="O17" s="18"/>
      <c r="P17" s="18"/>
      <c r="Q17" s="18"/>
    </row>
    <row r="18" spans="2:17" x14ac:dyDescent="0.25">
      <c r="C18" s="60" t="s">
        <v>155</v>
      </c>
      <c r="G18" s="451"/>
      <c r="H18" s="452"/>
      <c r="I18" s="453"/>
    </row>
    <row r="19" spans="2:17" x14ac:dyDescent="0.25">
      <c r="C19" s="60"/>
      <c r="G19" s="385"/>
      <c r="H19" s="385"/>
      <c r="I19" s="385"/>
    </row>
    <row r="20" spans="2:17" x14ac:dyDescent="0.25">
      <c r="C20" s="60" t="s">
        <v>156</v>
      </c>
      <c r="G20" s="385"/>
      <c r="H20" s="385"/>
      <c r="I20" s="385"/>
    </row>
    <row r="21" spans="2:17" x14ac:dyDescent="0.25">
      <c r="B21" s="4">
        <v>2</v>
      </c>
      <c r="C21" t="s">
        <v>157</v>
      </c>
    </row>
    <row r="22" spans="2:17" x14ac:dyDescent="0.25">
      <c r="B22" s="4">
        <v>3</v>
      </c>
      <c r="C22" s="386" t="s">
        <v>158</v>
      </c>
    </row>
    <row r="23" spans="2:17" x14ac:dyDescent="0.25">
      <c r="B23" s="4">
        <v>4</v>
      </c>
      <c r="C23" t="s">
        <v>159</v>
      </c>
    </row>
    <row r="24" spans="2:17" x14ac:dyDescent="0.25">
      <c r="B24" s="4">
        <v>5</v>
      </c>
      <c r="C24" t="s">
        <v>160</v>
      </c>
    </row>
    <row r="25" spans="2:17" x14ac:dyDescent="0.25">
      <c r="B25" s="4">
        <v>6</v>
      </c>
      <c r="C25" t="s">
        <v>161</v>
      </c>
    </row>
    <row r="26" spans="2:17" x14ac:dyDescent="0.25">
      <c r="B26" s="4"/>
      <c r="C26" s="4" t="s">
        <v>162</v>
      </c>
    </row>
    <row r="27" spans="2:17" x14ac:dyDescent="0.25">
      <c r="B27" s="4">
        <v>7</v>
      </c>
      <c r="C27" t="s">
        <v>163</v>
      </c>
    </row>
    <row r="28" spans="2:17" x14ac:dyDescent="0.25">
      <c r="C28" s="4" t="s">
        <v>164</v>
      </c>
    </row>
    <row r="29" spans="2:17" x14ac:dyDescent="0.25">
      <c r="B29" s="4">
        <v>8</v>
      </c>
      <c r="C29" t="s">
        <v>157</v>
      </c>
    </row>
    <row r="30" spans="2:17" x14ac:dyDescent="0.25">
      <c r="B30" s="4">
        <v>9</v>
      </c>
      <c r="C30" t="s">
        <v>165</v>
      </c>
    </row>
    <row r="31" spans="2:17" x14ac:dyDescent="0.25">
      <c r="B31" s="4">
        <v>10</v>
      </c>
      <c r="C31" t="s">
        <v>166</v>
      </c>
    </row>
    <row r="32" spans="2:17" x14ac:dyDescent="0.25">
      <c r="B32" s="4">
        <v>11</v>
      </c>
      <c r="C32" t="s">
        <v>167</v>
      </c>
    </row>
    <row r="33" spans="2:3" x14ac:dyDescent="0.25">
      <c r="B33" s="4">
        <v>12</v>
      </c>
      <c r="C33" t="s">
        <v>168</v>
      </c>
    </row>
  </sheetData>
  <sheetProtection algorithmName="SHA-512" hashValue="9U29gAKX/+eFQLwbpF4g98VTqzGBhackOAHgCUja0YSD5VCyE/3G/ffr41TTLmCu9marOSWLUQmubkKvlzufYA==" saltValue="UuLShgliLcK60SPnMWOTrw==" spinCount="100000" sheet="1" scenarios="1"/>
  <protectedRanges>
    <protectedRange sqref="G16:I18" name="Range1"/>
  </protectedRanges>
  <mergeCells count="9">
    <mergeCell ref="C6:Q7"/>
    <mergeCell ref="C4:Q4"/>
    <mergeCell ref="G18:I18"/>
    <mergeCell ref="K11:M13"/>
    <mergeCell ref="C11:E13"/>
    <mergeCell ref="G11:I14"/>
    <mergeCell ref="O11:Q13"/>
    <mergeCell ref="G16:L16"/>
    <mergeCell ref="G17:L17"/>
  </mergeCell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4AF35-833C-45F9-BE3A-2AA37599F27A}">
  <sheetPr codeName="Sheet5">
    <tabColor rgb="FFBFF1FF"/>
  </sheetPr>
  <dimension ref="A1:X111"/>
  <sheetViews>
    <sheetView tabSelected="1" topLeftCell="E1" zoomScale="110" zoomScaleNormal="110" workbookViewId="0">
      <selection activeCell="M93" sqref="M93"/>
    </sheetView>
  </sheetViews>
  <sheetFormatPr defaultColWidth="8.7109375" defaultRowHeight="15" customHeight="1" x14ac:dyDescent="0.25"/>
  <cols>
    <col min="1" max="1" width="41" customWidth="1"/>
    <col min="2" max="2" width="13.140625" customWidth="1"/>
    <col min="3" max="3" width="60.28515625" customWidth="1"/>
    <col min="4" max="17" width="12.7109375" customWidth="1"/>
    <col min="18" max="18" width="16.28515625" bestFit="1" customWidth="1"/>
    <col min="19" max="19" width="16.28515625" customWidth="1"/>
    <col min="20" max="20" width="30.7109375" customWidth="1"/>
    <col min="21" max="23" width="14.28515625" hidden="1" customWidth="1"/>
    <col min="24" max="24" width="13.7109375" hidden="1" customWidth="1"/>
  </cols>
  <sheetData>
    <row r="1" spans="1:24" ht="21" x14ac:dyDescent="0.35">
      <c r="A1" s="289" t="s">
        <v>120</v>
      </c>
      <c r="B1" s="3"/>
    </row>
    <row r="2" spans="1:24" ht="18.75" x14ac:dyDescent="0.3">
      <c r="A2" s="293" t="s">
        <v>169</v>
      </c>
      <c r="B2" s="49"/>
      <c r="G2" s="191"/>
      <c r="H2" s="192"/>
      <c r="K2" s="193"/>
      <c r="M2" s="194"/>
    </row>
    <row r="3" spans="1:24" ht="15.75" x14ac:dyDescent="0.25">
      <c r="A3" s="232" t="s">
        <v>170</v>
      </c>
      <c r="B3" s="471">
        <f>Instructions!G16</f>
        <v>0</v>
      </c>
      <c r="C3" s="472"/>
      <c r="G3" s="191"/>
      <c r="H3" s="192"/>
      <c r="K3" s="193"/>
      <c r="M3" s="194"/>
    </row>
    <row r="4" spans="1:24" ht="15.75" x14ac:dyDescent="0.25">
      <c r="A4" s="232" t="s">
        <v>125</v>
      </c>
      <c r="B4" s="471">
        <f>Instructions!G17</f>
        <v>0</v>
      </c>
      <c r="C4" s="472"/>
      <c r="G4" s="191"/>
    </row>
    <row r="5" spans="1:24" ht="15.75" x14ac:dyDescent="0.25">
      <c r="A5" s="232" t="s">
        <v>128</v>
      </c>
      <c r="B5" s="494">
        <f>Instructions!G18</f>
        <v>0</v>
      </c>
      <c r="C5" s="495"/>
      <c r="E5" s="42"/>
      <c r="G5" s="195"/>
      <c r="H5" s="41"/>
      <c r="K5" s="479"/>
      <c r="L5" s="479"/>
      <c r="M5" s="479"/>
    </row>
    <row r="6" spans="1:24" x14ac:dyDescent="0.25">
      <c r="B6" s="231"/>
      <c r="C6" s="48"/>
    </row>
    <row r="7" spans="1:24" ht="30" customHeight="1" x14ac:dyDescent="0.25">
      <c r="A7" s="46" t="s">
        <v>171</v>
      </c>
      <c r="B7" s="496" t="s">
        <v>172</v>
      </c>
      <c r="C7" s="497"/>
      <c r="D7" s="497"/>
      <c r="E7" s="497"/>
      <c r="F7" s="497"/>
      <c r="G7" s="497"/>
      <c r="H7" s="497"/>
      <c r="I7" s="497"/>
      <c r="J7" s="498"/>
      <c r="K7" s="12"/>
      <c r="L7" s="12"/>
      <c r="M7" s="12"/>
      <c r="N7" s="12"/>
      <c r="O7" s="12"/>
      <c r="P7" s="12"/>
      <c r="Q7" s="12"/>
      <c r="R7" s="12"/>
    </row>
    <row r="9" spans="1:24" x14ac:dyDescent="0.25">
      <c r="A9" s="487" t="s">
        <v>173</v>
      </c>
      <c r="B9" s="477" t="s">
        <v>12</v>
      </c>
      <c r="C9" s="487" t="s">
        <v>174</v>
      </c>
      <c r="D9" s="480" t="s">
        <v>175</v>
      </c>
      <c r="E9" s="481"/>
      <c r="F9" s="481"/>
      <c r="G9" s="482"/>
      <c r="H9" s="480" t="s">
        <v>176</v>
      </c>
      <c r="I9" s="481"/>
      <c r="J9" s="481"/>
      <c r="K9" s="481"/>
      <c r="L9" s="482"/>
      <c r="M9" s="480" t="s">
        <v>177</v>
      </c>
      <c r="N9" s="481"/>
      <c r="O9" s="481"/>
      <c r="P9" s="481"/>
      <c r="Q9" s="481"/>
      <c r="R9" s="482"/>
    </row>
    <row r="10" spans="1:24" ht="18" customHeight="1" x14ac:dyDescent="0.25">
      <c r="A10" s="488"/>
      <c r="B10" s="478"/>
      <c r="C10" s="488"/>
      <c r="D10" s="200" t="s">
        <v>178</v>
      </c>
      <c r="E10" s="200" t="s">
        <v>179</v>
      </c>
      <c r="F10" s="200" t="s">
        <v>180</v>
      </c>
      <c r="G10" s="483" t="s">
        <v>181</v>
      </c>
      <c r="H10" s="200" t="s">
        <v>182</v>
      </c>
      <c r="I10" s="200" t="s">
        <v>178</v>
      </c>
      <c r="J10" s="200" t="s">
        <v>179</v>
      </c>
      <c r="K10" s="200" t="s">
        <v>180</v>
      </c>
      <c r="L10" s="485" t="s">
        <v>183</v>
      </c>
      <c r="M10" s="200" t="s">
        <v>182</v>
      </c>
      <c r="N10" s="200" t="s">
        <v>178</v>
      </c>
      <c r="O10" s="200" t="s">
        <v>179</v>
      </c>
      <c r="P10" s="200" t="s">
        <v>180</v>
      </c>
      <c r="Q10" s="485" t="s">
        <v>184</v>
      </c>
      <c r="R10" s="485" t="s">
        <v>185</v>
      </c>
      <c r="S10" s="475" t="s">
        <v>186</v>
      </c>
      <c r="T10" s="475" t="s">
        <v>187</v>
      </c>
      <c r="U10" s="489" t="s">
        <v>24</v>
      </c>
      <c r="V10" s="473" t="s">
        <v>18</v>
      </c>
      <c r="W10" s="469" t="s">
        <v>188</v>
      </c>
      <c r="X10" s="469" t="s">
        <v>189</v>
      </c>
    </row>
    <row r="11" spans="1:24" x14ac:dyDescent="0.25">
      <c r="A11" s="202" t="s">
        <v>190</v>
      </c>
      <c r="B11" s="202" t="s">
        <v>191</v>
      </c>
      <c r="C11" s="223" t="s">
        <v>192</v>
      </c>
      <c r="D11" s="201" t="s">
        <v>193</v>
      </c>
      <c r="E11" s="201" t="s">
        <v>194</v>
      </c>
      <c r="F11" s="201" t="s">
        <v>195</v>
      </c>
      <c r="G11" s="484"/>
      <c r="H11" s="201" t="s">
        <v>196</v>
      </c>
      <c r="I11" s="201" t="s">
        <v>197</v>
      </c>
      <c r="J11" s="201" t="s">
        <v>198</v>
      </c>
      <c r="K11" s="201" t="s">
        <v>199</v>
      </c>
      <c r="L11" s="486"/>
      <c r="M11" s="244" t="s">
        <v>200</v>
      </c>
      <c r="N11" s="244" t="s">
        <v>201</v>
      </c>
      <c r="O11" s="244" t="s">
        <v>202</v>
      </c>
      <c r="P11" s="244" t="s">
        <v>203</v>
      </c>
      <c r="Q11" s="486"/>
      <c r="R11" s="486"/>
      <c r="S11" s="476"/>
      <c r="T11" s="476"/>
      <c r="U11" s="490"/>
      <c r="V11" s="474"/>
      <c r="W11" s="470"/>
      <c r="X11" s="470"/>
    </row>
    <row r="12" spans="1:24" x14ac:dyDescent="0.25">
      <c r="A12" s="402"/>
      <c r="B12" s="212" t="str" cm="1">
        <f t="array" ref="B12:B76">_xlfn.XLOOKUP(A12:A76,'Source data'!A4:A26,'Source data'!B4:B26,"")</f>
        <v/>
      </c>
      <c r="C12" s="398"/>
      <c r="D12" s="399"/>
      <c r="E12" s="399"/>
      <c r="F12" s="399"/>
      <c r="G12" s="21">
        <f t="shared" ref="G12:G76" si="0">SUM(D12:F12)</f>
        <v>0</v>
      </c>
      <c r="H12" s="399"/>
      <c r="I12" s="399"/>
      <c r="J12" s="399"/>
      <c r="K12" s="399"/>
      <c r="L12" s="21">
        <f t="shared" ref="L12:L76" si="1">SUM(H12:K12)</f>
        <v>0</v>
      </c>
      <c r="M12" s="399"/>
      <c r="N12" s="399"/>
      <c r="O12" s="399"/>
      <c r="P12" s="399"/>
      <c r="Q12" s="21">
        <f>SUM(M12:P12)</f>
        <v>0</v>
      </c>
      <c r="R12" s="21">
        <f>SUM(G12+L12+Q12)</f>
        <v>0</v>
      </c>
      <c r="S12" s="407"/>
      <c r="T12" s="415"/>
      <c r="U12" s="412" t="str">
        <f>IF(ISNUMBER(SEARCH("CDEL",B12)),R12,"")</f>
        <v/>
      </c>
      <c r="V12" s="315" t="str">
        <f>IF(ISNUMBER(SEARCH("RDEL",B12)),R12,"")</f>
        <v/>
      </c>
      <c r="W12" s="315" t="str">
        <f>IFERROR(U12-S12,"")</f>
        <v/>
      </c>
      <c r="X12" s="315" t="str">
        <f>IFERROR(V12-S12,"")</f>
        <v/>
      </c>
    </row>
    <row r="13" spans="1:24" x14ac:dyDescent="0.25">
      <c r="A13" s="402"/>
      <c r="B13" s="212" t="str">
        <v/>
      </c>
      <c r="C13" s="398"/>
      <c r="D13" s="399"/>
      <c r="E13" s="399"/>
      <c r="F13" s="399"/>
      <c r="G13" s="21">
        <f t="shared" si="0"/>
        <v>0</v>
      </c>
      <c r="H13" s="399"/>
      <c r="I13" s="399"/>
      <c r="J13" s="404"/>
      <c r="K13" s="404"/>
      <c r="L13" s="21">
        <f t="shared" si="1"/>
        <v>0</v>
      </c>
      <c r="M13" s="405"/>
      <c r="N13" s="405"/>
      <c r="O13" s="405"/>
      <c r="P13" s="405"/>
      <c r="Q13" s="21">
        <f t="shared" ref="Q13:Q76" si="2">SUM(M13:P13)</f>
        <v>0</v>
      </c>
      <c r="R13" s="21">
        <f t="shared" ref="R13:R76" si="3">SUM(G13+L13+Q13)</f>
        <v>0</v>
      </c>
      <c r="S13" s="407"/>
      <c r="T13" s="415"/>
      <c r="U13" s="412" t="str">
        <f>IF(ISNUMBER(SEARCH("CDEL",B13)),R13,"")</f>
        <v/>
      </c>
      <c r="V13" s="315" t="str">
        <f t="shared" ref="V13:V76" si="4">IF(ISNUMBER(SEARCH("RDEL",B13)),R13,"")</f>
        <v/>
      </c>
      <c r="W13" s="315" t="str">
        <f t="shared" ref="W13:W76" si="5">IFERROR(U13-S13,"")</f>
        <v/>
      </c>
      <c r="X13" s="315" t="str">
        <f t="shared" ref="X13:X76" si="6">IFERROR(V13-S13,"")</f>
        <v/>
      </c>
    </row>
    <row r="14" spans="1:24" x14ac:dyDescent="0.25">
      <c r="A14" s="402"/>
      <c r="B14" s="212" t="str">
        <v/>
      </c>
      <c r="C14" s="398"/>
      <c r="D14" s="399"/>
      <c r="E14" s="399"/>
      <c r="F14" s="399"/>
      <c r="G14" s="21">
        <f t="shared" si="0"/>
        <v>0</v>
      </c>
      <c r="H14" s="399"/>
      <c r="I14" s="404"/>
      <c r="J14" s="404"/>
      <c r="K14" s="404"/>
      <c r="L14" s="21">
        <f t="shared" si="1"/>
        <v>0</v>
      </c>
      <c r="M14" s="405"/>
      <c r="N14" s="405"/>
      <c r="O14" s="405"/>
      <c r="P14" s="405"/>
      <c r="Q14" s="21">
        <f t="shared" si="2"/>
        <v>0</v>
      </c>
      <c r="R14" s="21">
        <f t="shared" si="3"/>
        <v>0</v>
      </c>
      <c r="S14" s="407"/>
      <c r="T14" s="415"/>
      <c r="U14" s="412" t="str">
        <f>IF(ISNUMBER(SEARCH("CDEL",B14)),R14,"")</f>
        <v/>
      </c>
      <c r="V14" s="315" t="str">
        <f t="shared" si="4"/>
        <v/>
      </c>
      <c r="W14" s="315" t="str">
        <f t="shared" si="5"/>
        <v/>
      </c>
      <c r="X14" s="315" t="str">
        <f t="shared" si="6"/>
        <v/>
      </c>
    </row>
    <row r="15" spans="1:24" ht="14.45" customHeight="1" x14ac:dyDescent="0.25">
      <c r="A15" s="402"/>
      <c r="B15" s="212" t="str">
        <v/>
      </c>
      <c r="C15" s="398"/>
      <c r="D15" s="399"/>
      <c r="E15" s="399"/>
      <c r="F15" s="399"/>
      <c r="G15" s="21">
        <f t="shared" si="0"/>
        <v>0</v>
      </c>
      <c r="H15" s="399"/>
      <c r="I15" s="399"/>
      <c r="J15" s="399"/>
      <c r="K15" s="404"/>
      <c r="L15" s="21">
        <f t="shared" si="1"/>
        <v>0</v>
      </c>
      <c r="M15" s="405"/>
      <c r="N15" s="405"/>
      <c r="O15" s="405"/>
      <c r="P15" s="405"/>
      <c r="Q15" s="21">
        <f t="shared" si="2"/>
        <v>0</v>
      </c>
      <c r="R15" s="21">
        <f t="shared" si="3"/>
        <v>0</v>
      </c>
      <c r="S15" s="407"/>
      <c r="T15" s="415"/>
      <c r="U15" s="412" t="str">
        <f t="shared" ref="U15:U76" si="7">IF(ISNUMBER(SEARCH("CDEL",B15)),R15,"")</f>
        <v/>
      </c>
      <c r="V15" s="315" t="str">
        <f t="shared" si="4"/>
        <v/>
      </c>
      <c r="W15" s="315" t="str">
        <f t="shared" si="5"/>
        <v/>
      </c>
      <c r="X15" s="315" t="str">
        <f t="shared" si="6"/>
        <v/>
      </c>
    </row>
    <row r="16" spans="1:24" x14ac:dyDescent="0.25">
      <c r="A16" s="402"/>
      <c r="B16" s="212" t="str">
        <v/>
      </c>
      <c r="C16" s="398"/>
      <c r="D16" s="399"/>
      <c r="E16" s="399"/>
      <c r="F16" s="399"/>
      <c r="G16" s="21">
        <f t="shared" si="0"/>
        <v>0</v>
      </c>
      <c r="H16" s="399"/>
      <c r="I16" s="399"/>
      <c r="J16" s="404"/>
      <c r="K16" s="404"/>
      <c r="L16" s="21">
        <f t="shared" si="1"/>
        <v>0</v>
      </c>
      <c r="M16" s="405"/>
      <c r="N16" s="405"/>
      <c r="O16" s="405"/>
      <c r="P16" s="405"/>
      <c r="Q16" s="21">
        <f t="shared" si="2"/>
        <v>0</v>
      </c>
      <c r="R16" s="21">
        <f t="shared" si="3"/>
        <v>0</v>
      </c>
      <c r="S16" s="407"/>
      <c r="T16" s="415"/>
      <c r="U16" s="412" t="str">
        <f t="shared" si="7"/>
        <v/>
      </c>
      <c r="V16" s="315" t="str">
        <f t="shared" si="4"/>
        <v/>
      </c>
      <c r="W16" s="315" t="str">
        <f t="shared" si="5"/>
        <v/>
      </c>
      <c r="X16" s="315" t="str">
        <f t="shared" si="6"/>
        <v/>
      </c>
    </row>
    <row r="17" spans="1:24" x14ac:dyDescent="0.25">
      <c r="A17" s="402"/>
      <c r="B17" s="212" t="str">
        <v/>
      </c>
      <c r="C17" s="398"/>
      <c r="D17" s="399"/>
      <c r="E17" s="399"/>
      <c r="F17" s="399"/>
      <c r="G17" s="21">
        <f t="shared" si="0"/>
        <v>0</v>
      </c>
      <c r="H17" s="399"/>
      <c r="I17" s="399"/>
      <c r="J17" s="404"/>
      <c r="K17" s="404"/>
      <c r="L17" s="21">
        <f t="shared" si="1"/>
        <v>0</v>
      </c>
      <c r="M17" s="405"/>
      <c r="N17" s="405"/>
      <c r="O17" s="405"/>
      <c r="P17" s="405"/>
      <c r="Q17" s="21">
        <f>SUM(M17:P17)</f>
        <v>0</v>
      </c>
      <c r="R17" s="21">
        <f>SUM(G17+L17+Q17)</f>
        <v>0</v>
      </c>
      <c r="S17" s="407"/>
      <c r="T17" s="415"/>
      <c r="U17" s="412"/>
      <c r="V17" s="315"/>
      <c r="W17" s="315"/>
      <c r="X17" s="315"/>
    </row>
    <row r="18" spans="1:24" x14ac:dyDescent="0.25">
      <c r="A18" s="402"/>
      <c r="B18" s="212" t="str">
        <v/>
      </c>
      <c r="C18" s="398"/>
      <c r="D18" s="399"/>
      <c r="E18" s="399"/>
      <c r="F18" s="399"/>
      <c r="G18" s="21">
        <f t="shared" si="0"/>
        <v>0</v>
      </c>
      <c r="H18" s="399"/>
      <c r="I18" s="399"/>
      <c r="J18" s="404"/>
      <c r="K18" s="404"/>
      <c r="L18" s="21">
        <f t="shared" si="1"/>
        <v>0</v>
      </c>
      <c r="M18" s="405"/>
      <c r="N18" s="405"/>
      <c r="O18" s="405"/>
      <c r="P18" s="405"/>
      <c r="Q18" s="21">
        <f t="shared" si="2"/>
        <v>0</v>
      </c>
      <c r="R18" s="21">
        <f t="shared" si="3"/>
        <v>0</v>
      </c>
      <c r="S18" s="407"/>
      <c r="T18" s="415"/>
      <c r="U18" s="412" t="str">
        <f t="shared" si="7"/>
        <v/>
      </c>
      <c r="V18" s="315" t="str">
        <f t="shared" si="4"/>
        <v/>
      </c>
      <c r="W18" s="315" t="str">
        <f t="shared" si="5"/>
        <v/>
      </c>
      <c r="X18" s="315" t="str">
        <f t="shared" si="6"/>
        <v/>
      </c>
    </row>
    <row r="19" spans="1:24" x14ac:dyDescent="0.25">
      <c r="A19" s="402"/>
      <c r="B19" s="212" t="str">
        <v/>
      </c>
      <c r="C19" s="398"/>
      <c r="D19" s="399"/>
      <c r="E19" s="399"/>
      <c r="F19" s="399"/>
      <c r="G19" s="21">
        <f t="shared" ref="G19:G59" si="8">SUM(D19:F19)</f>
        <v>0</v>
      </c>
      <c r="H19" s="399"/>
      <c r="I19" s="399"/>
      <c r="J19" s="399"/>
      <c r="K19" s="404"/>
      <c r="L19" s="21">
        <f t="shared" ref="L19:L61" si="9">SUM(H19:K19)</f>
        <v>0</v>
      </c>
      <c r="M19" s="405"/>
      <c r="N19" s="405"/>
      <c r="O19" s="405"/>
      <c r="P19" s="405"/>
      <c r="Q19" s="21">
        <f t="shared" ref="Q19:Q34" si="10">SUM(M19:P19)</f>
        <v>0</v>
      </c>
      <c r="R19" s="21">
        <f t="shared" ref="R19:R34" si="11">SUM(G19+L19+Q19)</f>
        <v>0</v>
      </c>
      <c r="S19" s="407"/>
      <c r="T19" s="415"/>
      <c r="U19" s="412" t="str">
        <f t="shared" si="7"/>
        <v/>
      </c>
      <c r="V19" s="315" t="str">
        <f t="shared" si="4"/>
        <v/>
      </c>
      <c r="W19" s="315" t="str">
        <f t="shared" si="5"/>
        <v/>
      </c>
      <c r="X19" s="315" t="str">
        <f t="shared" si="6"/>
        <v/>
      </c>
    </row>
    <row r="20" spans="1:24" x14ac:dyDescent="0.25">
      <c r="A20" s="402"/>
      <c r="B20" s="212" t="str">
        <v/>
      </c>
      <c r="C20" s="398"/>
      <c r="D20" s="399"/>
      <c r="E20" s="399"/>
      <c r="F20" s="399"/>
      <c r="G20" s="21">
        <f t="shared" si="8"/>
        <v>0</v>
      </c>
      <c r="H20" s="399"/>
      <c r="I20" s="404"/>
      <c r="J20" s="404"/>
      <c r="K20" s="404"/>
      <c r="L20" s="21">
        <f t="shared" si="9"/>
        <v>0</v>
      </c>
      <c r="M20" s="405"/>
      <c r="N20" s="405"/>
      <c r="O20" s="405"/>
      <c r="P20" s="405"/>
      <c r="Q20" s="21">
        <f t="shared" si="10"/>
        <v>0</v>
      </c>
      <c r="R20" s="21">
        <f t="shared" si="11"/>
        <v>0</v>
      </c>
      <c r="S20" s="407"/>
      <c r="T20" s="415"/>
      <c r="U20" s="412" t="str">
        <f t="shared" si="7"/>
        <v/>
      </c>
      <c r="V20" s="315" t="str">
        <f t="shared" si="4"/>
        <v/>
      </c>
      <c r="W20" s="315" t="str">
        <f t="shared" si="5"/>
        <v/>
      </c>
      <c r="X20" s="315" t="str">
        <f t="shared" si="6"/>
        <v/>
      </c>
    </row>
    <row r="21" spans="1:24" x14ac:dyDescent="0.25">
      <c r="A21" s="402"/>
      <c r="B21" s="212" t="str">
        <v/>
      </c>
      <c r="C21" s="398"/>
      <c r="D21" s="399"/>
      <c r="E21" s="399"/>
      <c r="F21" s="399"/>
      <c r="G21" s="21">
        <f t="shared" si="8"/>
        <v>0</v>
      </c>
      <c r="H21" s="399"/>
      <c r="I21" s="399"/>
      <c r="J21" s="404"/>
      <c r="K21" s="404"/>
      <c r="L21" s="21">
        <f t="shared" si="9"/>
        <v>0</v>
      </c>
      <c r="M21" s="405"/>
      <c r="N21" s="405"/>
      <c r="O21" s="405"/>
      <c r="P21" s="405"/>
      <c r="Q21" s="21">
        <f t="shared" si="10"/>
        <v>0</v>
      </c>
      <c r="R21" s="21">
        <f t="shared" si="11"/>
        <v>0</v>
      </c>
      <c r="S21" s="407"/>
      <c r="T21" s="415"/>
      <c r="U21" s="412" t="str">
        <f t="shared" si="7"/>
        <v/>
      </c>
      <c r="V21" s="315" t="str">
        <f t="shared" si="4"/>
        <v/>
      </c>
      <c r="W21" s="315" t="str">
        <f t="shared" si="5"/>
        <v/>
      </c>
      <c r="X21" s="315" t="str">
        <f t="shared" si="6"/>
        <v/>
      </c>
    </row>
    <row r="22" spans="1:24" x14ac:dyDescent="0.25">
      <c r="A22" s="402"/>
      <c r="B22" s="212" t="str">
        <v/>
      </c>
      <c r="C22" s="398"/>
      <c r="D22" s="399"/>
      <c r="E22" s="399"/>
      <c r="F22" s="399"/>
      <c r="G22" s="21">
        <f t="shared" si="8"/>
        <v>0</v>
      </c>
      <c r="H22" s="399"/>
      <c r="I22" s="399"/>
      <c r="J22" s="399"/>
      <c r="K22" s="399"/>
      <c r="L22" s="21">
        <f t="shared" si="9"/>
        <v>0</v>
      </c>
      <c r="M22" s="399"/>
      <c r="N22" s="399"/>
      <c r="O22" s="399"/>
      <c r="P22" s="399"/>
      <c r="Q22" s="21">
        <f t="shared" si="10"/>
        <v>0</v>
      </c>
      <c r="R22" s="21">
        <f t="shared" si="11"/>
        <v>0</v>
      </c>
      <c r="S22" s="407"/>
      <c r="T22" s="415"/>
      <c r="U22" s="412" t="str">
        <f t="shared" si="7"/>
        <v/>
      </c>
      <c r="V22" s="315" t="str">
        <f t="shared" si="4"/>
        <v/>
      </c>
      <c r="W22" s="315" t="str">
        <f t="shared" si="5"/>
        <v/>
      </c>
      <c r="X22" s="315" t="str">
        <f t="shared" si="6"/>
        <v/>
      </c>
    </row>
    <row r="23" spans="1:24" x14ac:dyDescent="0.25">
      <c r="A23" s="402"/>
      <c r="B23" s="212" t="str">
        <v/>
      </c>
      <c r="C23" s="398"/>
      <c r="D23" s="399"/>
      <c r="E23" s="399"/>
      <c r="F23" s="399"/>
      <c r="G23" s="21">
        <f t="shared" si="8"/>
        <v>0</v>
      </c>
      <c r="H23" s="399"/>
      <c r="I23" s="399"/>
      <c r="J23" s="404"/>
      <c r="K23" s="404"/>
      <c r="L23" s="21">
        <f t="shared" si="9"/>
        <v>0</v>
      </c>
      <c r="M23" s="399"/>
      <c r="N23" s="399"/>
      <c r="O23" s="399"/>
      <c r="P23" s="399"/>
      <c r="Q23" s="21">
        <f t="shared" ref="Q23:Q31" si="12">SUM(M23:P23)</f>
        <v>0</v>
      </c>
      <c r="R23" s="21">
        <f t="shared" ref="R23:R31" si="13">SUM(G23+L23+Q23)</f>
        <v>0</v>
      </c>
      <c r="S23" s="407"/>
      <c r="T23" s="415"/>
      <c r="U23" s="412"/>
      <c r="V23" s="315"/>
      <c r="W23" s="315"/>
      <c r="X23" s="315"/>
    </row>
    <row r="24" spans="1:24" x14ac:dyDescent="0.25">
      <c r="A24" s="402"/>
      <c r="B24" s="212" t="str">
        <v/>
      </c>
      <c r="C24" s="398"/>
      <c r="D24" s="399"/>
      <c r="E24" s="399"/>
      <c r="F24" s="399"/>
      <c r="G24" s="21">
        <f t="shared" si="8"/>
        <v>0</v>
      </c>
      <c r="H24" s="399"/>
      <c r="I24" s="399"/>
      <c r="J24" s="404"/>
      <c r="K24" s="404"/>
      <c r="L24" s="21">
        <f t="shared" si="9"/>
        <v>0</v>
      </c>
      <c r="M24" s="399"/>
      <c r="N24" s="399"/>
      <c r="O24" s="399"/>
      <c r="P24" s="399"/>
      <c r="Q24" s="21">
        <f t="shared" si="12"/>
        <v>0</v>
      </c>
      <c r="R24" s="21">
        <f t="shared" si="13"/>
        <v>0</v>
      </c>
      <c r="S24" s="407"/>
      <c r="T24" s="415"/>
      <c r="U24" s="412"/>
      <c r="V24" s="315"/>
      <c r="W24" s="315"/>
      <c r="X24" s="315"/>
    </row>
    <row r="25" spans="1:24" x14ac:dyDescent="0.25">
      <c r="A25" s="402"/>
      <c r="B25" s="212" t="str">
        <v/>
      </c>
      <c r="C25" s="398"/>
      <c r="D25" s="399"/>
      <c r="E25" s="399"/>
      <c r="F25" s="399"/>
      <c r="G25" s="21">
        <f t="shared" si="8"/>
        <v>0</v>
      </c>
      <c r="H25" s="399"/>
      <c r="I25" s="399"/>
      <c r="J25" s="404"/>
      <c r="K25" s="404"/>
      <c r="L25" s="21">
        <f t="shared" si="9"/>
        <v>0</v>
      </c>
      <c r="M25" s="399"/>
      <c r="N25" s="399"/>
      <c r="O25" s="399"/>
      <c r="P25" s="399"/>
      <c r="Q25" s="21">
        <f t="shared" si="12"/>
        <v>0</v>
      </c>
      <c r="R25" s="21">
        <f t="shared" si="13"/>
        <v>0</v>
      </c>
      <c r="S25" s="407"/>
      <c r="T25" s="415"/>
      <c r="U25" s="412"/>
      <c r="V25" s="315"/>
      <c r="W25" s="315"/>
      <c r="X25" s="315"/>
    </row>
    <row r="26" spans="1:24" x14ac:dyDescent="0.25">
      <c r="A26" s="402"/>
      <c r="B26" s="212" t="str">
        <v/>
      </c>
      <c r="C26" s="398"/>
      <c r="D26" s="399"/>
      <c r="E26" s="399"/>
      <c r="F26" s="399"/>
      <c r="G26" s="21">
        <f t="shared" si="8"/>
        <v>0</v>
      </c>
      <c r="H26" s="399"/>
      <c r="I26" s="399"/>
      <c r="J26" s="404"/>
      <c r="K26" s="404"/>
      <c r="L26" s="21">
        <f t="shared" si="9"/>
        <v>0</v>
      </c>
      <c r="M26" s="405"/>
      <c r="N26" s="405"/>
      <c r="O26" s="405"/>
      <c r="P26" s="405"/>
      <c r="Q26" s="21">
        <f t="shared" si="12"/>
        <v>0</v>
      </c>
      <c r="R26" s="21">
        <f t="shared" si="13"/>
        <v>0</v>
      </c>
      <c r="S26" s="407"/>
      <c r="T26" s="415"/>
      <c r="U26" s="412" t="str">
        <f t="shared" si="7"/>
        <v/>
      </c>
      <c r="V26" s="315" t="str">
        <f t="shared" si="4"/>
        <v/>
      </c>
      <c r="W26" s="315" t="str">
        <f t="shared" si="5"/>
        <v/>
      </c>
      <c r="X26" s="315" t="str">
        <f t="shared" si="6"/>
        <v/>
      </c>
    </row>
    <row r="27" spans="1:24" x14ac:dyDescent="0.25">
      <c r="A27" s="402"/>
      <c r="B27" s="212" t="str">
        <v/>
      </c>
      <c r="C27" s="398"/>
      <c r="D27" s="399"/>
      <c r="E27" s="399"/>
      <c r="F27" s="399"/>
      <c r="G27" s="21">
        <f t="shared" si="8"/>
        <v>0</v>
      </c>
      <c r="H27" s="399"/>
      <c r="I27" s="399"/>
      <c r="J27" s="404"/>
      <c r="K27" s="404"/>
      <c r="L27" s="21">
        <f t="shared" si="9"/>
        <v>0</v>
      </c>
      <c r="M27" s="405"/>
      <c r="N27" s="405"/>
      <c r="O27" s="405"/>
      <c r="P27" s="405"/>
      <c r="Q27" s="21">
        <f t="shared" si="12"/>
        <v>0</v>
      </c>
      <c r="R27" s="21">
        <f t="shared" si="13"/>
        <v>0</v>
      </c>
      <c r="S27" s="407"/>
      <c r="T27" s="415"/>
      <c r="U27" s="412"/>
      <c r="V27" s="315"/>
      <c r="W27" s="315"/>
      <c r="X27" s="315"/>
    </row>
    <row r="28" spans="1:24" x14ac:dyDescent="0.25">
      <c r="A28" s="402"/>
      <c r="B28" s="212" t="str">
        <v/>
      </c>
      <c r="C28" s="398"/>
      <c r="D28" s="399"/>
      <c r="E28" s="399"/>
      <c r="F28" s="399"/>
      <c r="G28" s="21">
        <f t="shared" si="8"/>
        <v>0</v>
      </c>
      <c r="H28" s="399"/>
      <c r="I28" s="399"/>
      <c r="J28" s="404"/>
      <c r="K28" s="404"/>
      <c r="L28" s="21">
        <f t="shared" si="9"/>
        <v>0</v>
      </c>
      <c r="M28" s="405"/>
      <c r="N28" s="405"/>
      <c r="O28" s="405"/>
      <c r="P28" s="405"/>
      <c r="Q28" s="21">
        <f t="shared" si="12"/>
        <v>0</v>
      </c>
      <c r="R28" s="21">
        <f t="shared" si="13"/>
        <v>0</v>
      </c>
      <c r="S28" s="407"/>
      <c r="T28" s="415"/>
      <c r="U28" s="412" t="str">
        <f t="shared" si="7"/>
        <v/>
      </c>
      <c r="V28" s="315" t="str">
        <f t="shared" si="4"/>
        <v/>
      </c>
      <c r="W28" s="315" t="str">
        <f t="shared" si="5"/>
        <v/>
      </c>
      <c r="X28" s="315" t="str">
        <f t="shared" si="6"/>
        <v/>
      </c>
    </row>
    <row r="29" spans="1:24" x14ac:dyDescent="0.25">
      <c r="A29" s="402"/>
      <c r="B29" s="212" t="str">
        <v/>
      </c>
      <c r="C29" s="398"/>
      <c r="D29" s="399"/>
      <c r="E29" s="399"/>
      <c r="F29" s="399"/>
      <c r="G29" s="21">
        <f t="shared" si="8"/>
        <v>0</v>
      </c>
      <c r="H29" s="399"/>
      <c r="I29" s="399"/>
      <c r="J29" s="404"/>
      <c r="K29" s="404"/>
      <c r="L29" s="21">
        <f t="shared" si="9"/>
        <v>0</v>
      </c>
      <c r="M29" s="405"/>
      <c r="N29" s="405"/>
      <c r="O29" s="405"/>
      <c r="P29" s="405"/>
      <c r="Q29" s="21">
        <f t="shared" si="12"/>
        <v>0</v>
      </c>
      <c r="R29" s="21">
        <f t="shared" si="13"/>
        <v>0</v>
      </c>
      <c r="S29" s="407"/>
      <c r="T29" s="415"/>
      <c r="U29" s="412"/>
      <c r="V29" s="315"/>
      <c r="W29" s="315"/>
      <c r="X29" s="315"/>
    </row>
    <row r="30" spans="1:24" x14ac:dyDescent="0.25">
      <c r="A30" s="402"/>
      <c r="B30" s="212" t="str">
        <v/>
      </c>
      <c r="C30" s="398"/>
      <c r="D30" s="399"/>
      <c r="E30" s="399"/>
      <c r="F30" s="399"/>
      <c r="G30" s="21">
        <f t="shared" si="8"/>
        <v>0</v>
      </c>
      <c r="H30" s="399"/>
      <c r="I30" s="399"/>
      <c r="J30" s="404"/>
      <c r="K30" s="404"/>
      <c r="L30" s="21">
        <f t="shared" si="9"/>
        <v>0</v>
      </c>
      <c r="M30" s="405"/>
      <c r="N30" s="405"/>
      <c r="O30" s="405"/>
      <c r="P30" s="405"/>
      <c r="Q30" s="21">
        <f t="shared" si="12"/>
        <v>0</v>
      </c>
      <c r="R30" s="21">
        <f t="shared" si="13"/>
        <v>0</v>
      </c>
      <c r="S30" s="407"/>
      <c r="T30" s="415"/>
      <c r="U30" s="412"/>
      <c r="V30" s="315"/>
      <c r="W30" s="315"/>
      <c r="X30" s="315"/>
    </row>
    <row r="31" spans="1:24" x14ac:dyDescent="0.25">
      <c r="A31" s="402"/>
      <c r="B31" s="212" t="str">
        <v/>
      </c>
      <c r="C31" s="398"/>
      <c r="D31" s="399"/>
      <c r="E31" s="399"/>
      <c r="F31" s="399"/>
      <c r="G31" s="21">
        <f t="shared" si="8"/>
        <v>0</v>
      </c>
      <c r="H31" s="399"/>
      <c r="I31" s="399"/>
      <c r="J31" s="404"/>
      <c r="K31" s="404"/>
      <c r="L31" s="21">
        <f t="shared" si="9"/>
        <v>0</v>
      </c>
      <c r="M31" s="405"/>
      <c r="N31" s="405"/>
      <c r="O31" s="405"/>
      <c r="P31" s="405"/>
      <c r="Q31" s="21">
        <f t="shared" si="12"/>
        <v>0</v>
      </c>
      <c r="R31" s="21">
        <f t="shared" si="13"/>
        <v>0</v>
      </c>
      <c r="S31" s="407"/>
      <c r="T31" s="415"/>
      <c r="U31" s="412"/>
      <c r="V31" s="315"/>
      <c r="W31" s="315"/>
      <c r="X31" s="315"/>
    </row>
    <row r="32" spans="1:24" x14ac:dyDescent="0.25">
      <c r="A32" s="402"/>
      <c r="B32" s="212" t="str">
        <v/>
      </c>
      <c r="C32" s="398"/>
      <c r="D32" s="399"/>
      <c r="E32" s="399"/>
      <c r="F32" s="399"/>
      <c r="G32" s="21">
        <f t="shared" si="8"/>
        <v>0</v>
      </c>
      <c r="H32" s="399"/>
      <c r="I32" s="399"/>
      <c r="J32" s="404"/>
      <c r="K32" s="404"/>
      <c r="L32" s="21">
        <f t="shared" si="9"/>
        <v>0</v>
      </c>
      <c r="M32" s="405"/>
      <c r="N32" s="405"/>
      <c r="O32" s="405"/>
      <c r="P32" s="405"/>
      <c r="Q32" s="21">
        <f t="shared" si="10"/>
        <v>0</v>
      </c>
      <c r="R32" s="21">
        <f t="shared" si="11"/>
        <v>0</v>
      </c>
      <c r="S32" s="407"/>
      <c r="T32" s="415"/>
      <c r="U32" s="412" t="str">
        <f t="shared" si="7"/>
        <v/>
      </c>
      <c r="V32" s="315" t="str">
        <f t="shared" si="4"/>
        <v/>
      </c>
      <c r="W32" s="315" t="str">
        <f t="shared" si="5"/>
        <v/>
      </c>
      <c r="X32" s="315" t="str">
        <f t="shared" si="6"/>
        <v/>
      </c>
    </row>
    <row r="33" spans="1:24" x14ac:dyDescent="0.25">
      <c r="A33" s="402"/>
      <c r="B33" s="212" t="str">
        <v/>
      </c>
      <c r="C33" s="398"/>
      <c r="D33" s="399"/>
      <c r="E33" s="399"/>
      <c r="F33" s="399"/>
      <c r="G33" s="21">
        <f t="shared" si="8"/>
        <v>0</v>
      </c>
      <c r="H33" s="399"/>
      <c r="I33" s="399"/>
      <c r="J33" s="404"/>
      <c r="K33" s="404"/>
      <c r="L33" s="21">
        <f t="shared" si="9"/>
        <v>0</v>
      </c>
      <c r="M33" s="405"/>
      <c r="N33" s="405"/>
      <c r="O33" s="405"/>
      <c r="P33" s="405"/>
      <c r="Q33" s="21">
        <f t="shared" si="10"/>
        <v>0</v>
      </c>
      <c r="R33" s="21">
        <f t="shared" si="11"/>
        <v>0</v>
      </c>
      <c r="S33" s="407"/>
      <c r="T33" s="415"/>
      <c r="U33" s="412" t="str">
        <f t="shared" si="7"/>
        <v/>
      </c>
      <c r="V33" s="315" t="str">
        <f t="shared" si="4"/>
        <v/>
      </c>
      <c r="W33" s="315" t="str">
        <f t="shared" si="5"/>
        <v/>
      </c>
      <c r="X33" s="315" t="str">
        <f t="shared" si="6"/>
        <v/>
      </c>
    </row>
    <row r="34" spans="1:24" x14ac:dyDescent="0.25">
      <c r="A34" s="402"/>
      <c r="B34" s="212" t="str">
        <v/>
      </c>
      <c r="C34" s="398"/>
      <c r="D34" s="399"/>
      <c r="E34" s="399"/>
      <c r="F34" s="399"/>
      <c r="G34" s="21">
        <f t="shared" si="8"/>
        <v>0</v>
      </c>
      <c r="H34" s="399"/>
      <c r="I34" s="399"/>
      <c r="J34" s="404"/>
      <c r="K34" s="404"/>
      <c r="L34" s="21">
        <f t="shared" si="9"/>
        <v>0</v>
      </c>
      <c r="M34" s="405"/>
      <c r="N34" s="405"/>
      <c r="O34" s="405"/>
      <c r="P34" s="405"/>
      <c r="Q34" s="21">
        <f t="shared" si="10"/>
        <v>0</v>
      </c>
      <c r="R34" s="21">
        <f t="shared" si="11"/>
        <v>0</v>
      </c>
      <c r="S34" s="407"/>
      <c r="T34" s="415"/>
      <c r="U34" s="412" t="str">
        <f t="shared" si="7"/>
        <v/>
      </c>
      <c r="V34" s="315" t="str">
        <f t="shared" si="4"/>
        <v/>
      </c>
      <c r="W34" s="315" t="str">
        <f t="shared" si="5"/>
        <v/>
      </c>
      <c r="X34" s="315" t="str">
        <f t="shared" si="6"/>
        <v/>
      </c>
    </row>
    <row r="35" spans="1:24" x14ac:dyDescent="0.25">
      <c r="A35" s="402"/>
      <c r="B35" s="212" t="str">
        <v/>
      </c>
      <c r="C35" s="398"/>
      <c r="D35" s="399"/>
      <c r="E35" s="399"/>
      <c r="F35" s="399"/>
      <c r="G35" s="21">
        <f t="shared" si="8"/>
        <v>0</v>
      </c>
      <c r="H35" s="399"/>
      <c r="I35" s="399"/>
      <c r="J35" s="404"/>
      <c r="K35" s="404"/>
      <c r="L35" s="21">
        <f t="shared" si="9"/>
        <v>0</v>
      </c>
      <c r="M35" s="405"/>
      <c r="N35" s="405"/>
      <c r="O35" s="405"/>
      <c r="P35" s="405"/>
      <c r="Q35" s="21">
        <f t="shared" ref="Q35:Q61" si="14">SUM(M35:P35)</f>
        <v>0</v>
      </c>
      <c r="R35" s="21">
        <f t="shared" ref="R35:R61" si="15">SUM(G35+L35+Q35)</f>
        <v>0</v>
      </c>
      <c r="S35" s="407"/>
      <c r="T35" s="415"/>
      <c r="U35" s="412"/>
      <c r="V35" s="315"/>
      <c r="W35" s="315"/>
      <c r="X35" s="315"/>
    </row>
    <row r="36" spans="1:24" x14ac:dyDescent="0.25">
      <c r="A36" s="402"/>
      <c r="B36" s="212" t="str">
        <v/>
      </c>
      <c r="C36" s="398"/>
      <c r="D36" s="399"/>
      <c r="E36" s="399"/>
      <c r="F36" s="399"/>
      <c r="G36" s="21">
        <f t="shared" si="8"/>
        <v>0</v>
      </c>
      <c r="H36" s="399"/>
      <c r="I36" s="399"/>
      <c r="J36" s="404"/>
      <c r="K36" s="404"/>
      <c r="L36" s="21">
        <f t="shared" si="9"/>
        <v>0</v>
      </c>
      <c r="M36" s="405"/>
      <c r="N36" s="405"/>
      <c r="O36" s="405"/>
      <c r="P36" s="405"/>
      <c r="Q36" s="21">
        <f t="shared" si="14"/>
        <v>0</v>
      </c>
      <c r="R36" s="21">
        <f t="shared" si="15"/>
        <v>0</v>
      </c>
      <c r="S36" s="407"/>
      <c r="T36" s="415"/>
      <c r="U36" s="412"/>
      <c r="V36" s="315"/>
      <c r="W36" s="315"/>
      <c r="X36" s="315"/>
    </row>
    <row r="37" spans="1:24" x14ac:dyDescent="0.25">
      <c r="A37" s="402"/>
      <c r="B37" s="212" t="str">
        <v/>
      </c>
      <c r="C37" s="398"/>
      <c r="D37" s="399"/>
      <c r="E37" s="399"/>
      <c r="F37" s="399"/>
      <c r="G37" s="21">
        <f t="shared" si="8"/>
        <v>0</v>
      </c>
      <c r="H37" s="399"/>
      <c r="I37" s="399"/>
      <c r="J37" s="404"/>
      <c r="K37" s="404"/>
      <c r="L37" s="21">
        <f t="shared" si="9"/>
        <v>0</v>
      </c>
      <c r="M37" s="405"/>
      <c r="N37" s="405"/>
      <c r="O37" s="405"/>
      <c r="P37" s="405"/>
      <c r="Q37" s="21">
        <f t="shared" si="14"/>
        <v>0</v>
      </c>
      <c r="R37" s="21">
        <f t="shared" si="15"/>
        <v>0</v>
      </c>
      <c r="S37" s="407"/>
      <c r="T37" s="415"/>
      <c r="U37" s="412"/>
      <c r="V37" s="315"/>
      <c r="W37" s="315"/>
      <c r="X37" s="315"/>
    </row>
    <row r="38" spans="1:24" x14ac:dyDescent="0.25">
      <c r="A38" s="402"/>
      <c r="B38" s="212" t="str">
        <v/>
      </c>
      <c r="C38" s="398"/>
      <c r="D38" s="399"/>
      <c r="E38" s="399"/>
      <c r="F38" s="399"/>
      <c r="G38" s="21">
        <f t="shared" si="8"/>
        <v>0</v>
      </c>
      <c r="H38" s="399"/>
      <c r="I38" s="399"/>
      <c r="J38" s="404"/>
      <c r="K38" s="404"/>
      <c r="L38" s="21">
        <f t="shared" si="9"/>
        <v>0</v>
      </c>
      <c r="M38" s="405"/>
      <c r="N38" s="405"/>
      <c r="O38" s="405"/>
      <c r="P38" s="405"/>
      <c r="Q38" s="21">
        <f t="shared" si="14"/>
        <v>0</v>
      </c>
      <c r="R38" s="21">
        <f t="shared" si="15"/>
        <v>0</v>
      </c>
      <c r="S38" s="407"/>
      <c r="T38" s="415"/>
      <c r="U38" s="412"/>
      <c r="V38" s="315"/>
      <c r="W38" s="315"/>
      <c r="X38" s="315"/>
    </row>
    <row r="39" spans="1:24" x14ac:dyDescent="0.25">
      <c r="A39" s="402"/>
      <c r="B39" s="212" t="str">
        <v/>
      </c>
      <c r="C39" s="398"/>
      <c r="D39" s="399"/>
      <c r="E39" s="399"/>
      <c r="F39" s="399"/>
      <c r="G39" s="21">
        <f t="shared" si="8"/>
        <v>0</v>
      </c>
      <c r="H39" s="399"/>
      <c r="I39" s="399"/>
      <c r="J39" s="404"/>
      <c r="K39" s="404"/>
      <c r="L39" s="21">
        <f t="shared" si="9"/>
        <v>0</v>
      </c>
      <c r="M39" s="405"/>
      <c r="N39" s="405"/>
      <c r="O39" s="405"/>
      <c r="P39" s="405"/>
      <c r="Q39" s="21">
        <f t="shared" si="14"/>
        <v>0</v>
      </c>
      <c r="R39" s="21">
        <f t="shared" si="15"/>
        <v>0</v>
      </c>
      <c r="S39" s="407"/>
      <c r="T39" s="415"/>
      <c r="U39" s="412"/>
      <c r="V39" s="315"/>
      <c r="W39" s="315"/>
      <c r="X39" s="315"/>
    </row>
    <row r="40" spans="1:24" x14ac:dyDescent="0.25">
      <c r="A40" s="401"/>
      <c r="B40" s="213" t="str">
        <v/>
      </c>
      <c r="C40" s="398"/>
      <c r="D40" s="399"/>
      <c r="E40" s="399"/>
      <c r="F40" s="399"/>
      <c r="G40" s="21">
        <f t="shared" si="8"/>
        <v>0</v>
      </c>
      <c r="H40" s="399"/>
      <c r="I40" s="399"/>
      <c r="J40" s="404"/>
      <c r="K40" s="404"/>
      <c r="L40" s="21">
        <f t="shared" si="9"/>
        <v>0</v>
      </c>
      <c r="M40" s="405"/>
      <c r="N40" s="405"/>
      <c r="O40" s="405"/>
      <c r="P40" s="405"/>
      <c r="Q40" s="21">
        <f t="shared" si="14"/>
        <v>0</v>
      </c>
      <c r="R40" s="21">
        <f t="shared" si="15"/>
        <v>0</v>
      </c>
      <c r="S40" s="407"/>
      <c r="T40" s="415"/>
      <c r="U40" s="412" t="str">
        <f t="shared" si="7"/>
        <v/>
      </c>
      <c r="V40" s="315" t="str">
        <f t="shared" si="4"/>
        <v/>
      </c>
      <c r="W40" s="315" t="str">
        <f t="shared" si="5"/>
        <v/>
      </c>
      <c r="X40" s="315" t="str">
        <f t="shared" si="6"/>
        <v/>
      </c>
    </row>
    <row r="41" spans="1:24" x14ac:dyDescent="0.25">
      <c r="A41" s="401"/>
      <c r="B41" s="213" t="str">
        <v/>
      </c>
      <c r="C41" s="398"/>
      <c r="D41" s="399"/>
      <c r="E41" s="399"/>
      <c r="F41" s="399"/>
      <c r="G41" s="21">
        <f t="shared" si="8"/>
        <v>0</v>
      </c>
      <c r="H41" s="399"/>
      <c r="I41" s="404"/>
      <c r="J41" s="404"/>
      <c r="K41" s="404"/>
      <c r="L41" s="21">
        <f t="shared" si="9"/>
        <v>0</v>
      </c>
      <c r="M41" s="405"/>
      <c r="N41" s="405"/>
      <c r="O41" s="405"/>
      <c r="P41" s="405"/>
      <c r="Q41" s="21">
        <f t="shared" si="14"/>
        <v>0</v>
      </c>
      <c r="R41" s="21">
        <f t="shared" si="15"/>
        <v>0</v>
      </c>
      <c r="S41" s="407"/>
      <c r="T41" s="415"/>
      <c r="U41" s="412"/>
      <c r="V41" s="315"/>
      <c r="W41" s="315"/>
      <c r="X41" s="315"/>
    </row>
    <row r="42" spans="1:24" x14ac:dyDescent="0.25">
      <c r="A42" s="401"/>
      <c r="B42" s="213" t="str">
        <v/>
      </c>
      <c r="C42" s="398"/>
      <c r="D42" s="399"/>
      <c r="E42" s="399"/>
      <c r="F42" s="399"/>
      <c r="G42" s="21">
        <f t="shared" si="8"/>
        <v>0</v>
      </c>
      <c r="H42" s="399"/>
      <c r="I42" s="404"/>
      <c r="J42" s="404"/>
      <c r="K42" s="404"/>
      <c r="L42" s="21">
        <f t="shared" si="9"/>
        <v>0</v>
      </c>
      <c r="M42" s="405"/>
      <c r="N42" s="405"/>
      <c r="O42" s="405"/>
      <c r="P42" s="405"/>
      <c r="Q42" s="21">
        <f t="shared" si="14"/>
        <v>0</v>
      </c>
      <c r="R42" s="21">
        <f t="shared" si="15"/>
        <v>0</v>
      </c>
      <c r="S42" s="407"/>
      <c r="T42" s="415"/>
      <c r="U42" s="412"/>
      <c r="V42" s="315"/>
      <c r="W42" s="315"/>
      <c r="X42" s="315"/>
    </row>
    <row r="43" spans="1:24" x14ac:dyDescent="0.25">
      <c r="A43" s="401"/>
      <c r="B43" s="213" t="str">
        <v/>
      </c>
      <c r="C43" s="398"/>
      <c r="D43" s="399"/>
      <c r="E43" s="399"/>
      <c r="F43" s="399"/>
      <c r="G43" s="21">
        <f t="shared" si="8"/>
        <v>0</v>
      </c>
      <c r="H43" s="399"/>
      <c r="I43" s="404"/>
      <c r="J43" s="404"/>
      <c r="K43" s="404"/>
      <c r="L43" s="21">
        <f t="shared" si="9"/>
        <v>0</v>
      </c>
      <c r="M43" s="405"/>
      <c r="N43" s="405"/>
      <c r="O43" s="405"/>
      <c r="P43" s="405"/>
      <c r="Q43" s="21">
        <f t="shared" si="14"/>
        <v>0</v>
      </c>
      <c r="R43" s="21">
        <f t="shared" si="15"/>
        <v>0</v>
      </c>
      <c r="S43" s="407"/>
      <c r="T43" s="415"/>
      <c r="U43" s="412"/>
      <c r="V43" s="315"/>
      <c r="W43" s="315"/>
      <c r="X43" s="315"/>
    </row>
    <row r="44" spans="1:24" x14ac:dyDescent="0.25">
      <c r="A44" s="401"/>
      <c r="B44" s="213" t="str">
        <v/>
      </c>
      <c r="C44" s="398"/>
      <c r="D44" s="399"/>
      <c r="E44" s="399"/>
      <c r="F44" s="399"/>
      <c r="G44" s="21">
        <f t="shared" si="8"/>
        <v>0</v>
      </c>
      <c r="H44" s="399"/>
      <c r="I44" s="404"/>
      <c r="J44" s="404"/>
      <c r="K44" s="404"/>
      <c r="L44" s="21">
        <f t="shared" si="9"/>
        <v>0</v>
      </c>
      <c r="M44" s="405"/>
      <c r="N44" s="405"/>
      <c r="O44" s="405"/>
      <c r="P44" s="405"/>
      <c r="Q44" s="21">
        <f t="shared" ref="Q44" si="16">SUM(M44:P44)</f>
        <v>0</v>
      </c>
      <c r="R44" s="21">
        <f t="shared" ref="R44" si="17">SUM(G44+L44+Q44)</f>
        <v>0</v>
      </c>
      <c r="S44" s="407"/>
      <c r="T44" s="415"/>
      <c r="U44" s="412"/>
      <c r="V44" s="315"/>
      <c r="W44" s="315"/>
      <c r="X44" s="315"/>
    </row>
    <row r="45" spans="1:24" x14ac:dyDescent="0.25">
      <c r="A45" s="401"/>
      <c r="B45" s="213" t="str">
        <v/>
      </c>
      <c r="C45" s="398"/>
      <c r="D45" s="399"/>
      <c r="E45" s="399"/>
      <c r="F45" s="399"/>
      <c r="G45" s="21">
        <f t="shared" si="8"/>
        <v>0</v>
      </c>
      <c r="H45" s="399"/>
      <c r="I45" s="404"/>
      <c r="J45" s="404"/>
      <c r="K45" s="404"/>
      <c r="L45" s="21">
        <f t="shared" si="9"/>
        <v>0</v>
      </c>
      <c r="M45" s="405"/>
      <c r="N45" s="405"/>
      <c r="O45" s="405"/>
      <c r="P45" s="405"/>
      <c r="Q45" s="21">
        <f t="shared" si="14"/>
        <v>0</v>
      </c>
      <c r="R45" s="21">
        <f t="shared" si="15"/>
        <v>0</v>
      </c>
      <c r="S45" s="407"/>
      <c r="T45" s="415"/>
      <c r="U45" s="412"/>
      <c r="V45" s="315"/>
      <c r="W45" s="315"/>
      <c r="X45" s="315"/>
    </row>
    <row r="46" spans="1:24" x14ac:dyDescent="0.25">
      <c r="A46" s="401"/>
      <c r="B46" s="213" t="str">
        <v/>
      </c>
      <c r="C46" s="398"/>
      <c r="D46" s="399"/>
      <c r="E46" s="399"/>
      <c r="F46" s="399"/>
      <c r="G46" s="21">
        <f t="shared" si="8"/>
        <v>0</v>
      </c>
      <c r="H46" s="399"/>
      <c r="I46" s="404"/>
      <c r="J46" s="404"/>
      <c r="K46" s="404"/>
      <c r="L46" s="21">
        <f t="shared" si="9"/>
        <v>0</v>
      </c>
      <c r="M46" s="405"/>
      <c r="N46" s="405"/>
      <c r="O46" s="405"/>
      <c r="P46" s="405"/>
      <c r="Q46" s="21">
        <f t="shared" si="14"/>
        <v>0</v>
      </c>
      <c r="R46" s="21">
        <f t="shared" si="15"/>
        <v>0</v>
      </c>
      <c r="S46" s="407"/>
      <c r="T46" s="415"/>
      <c r="U46" s="412"/>
      <c r="V46" s="315"/>
      <c r="W46" s="315"/>
      <c r="X46" s="315"/>
    </row>
    <row r="47" spans="1:24" x14ac:dyDescent="0.25">
      <c r="A47" s="401"/>
      <c r="B47" s="213" t="str">
        <v/>
      </c>
      <c r="C47" s="398"/>
      <c r="D47" s="399"/>
      <c r="E47" s="399"/>
      <c r="F47" s="399"/>
      <c r="G47" s="21">
        <f t="shared" si="8"/>
        <v>0</v>
      </c>
      <c r="H47" s="399"/>
      <c r="I47" s="404"/>
      <c r="J47" s="404"/>
      <c r="K47" s="404"/>
      <c r="L47" s="21">
        <f t="shared" si="9"/>
        <v>0</v>
      </c>
      <c r="M47" s="405"/>
      <c r="N47" s="405"/>
      <c r="O47" s="405"/>
      <c r="P47" s="405"/>
      <c r="Q47" s="21">
        <f t="shared" si="14"/>
        <v>0</v>
      </c>
      <c r="R47" s="21">
        <f t="shared" si="15"/>
        <v>0</v>
      </c>
      <c r="S47" s="407"/>
      <c r="T47" s="415"/>
      <c r="U47" s="412"/>
      <c r="V47" s="315"/>
      <c r="W47" s="315"/>
      <c r="X47" s="315"/>
    </row>
    <row r="48" spans="1:24" x14ac:dyDescent="0.25">
      <c r="A48" s="401"/>
      <c r="B48" s="213" t="str">
        <v/>
      </c>
      <c r="C48" s="398"/>
      <c r="D48" s="399"/>
      <c r="E48" s="399"/>
      <c r="F48" s="399"/>
      <c r="G48" s="21">
        <f t="shared" si="8"/>
        <v>0</v>
      </c>
      <c r="H48" s="399"/>
      <c r="I48" s="404"/>
      <c r="J48" s="404"/>
      <c r="K48" s="404"/>
      <c r="L48" s="21">
        <f t="shared" si="9"/>
        <v>0</v>
      </c>
      <c r="M48" s="405"/>
      <c r="N48" s="405"/>
      <c r="O48" s="405"/>
      <c r="P48" s="405"/>
      <c r="Q48" s="21">
        <f t="shared" si="14"/>
        <v>0</v>
      </c>
      <c r="R48" s="21">
        <f t="shared" si="15"/>
        <v>0</v>
      </c>
      <c r="S48" s="407"/>
      <c r="T48" s="415"/>
      <c r="U48" s="412"/>
      <c r="V48" s="315"/>
      <c r="W48" s="315"/>
      <c r="X48" s="315"/>
    </row>
    <row r="49" spans="1:24" x14ac:dyDescent="0.25">
      <c r="A49" s="401"/>
      <c r="B49" s="213" t="str">
        <v/>
      </c>
      <c r="C49" s="398"/>
      <c r="D49" s="399"/>
      <c r="E49" s="399"/>
      <c r="F49" s="399"/>
      <c r="G49" s="21">
        <f t="shared" si="8"/>
        <v>0</v>
      </c>
      <c r="H49" s="399"/>
      <c r="I49" s="404"/>
      <c r="J49" s="404"/>
      <c r="K49" s="404"/>
      <c r="L49" s="21">
        <f t="shared" si="9"/>
        <v>0</v>
      </c>
      <c r="M49" s="405"/>
      <c r="N49" s="405"/>
      <c r="O49" s="405"/>
      <c r="P49" s="405"/>
      <c r="Q49" s="21">
        <f t="shared" si="14"/>
        <v>0</v>
      </c>
      <c r="R49" s="21">
        <f t="shared" si="15"/>
        <v>0</v>
      </c>
      <c r="S49" s="407"/>
      <c r="T49" s="415"/>
      <c r="U49" s="412"/>
      <c r="V49" s="315"/>
      <c r="W49" s="315"/>
      <c r="X49" s="315"/>
    </row>
    <row r="50" spans="1:24" x14ac:dyDescent="0.25">
      <c r="A50" s="401"/>
      <c r="B50" s="213" t="str">
        <v/>
      </c>
      <c r="C50" s="398"/>
      <c r="D50" s="399"/>
      <c r="E50" s="399"/>
      <c r="F50" s="399"/>
      <c r="G50" s="21">
        <f t="shared" si="8"/>
        <v>0</v>
      </c>
      <c r="H50" s="399"/>
      <c r="I50" s="404"/>
      <c r="J50" s="404"/>
      <c r="K50" s="404"/>
      <c r="L50" s="21">
        <f t="shared" si="9"/>
        <v>0</v>
      </c>
      <c r="M50" s="405"/>
      <c r="N50" s="405"/>
      <c r="O50" s="405"/>
      <c r="P50" s="405"/>
      <c r="Q50" s="21">
        <f t="shared" si="14"/>
        <v>0</v>
      </c>
      <c r="R50" s="21">
        <f t="shared" si="15"/>
        <v>0</v>
      </c>
      <c r="S50" s="407"/>
      <c r="T50" s="415"/>
      <c r="U50" s="412"/>
      <c r="V50" s="315"/>
      <c r="W50" s="315"/>
      <c r="X50" s="315"/>
    </row>
    <row r="51" spans="1:24" x14ac:dyDescent="0.25">
      <c r="A51" s="401"/>
      <c r="B51" s="213" t="str">
        <v/>
      </c>
      <c r="C51" s="398"/>
      <c r="D51" s="399"/>
      <c r="E51" s="399"/>
      <c r="F51" s="399"/>
      <c r="G51" s="21">
        <f t="shared" si="8"/>
        <v>0</v>
      </c>
      <c r="H51" s="399"/>
      <c r="I51" s="404"/>
      <c r="J51" s="404"/>
      <c r="K51" s="404"/>
      <c r="L51" s="21">
        <f t="shared" si="9"/>
        <v>0</v>
      </c>
      <c r="M51" s="405"/>
      <c r="N51" s="405"/>
      <c r="O51" s="405"/>
      <c r="P51" s="405"/>
      <c r="Q51" s="21">
        <f t="shared" si="14"/>
        <v>0</v>
      </c>
      <c r="R51" s="21">
        <f t="shared" si="15"/>
        <v>0</v>
      </c>
      <c r="S51" s="407"/>
      <c r="T51" s="415"/>
      <c r="U51" s="412"/>
      <c r="V51" s="315"/>
      <c r="W51" s="315"/>
      <c r="X51" s="315"/>
    </row>
    <row r="52" spans="1:24" x14ac:dyDescent="0.25">
      <c r="A52" s="401"/>
      <c r="B52" s="213" t="str">
        <v/>
      </c>
      <c r="C52" s="398"/>
      <c r="D52" s="399"/>
      <c r="E52" s="399"/>
      <c r="F52" s="399"/>
      <c r="G52" s="21">
        <f t="shared" si="8"/>
        <v>0</v>
      </c>
      <c r="H52" s="399"/>
      <c r="I52" s="404"/>
      <c r="J52" s="404"/>
      <c r="K52" s="404"/>
      <c r="L52" s="21">
        <f t="shared" si="9"/>
        <v>0</v>
      </c>
      <c r="M52" s="405"/>
      <c r="N52" s="405"/>
      <c r="O52" s="405"/>
      <c r="P52" s="405"/>
      <c r="Q52" s="21">
        <f t="shared" si="14"/>
        <v>0</v>
      </c>
      <c r="R52" s="21">
        <f t="shared" si="15"/>
        <v>0</v>
      </c>
      <c r="S52" s="407"/>
      <c r="T52" s="415"/>
      <c r="U52" s="412"/>
      <c r="V52" s="315"/>
      <c r="W52" s="315"/>
      <c r="X52" s="315"/>
    </row>
    <row r="53" spans="1:24" x14ac:dyDescent="0.25">
      <c r="A53" s="401"/>
      <c r="B53" s="213" t="str">
        <v/>
      </c>
      <c r="C53" s="398"/>
      <c r="D53" s="399"/>
      <c r="E53" s="399"/>
      <c r="F53" s="399"/>
      <c r="G53" s="21">
        <f t="shared" si="8"/>
        <v>0</v>
      </c>
      <c r="H53" s="399"/>
      <c r="I53" s="404"/>
      <c r="J53" s="404"/>
      <c r="K53" s="404"/>
      <c r="L53" s="21">
        <f t="shared" si="9"/>
        <v>0</v>
      </c>
      <c r="M53" s="405"/>
      <c r="N53" s="405"/>
      <c r="O53" s="405"/>
      <c r="P53" s="405"/>
      <c r="Q53" s="21">
        <f t="shared" si="14"/>
        <v>0</v>
      </c>
      <c r="R53" s="21">
        <f t="shared" si="15"/>
        <v>0</v>
      </c>
      <c r="S53" s="407"/>
      <c r="T53" s="415"/>
      <c r="U53" s="412"/>
      <c r="V53" s="315"/>
      <c r="W53" s="315"/>
      <c r="X53" s="315"/>
    </row>
    <row r="54" spans="1:24" x14ac:dyDescent="0.25">
      <c r="A54" s="401"/>
      <c r="B54" s="213" t="str">
        <v/>
      </c>
      <c r="C54" s="398"/>
      <c r="D54" s="399"/>
      <c r="E54" s="399"/>
      <c r="F54" s="399"/>
      <c r="G54" s="21">
        <f t="shared" si="8"/>
        <v>0</v>
      </c>
      <c r="H54" s="399"/>
      <c r="I54" s="404"/>
      <c r="J54" s="404"/>
      <c r="K54" s="404"/>
      <c r="L54" s="21">
        <f t="shared" si="9"/>
        <v>0</v>
      </c>
      <c r="M54" s="405"/>
      <c r="N54" s="405"/>
      <c r="O54" s="405"/>
      <c r="P54" s="405"/>
      <c r="Q54" s="21">
        <f t="shared" si="14"/>
        <v>0</v>
      </c>
      <c r="R54" s="21">
        <f t="shared" si="15"/>
        <v>0</v>
      </c>
      <c r="S54" s="407"/>
      <c r="T54" s="415"/>
      <c r="U54" s="412"/>
      <c r="V54" s="315"/>
      <c r="W54" s="315"/>
      <c r="X54" s="315"/>
    </row>
    <row r="55" spans="1:24" x14ac:dyDescent="0.25">
      <c r="A55" s="401"/>
      <c r="B55" s="213" t="str">
        <v/>
      </c>
      <c r="C55" s="398"/>
      <c r="D55" s="399"/>
      <c r="E55" s="399"/>
      <c r="F55" s="399"/>
      <c r="G55" s="21">
        <f t="shared" si="8"/>
        <v>0</v>
      </c>
      <c r="H55" s="399"/>
      <c r="I55" s="404"/>
      <c r="J55" s="404"/>
      <c r="K55" s="404"/>
      <c r="L55" s="21">
        <f t="shared" si="9"/>
        <v>0</v>
      </c>
      <c r="M55" s="405"/>
      <c r="N55" s="405"/>
      <c r="O55" s="405"/>
      <c r="P55" s="405"/>
      <c r="Q55" s="21">
        <f t="shared" si="14"/>
        <v>0</v>
      </c>
      <c r="R55" s="21">
        <f t="shared" si="15"/>
        <v>0</v>
      </c>
      <c r="S55" s="407"/>
      <c r="T55" s="415"/>
      <c r="U55" s="412"/>
      <c r="V55" s="315"/>
      <c r="W55" s="315"/>
      <c r="X55" s="315"/>
    </row>
    <row r="56" spans="1:24" x14ac:dyDescent="0.25">
      <c r="A56" s="401"/>
      <c r="B56" s="213" t="str">
        <v/>
      </c>
      <c r="C56" s="398"/>
      <c r="D56" s="399"/>
      <c r="E56" s="399"/>
      <c r="F56" s="399"/>
      <c r="G56" s="21">
        <f t="shared" si="8"/>
        <v>0</v>
      </c>
      <c r="H56" s="399"/>
      <c r="I56" s="404"/>
      <c r="J56" s="404"/>
      <c r="K56" s="404"/>
      <c r="L56" s="21">
        <f t="shared" si="9"/>
        <v>0</v>
      </c>
      <c r="M56" s="405"/>
      <c r="N56" s="405"/>
      <c r="O56" s="405"/>
      <c r="P56" s="405"/>
      <c r="Q56" s="21">
        <f t="shared" si="14"/>
        <v>0</v>
      </c>
      <c r="R56" s="21">
        <f t="shared" si="15"/>
        <v>0</v>
      </c>
      <c r="S56" s="407"/>
      <c r="T56" s="415"/>
      <c r="U56" s="412"/>
      <c r="V56" s="315"/>
      <c r="W56" s="315"/>
      <c r="X56" s="315"/>
    </row>
    <row r="57" spans="1:24" x14ac:dyDescent="0.25">
      <c r="A57" s="401"/>
      <c r="B57" s="213" t="str">
        <v/>
      </c>
      <c r="C57" s="398"/>
      <c r="D57" s="399"/>
      <c r="E57" s="399"/>
      <c r="F57" s="399"/>
      <c r="G57" s="21">
        <f t="shared" si="8"/>
        <v>0</v>
      </c>
      <c r="H57" s="399"/>
      <c r="I57" s="404"/>
      <c r="J57" s="404"/>
      <c r="K57" s="404"/>
      <c r="L57" s="21">
        <f t="shared" si="9"/>
        <v>0</v>
      </c>
      <c r="M57" s="405"/>
      <c r="N57" s="405"/>
      <c r="O57" s="405"/>
      <c r="P57" s="405"/>
      <c r="Q57" s="21">
        <f t="shared" si="14"/>
        <v>0</v>
      </c>
      <c r="R57" s="21">
        <f t="shared" si="15"/>
        <v>0</v>
      </c>
      <c r="S57" s="407"/>
      <c r="T57" s="415"/>
      <c r="U57" s="412"/>
      <c r="V57" s="315"/>
      <c r="W57" s="315"/>
      <c r="X57" s="315"/>
    </row>
    <row r="58" spans="1:24" x14ac:dyDescent="0.25">
      <c r="A58" s="401"/>
      <c r="B58" s="213" t="str">
        <v/>
      </c>
      <c r="C58" s="398"/>
      <c r="D58" s="399"/>
      <c r="E58" s="399"/>
      <c r="F58" s="399"/>
      <c r="G58" s="21">
        <f t="shared" si="8"/>
        <v>0</v>
      </c>
      <c r="H58" s="399"/>
      <c r="I58" s="404"/>
      <c r="J58" s="404"/>
      <c r="K58" s="404"/>
      <c r="L58" s="21">
        <f t="shared" si="9"/>
        <v>0</v>
      </c>
      <c r="M58" s="405"/>
      <c r="N58" s="405"/>
      <c r="O58" s="405"/>
      <c r="P58" s="405"/>
      <c r="Q58" s="21">
        <f t="shared" si="14"/>
        <v>0</v>
      </c>
      <c r="R58" s="21">
        <f t="shared" si="15"/>
        <v>0</v>
      </c>
      <c r="S58" s="407"/>
      <c r="T58" s="415"/>
      <c r="U58" s="412"/>
      <c r="V58" s="315"/>
      <c r="W58" s="315"/>
      <c r="X58" s="315"/>
    </row>
    <row r="59" spans="1:24" x14ac:dyDescent="0.25">
      <c r="A59" s="401"/>
      <c r="B59" s="213" t="str">
        <v/>
      </c>
      <c r="C59" s="398"/>
      <c r="D59" s="399"/>
      <c r="E59" s="399"/>
      <c r="F59" s="399"/>
      <c r="G59" s="21">
        <f t="shared" si="8"/>
        <v>0</v>
      </c>
      <c r="H59" s="399"/>
      <c r="I59" s="404"/>
      <c r="J59" s="404"/>
      <c r="K59" s="404"/>
      <c r="L59" s="21">
        <f t="shared" si="9"/>
        <v>0</v>
      </c>
      <c r="M59" s="405"/>
      <c r="N59" s="405"/>
      <c r="O59" s="405"/>
      <c r="P59" s="405"/>
      <c r="Q59" s="21">
        <f t="shared" si="14"/>
        <v>0</v>
      </c>
      <c r="R59" s="21">
        <f t="shared" si="15"/>
        <v>0</v>
      </c>
      <c r="S59" s="407"/>
      <c r="T59" s="415"/>
      <c r="U59" s="412"/>
      <c r="V59" s="315"/>
      <c r="W59" s="315"/>
      <c r="X59" s="315"/>
    </row>
    <row r="60" spans="1:24" x14ac:dyDescent="0.25">
      <c r="A60" s="402"/>
      <c r="B60" s="212" t="str">
        <v/>
      </c>
      <c r="C60" s="398"/>
      <c r="D60" s="399"/>
      <c r="E60" s="399"/>
      <c r="F60" s="399"/>
      <c r="G60" s="21">
        <f t="shared" si="0"/>
        <v>0</v>
      </c>
      <c r="H60" s="399"/>
      <c r="I60" s="404"/>
      <c r="J60" s="404"/>
      <c r="K60" s="404"/>
      <c r="L60" s="21">
        <f t="shared" si="9"/>
        <v>0</v>
      </c>
      <c r="M60" s="405"/>
      <c r="N60" s="405"/>
      <c r="O60" s="405"/>
      <c r="P60" s="405"/>
      <c r="Q60" s="21">
        <f t="shared" si="14"/>
        <v>0</v>
      </c>
      <c r="R60" s="21">
        <f t="shared" si="15"/>
        <v>0</v>
      </c>
      <c r="S60" s="407"/>
      <c r="T60" s="415"/>
      <c r="U60" s="412" t="str">
        <f t="shared" si="7"/>
        <v/>
      </c>
      <c r="V60" s="315" t="str">
        <f t="shared" si="4"/>
        <v/>
      </c>
      <c r="W60" s="315" t="str">
        <f t="shared" si="5"/>
        <v/>
      </c>
      <c r="X60" s="315" t="str">
        <f t="shared" si="6"/>
        <v/>
      </c>
    </row>
    <row r="61" spans="1:24" x14ac:dyDescent="0.25">
      <c r="A61" s="402"/>
      <c r="B61" s="212" t="str">
        <v/>
      </c>
      <c r="C61" s="398"/>
      <c r="D61" s="399"/>
      <c r="E61" s="399"/>
      <c r="F61" s="399"/>
      <c r="G61" s="21">
        <f t="shared" si="0"/>
        <v>0</v>
      </c>
      <c r="H61" s="399"/>
      <c r="I61" s="404"/>
      <c r="J61" s="404"/>
      <c r="K61" s="404"/>
      <c r="L61" s="21">
        <f t="shared" si="9"/>
        <v>0</v>
      </c>
      <c r="M61" s="405"/>
      <c r="N61" s="405"/>
      <c r="O61" s="405"/>
      <c r="P61" s="405"/>
      <c r="Q61" s="21">
        <f t="shared" si="14"/>
        <v>0</v>
      </c>
      <c r="R61" s="21">
        <f t="shared" si="15"/>
        <v>0</v>
      </c>
      <c r="S61" s="407"/>
      <c r="T61" s="415"/>
      <c r="U61" s="412"/>
      <c r="V61" s="315"/>
      <c r="W61" s="315"/>
      <c r="X61" s="315"/>
    </row>
    <row r="62" spans="1:24" x14ac:dyDescent="0.25">
      <c r="A62" s="402"/>
      <c r="B62" s="212" t="str">
        <v/>
      </c>
      <c r="C62" s="398"/>
      <c r="D62" s="399"/>
      <c r="E62" s="399"/>
      <c r="F62" s="399"/>
      <c r="G62" s="21">
        <f t="shared" si="0"/>
        <v>0</v>
      </c>
      <c r="H62" s="399"/>
      <c r="I62" s="404"/>
      <c r="J62" s="404"/>
      <c r="K62" s="404"/>
      <c r="L62" s="21">
        <f t="shared" si="1"/>
        <v>0</v>
      </c>
      <c r="M62" s="405"/>
      <c r="N62" s="405"/>
      <c r="O62" s="405"/>
      <c r="P62" s="405"/>
      <c r="Q62" s="21">
        <f t="shared" si="2"/>
        <v>0</v>
      </c>
      <c r="R62" s="21">
        <f t="shared" si="3"/>
        <v>0</v>
      </c>
      <c r="S62" s="407"/>
      <c r="T62" s="415"/>
      <c r="U62" s="412" t="str">
        <f t="shared" si="7"/>
        <v/>
      </c>
      <c r="V62" s="315" t="str">
        <f t="shared" si="4"/>
        <v/>
      </c>
      <c r="W62" s="315" t="str">
        <f t="shared" si="5"/>
        <v/>
      </c>
      <c r="X62" s="315" t="str">
        <f t="shared" si="6"/>
        <v/>
      </c>
    </row>
    <row r="63" spans="1:24" x14ac:dyDescent="0.25">
      <c r="A63" s="402"/>
      <c r="B63" s="212" t="str">
        <v/>
      </c>
      <c r="C63" s="398"/>
      <c r="D63" s="399"/>
      <c r="E63" s="399"/>
      <c r="F63" s="399"/>
      <c r="G63" s="21">
        <f t="shared" si="0"/>
        <v>0</v>
      </c>
      <c r="H63" s="399"/>
      <c r="I63" s="404"/>
      <c r="J63" s="404"/>
      <c r="K63" s="404"/>
      <c r="L63" s="21">
        <f t="shared" si="1"/>
        <v>0</v>
      </c>
      <c r="M63" s="405"/>
      <c r="N63" s="405"/>
      <c r="O63" s="405"/>
      <c r="P63" s="405"/>
      <c r="Q63" s="21">
        <f t="shared" ref="Q63:Q64" si="18">SUM(M63:P63)</f>
        <v>0</v>
      </c>
      <c r="R63" s="21">
        <f t="shared" ref="R63:R64" si="19">SUM(G63+L63+Q63)</f>
        <v>0</v>
      </c>
      <c r="S63" s="407"/>
      <c r="T63" s="415"/>
      <c r="U63" s="412"/>
      <c r="V63" s="315"/>
      <c r="W63" s="315"/>
      <c r="X63" s="315"/>
    </row>
    <row r="64" spans="1:24" x14ac:dyDescent="0.25">
      <c r="A64" s="402"/>
      <c r="B64" s="212" t="str">
        <v/>
      </c>
      <c r="C64" s="398"/>
      <c r="D64" s="399"/>
      <c r="E64" s="399"/>
      <c r="F64" s="399"/>
      <c r="G64" s="21">
        <f t="shared" si="0"/>
        <v>0</v>
      </c>
      <c r="H64" s="399"/>
      <c r="I64" s="404"/>
      <c r="J64" s="404"/>
      <c r="K64" s="404"/>
      <c r="L64" s="21">
        <f t="shared" si="1"/>
        <v>0</v>
      </c>
      <c r="M64" s="405"/>
      <c r="N64" s="405"/>
      <c r="O64" s="405"/>
      <c r="P64" s="405"/>
      <c r="Q64" s="21">
        <f t="shared" si="18"/>
        <v>0</v>
      </c>
      <c r="R64" s="21">
        <f t="shared" si="19"/>
        <v>0</v>
      </c>
      <c r="S64" s="407"/>
      <c r="T64" s="415"/>
      <c r="U64" s="412"/>
      <c r="V64" s="315"/>
      <c r="W64" s="315"/>
      <c r="X64" s="315"/>
    </row>
    <row r="65" spans="1:24" x14ac:dyDescent="0.25">
      <c r="A65" s="402"/>
      <c r="B65" s="212" t="str">
        <v/>
      </c>
      <c r="C65" s="398"/>
      <c r="D65" s="399"/>
      <c r="E65" s="399"/>
      <c r="F65" s="399"/>
      <c r="G65" s="21">
        <f t="shared" si="0"/>
        <v>0</v>
      </c>
      <c r="H65" s="399"/>
      <c r="I65" s="399"/>
      <c r="J65" s="404"/>
      <c r="K65" s="404"/>
      <c r="L65" s="21">
        <f t="shared" si="1"/>
        <v>0</v>
      </c>
      <c r="M65" s="405"/>
      <c r="N65" s="405"/>
      <c r="O65" s="405"/>
      <c r="P65" s="405"/>
      <c r="Q65" s="21">
        <f t="shared" si="2"/>
        <v>0</v>
      </c>
      <c r="R65" s="21">
        <f t="shared" si="3"/>
        <v>0</v>
      </c>
      <c r="S65" s="407"/>
      <c r="T65" s="415"/>
      <c r="U65" s="412" t="str">
        <f t="shared" si="7"/>
        <v/>
      </c>
      <c r="V65" s="315" t="str">
        <f t="shared" si="4"/>
        <v/>
      </c>
      <c r="W65" s="315" t="str">
        <f t="shared" si="5"/>
        <v/>
      </c>
      <c r="X65" s="315" t="str">
        <f t="shared" si="6"/>
        <v/>
      </c>
    </row>
    <row r="66" spans="1:24" x14ac:dyDescent="0.25">
      <c r="A66" s="402"/>
      <c r="B66" s="212" t="str">
        <v/>
      </c>
      <c r="C66" s="398"/>
      <c r="D66" s="399"/>
      <c r="E66" s="399"/>
      <c r="F66" s="399"/>
      <c r="G66" s="21">
        <f t="shared" si="0"/>
        <v>0</v>
      </c>
      <c r="H66" s="399"/>
      <c r="I66" s="399"/>
      <c r="J66" s="404"/>
      <c r="K66" s="404"/>
      <c r="L66" s="21">
        <f t="shared" si="1"/>
        <v>0</v>
      </c>
      <c r="M66" s="405"/>
      <c r="N66" s="405"/>
      <c r="O66" s="405"/>
      <c r="P66" s="405"/>
      <c r="Q66" s="21">
        <f t="shared" si="2"/>
        <v>0</v>
      </c>
      <c r="R66" s="21">
        <f t="shared" si="3"/>
        <v>0</v>
      </c>
      <c r="S66" s="407"/>
      <c r="T66" s="415"/>
      <c r="U66" s="412" t="str">
        <f t="shared" si="7"/>
        <v/>
      </c>
      <c r="V66" s="315" t="str">
        <f t="shared" si="4"/>
        <v/>
      </c>
      <c r="W66" s="315" t="str">
        <f t="shared" si="5"/>
        <v/>
      </c>
      <c r="X66" s="315" t="str">
        <f t="shared" si="6"/>
        <v/>
      </c>
    </row>
    <row r="67" spans="1:24" x14ac:dyDescent="0.25">
      <c r="A67" s="402"/>
      <c r="B67" s="212" t="str">
        <v/>
      </c>
      <c r="C67" s="398"/>
      <c r="D67" s="399"/>
      <c r="E67" s="399"/>
      <c r="F67" s="399"/>
      <c r="G67" s="21">
        <f t="shared" si="0"/>
        <v>0</v>
      </c>
      <c r="H67" s="399"/>
      <c r="I67" s="399"/>
      <c r="J67" s="404"/>
      <c r="K67" s="404"/>
      <c r="L67" s="21">
        <f t="shared" si="1"/>
        <v>0</v>
      </c>
      <c r="M67" s="405"/>
      <c r="N67" s="405"/>
      <c r="O67" s="405"/>
      <c r="P67" s="405"/>
      <c r="Q67" s="21">
        <f t="shared" si="2"/>
        <v>0</v>
      </c>
      <c r="R67" s="21">
        <f t="shared" si="3"/>
        <v>0</v>
      </c>
      <c r="S67" s="407"/>
      <c r="T67" s="415"/>
      <c r="U67" s="412" t="str">
        <f t="shared" si="7"/>
        <v/>
      </c>
      <c r="V67" s="315" t="str">
        <f t="shared" si="4"/>
        <v/>
      </c>
      <c r="W67" s="315" t="str">
        <f t="shared" si="5"/>
        <v/>
      </c>
      <c r="X67" s="315" t="str">
        <f t="shared" si="6"/>
        <v/>
      </c>
    </row>
    <row r="68" spans="1:24" x14ac:dyDescent="0.25">
      <c r="A68" s="402"/>
      <c r="B68" s="212" t="str">
        <v/>
      </c>
      <c r="C68" s="398"/>
      <c r="D68" s="399"/>
      <c r="E68" s="399"/>
      <c r="F68" s="399"/>
      <c r="G68" s="21">
        <f t="shared" si="0"/>
        <v>0</v>
      </c>
      <c r="H68" s="399"/>
      <c r="I68" s="399"/>
      <c r="J68" s="404"/>
      <c r="K68" s="404"/>
      <c r="L68" s="21">
        <f t="shared" si="1"/>
        <v>0</v>
      </c>
      <c r="M68" s="405"/>
      <c r="N68" s="405"/>
      <c r="O68" s="405"/>
      <c r="P68" s="405"/>
      <c r="Q68" s="21">
        <f t="shared" si="2"/>
        <v>0</v>
      </c>
      <c r="R68" s="21">
        <f t="shared" si="3"/>
        <v>0</v>
      </c>
      <c r="S68" s="407"/>
      <c r="T68" s="415"/>
      <c r="U68" s="412" t="str">
        <f t="shared" si="7"/>
        <v/>
      </c>
      <c r="V68" s="315" t="str">
        <f t="shared" si="4"/>
        <v/>
      </c>
      <c r="W68" s="315" t="str">
        <f t="shared" si="5"/>
        <v/>
      </c>
      <c r="X68" s="315" t="str">
        <f t="shared" si="6"/>
        <v/>
      </c>
    </row>
    <row r="69" spans="1:24" x14ac:dyDescent="0.25">
      <c r="A69" s="402"/>
      <c r="B69" s="212" t="str">
        <v/>
      </c>
      <c r="C69" s="398"/>
      <c r="D69" s="399"/>
      <c r="E69" s="399"/>
      <c r="F69" s="399"/>
      <c r="G69" s="21">
        <f t="shared" ref="G69:G71" si="20">SUM(D69:F69)</f>
        <v>0</v>
      </c>
      <c r="H69" s="399"/>
      <c r="I69" s="399"/>
      <c r="J69" s="404"/>
      <c r="K69" s="404"/>
      <c r="L69" s="21">
        <f t="shared" ref="L69:L71" si="21">SUM(H69:K69)</f>
        <v>0</v>
      </c>
      <c r="M69" s="405"/>
      <c r="N69" s="405"/>
      <c r="O69" s="405"/>
      <c r="P69" s="405"/>
      <c r="Q69" s="21">
        <f t="shared" ref="Q69:Q71" si="22">SUM(M69:P69)</f>
        <v>0</v>
      </c>
      <c r="R69" s="21">
        <f t="shared" ref="R69:R71" si="23">SUM(G69+L69+Q69)</f>
        <v>0</v>
      </c>
      <c r="S69" s="407"/>
      <c r="T69" s="415"/>
      <c r="U69" s="412" t="str">
        <f t="shared" si="7"/>
        <v/>
      </c>
      <c r="V69" s="315" t="str">
        <f t="shared" si="4"/>
        <v/>
      </c>
      <c r="W69" s="315" t="str">
        <f t="shared" si="5"/>
        <v/>
      </c>
      <c r="X69" s="315" t="str">
        <f t="shared" si="6"/>
        <v/>
      </c>
    </row>
    <row r="70" spans="1:24" x14ac:dyDescent="0.25">
      <c r="A70" s="402"/>
      <c r="B70" s="212" t="str">
        <v/>
      </c>
      <c r="C70" s="398"/>
      <c r="D70" s="399"/>
      <c r="E70" s="399"/>
      <c r="F70" s="399"/>
      <c r="G70" s="21">
        <f t="shared" si="20"/>
        <v>0</v>
      </c>
      <c r="H70" s="399"/>
      <c r="I70" s="399"/>
      <c r="J70" s="404"/>
      <c r="K70" s="404"/>
      <c r="L70" s="21">
        <f t="shared" si="21"/>
        <v>0</v>
      </c>
      <c r="M70" s="405"/>
      <c r="N70" s="405"/>
      <c r="O70" s="405"/>
      <c r="P70" s="405"/>
      <c r="Q70" s="21">
        <f t="shared" si="22"/>
        <v>0</v>
      </c>
      <c r="R70" s="21">
        <f t="shared" si="23"/>
        <v>0</v>
      </c>
      <c r="S70" s="407"/>
      <c r="T70" s="415"/>
      <c r="U70" s="412" t="str">
        <f t="shared" si="7"/>
        <v/>
      </c>
      <c r="V70" s="315" t="str">
        <f t="shared" si="4"/>
        <v/>
      </c>
      <c r="W70" s="315" t="str">
        <f t="shared" si="5"/>
        <v/>
      </c>
      <c r="X70" s="315" t="str">
        <f t="shared" si="6"/>
        <v/>
      </c>
    </row>
    <row r="71" spans="1:24" x14ac:dyDescent="0.25">
      <c r="A71" s="402"/>
      <c r="B71" s="212" t="str">
        <v/>
      </c>
      <c r="C71" s="398"/>
      <c r="D71" s="399"/>
      <c r="E71" s="399"/>
      <c r="F71" s="399"/>
      <c r="G71" s="21">
        <f t="shared" si="20"/>
        <v>0</v>
      </c>
      <c r="H71" s="399"/>
      <c r="I71" s="399"/>
      <c r="J71" s="404"/>
      <c r="K71" s="404"/>
      <c r="L71" s="21">
        <f t="shared" si="21"/>
        <v>0</v>
      </c>
      <c r="M71" s="405"/>
      <c r="N71" s="405"/>
      <c r="O71" s="405"/>
      <c r="P71" s="405"/>
      <c r="Q71" s="21">
        <f t="shared" si="22"/>
        <v>0</v>
      </c>
      <c r="R71" s="21">
        <f t="shared" si="23"/>
        <v>0</v>
      </c>
      <c r="S71" s="407"/>
      <c r="T71" s="415"/>
      <c r="U71" s="412" t="str">
        <f t="shared" si="7"/>
        <v/>
      </c>
      <c r="V71" s="315" t="str">
        <f t="shared" si="4"/>
        <v/>
      </c>
      <c r="W71" s="315" t="str">
        <f t="shared" si="5"/>
        <v/>
      </c>
      <c r="X71" s="315" t="str">
        <f t="shared" si="6"/>
        <v/>
      </c>
    </row>
    <row r="72" spans="1:24" x14ac:dyDescent="0.25">
      <c r="A72" s="402"/>
      <c r="B72" s="212" t="str">
        <v/>
      </c>
      <c r="C72" s="398"/>
      <c r="D72" s="399"/>
      <c r="E72" s="399"/>
      <c r="F72" s="399"/>
      <c r="G72" s="21">
        <f t="shared" si="0"/>
        <v>0</v>
      </c>
      <c r="H72" s="399"/>
      <c r="I72" s="399"/>
      <c r="J72" s="404"/>
      <c r="K72" s="404"/>
      <c r="L72" s="21">
        <f t="shared" si="1"/>
        <v>0</v>
      </c>
      <c r="M72" s="405"/>
      <c r="N72" s="405"/>
      <c r="O72" s="405"/>
      <c r="P72" s="405"/>
      <c r="Q72" s="21">
        <f t="shared" si="2"/>
        <v>0</v>
      </c>
      <c r="R72" s="21">
        <f t="shared" si="3"/>
        <v>0</v>
      </c>
      <c r="S72" s="407"/>
      <c r="T72" s="415"/>
      <c r="U72" s="412" t="str">
        <f t="shared" si="7"/>
        <v/>
      </c>
      <c r="V72" s="315" t="str">
        <f t="shared" si="4"/>
        <v/>
      </c>
      <c r="W72" s="315" t="str">
        <f t="shared" si="5"/>
        <v/>
      </c>
      <c r="X72" s="315" t="str">
        <f t="shared" si="6"/>
        <v/>
      </c>
    </row>
    <row r="73" spans="1:24" x14ac:dyDescent="0.25">
      <c r="A73" s="402"/>
      <c r="B73" s="212" t="str">
        <v/>
      </c>
      <c r="C73" s="398"/>
      <c r="D73" s="399"/>
      <c r="E73" s="399"/>
      <c r="F73" s="399"/>
      <c r="G73" s="21">
        <f t="shared" si="0"/>
        <v>0</v>
      </c>
      <c r="H73" s="399"/>
      <c r="I73" s="399"/>
      <c r="J73" s="404"/>
      <c r="K73" s="404"/>
      <c r="L73" s="21">
        <f t="shared" si="1"/>
        <v>0</v>
      </c>
      <c r="M73" s="405"/>
      <c r="N73" s="405"/>
      <c r="O73" s="405"/>
      <c r="P73" s="405"/>
      <c r="Q73" s="21">
        <f t="shared" si="2"/>
        <v>0</v>
      </c>
      <c r="R73" s="21">
        <f t="shared" si="3"/>
        <v>0</v>
      </c>
      <c r="S73" s="407"/>
      <c r="T73" s="415"/>
      <c r="U73" s="412" t="str">
        <f t="shared" si="7"/>
        <v/>
      </c>
      <c r="V73" s="315" t="str">
        <f t="shared" si="4"/>
        <v/>
      </c>
      <c r="W73" s="315" t="str">
        <f t="shared" si="5"/>
        <v/>
      </c>
      <c r="X73" s="315" t="str">
        <f t="shared" si="6"/>
        <v/>
      </c>
    </row>
    <row r="74" spans="1:24" x14ac:dyDescent="0.25">
      <c r="A74" s="402"/>
      <c r="B74" s="212" t="str">
        <v/>
      </c>
      <c r="C74" s="398"/>
      <c r="D74" s="399"/>
      <c r="E74" s="399"/>
      <c r="F74" s="399"/>
      <c r="G74" s="21">
        <f t="shared" ref="G74:G75" si="24">SUM(D74:F74)</f>
        <v>0</v>
      </c>
      <c r="H74" s="399"/>
      <c r="I74" s="399"/>
      <c r="J74" s="404"/>
      <c r="K74" s="404"/>
      <c r="L74" s="21">
        <f t="shared" ref="L74:L75" si="25">SUM(H74:K74)</f>
        <v>0</v>
      </c>
      <c r="M74" s="405"/>
      <c r="N74" s="405"/>
      <c r="O74" s="405"/>
      <c r="P74" s="405"/>
      <c r="Q74" s="21">
        <f t="shared" si="2"/>
        <v>0</v>
      </c>
      <c r="R74" s="21">
        <f t="shared" si="3"/>
        <v>0</v>
      </c>
      <c r="S74" s="407"/>
      <c r="T74" s="415"/>
      <c r="U74" s="412" t="str">
        <f t="shared" si="7"/>
        <v/>
      </c>
      <c r="V74" s="315" t="str">
        <f t="shared" si="4"/>
        <v/>
      </c>
      <c r="W74" s="315" t="str">
        <f t="shared" si="5"/>
        <v/>
      </c>
      <c r="X74" s="315" t="str">
        <f t="shared" si="6"/>
        <v/>
      </c>
    </row>
    <row r="75" spans="1:24" x14ac:dyDescent="0.25">
      <c r="A75" s="401"/>
      <c r="B75" s="213" t="str">
        <v/>
      </c>
      <c r="C75" s="398"/>
      <c r="D75" s="399"/>
      <c r="E75" s="399"/>
      <c r="F75" s="400"/>
      <c r="G75" s="21">
        <f t="shared" si="24"/>
        <v>0</v>
      </c>
      <c r="H75" s="399"/>
      <c r="I75" s="399"/>
      <c r="J75" s="404"/>
      <c r="K75" s="404"/>
      <c r="L75" s="21">
        <f t="shared" si="25"/>
        <v>0</v>
      </c>
      <c r="M75" s="405"/>
      <c r="N75" s="405"/>
      <c r="O75" s="405"/>
      <c r="P75" s="405"/>
      <c r="Q75" s="21">
        <f t="shared" si="2"/>
        <v>0</v>
      </c>
      <c r="R75" s="21">
        <f t="shared" si="3"/>
        <v>0</v>
      </c>
      <c r="S75" s="407"/>
      <c r="T75" s="415"/>
      <c r="U75" s="412" t="str">
        <f t="shared" si="7"/>
        <v/>
      </c>
      <c r="V75" s="315" t="str">
        <f t="shared" si="4"/>
        <v/>
      </c>
      <c r="W75" s="315" t="str">
        <f t="shared" si="5"/>
        <v/>
      </c>
      <c r="X75" s="315" t="str">
        <f t="shared" si="6"/>
        <v/>
      </c>
    </row>
    <row r="76" spans="1:24" x14ac:dyDescent="0.25">
      <c r="A76" s="403"/>
      <c r="B76" s="214" t="str">
        <v/>
      </c>
      <c r="C76" s="401"/>
      <c r="D76" s="399"/>
      <c r="E76" s="399"/>
      <c r="F76" s="399"/>
      <c r="G76" s="196">
        <f t="shared" si="0"/>
        <v>0</v>
      </c>
      <c r="H76" s="399"/>
      <c r="I76" s="399"/>
      <c r="J76" s="399"/>
      <c r="K76" s="399"/>
      <c r="L76" s="196">
        <f t="shared" si="1"/>
        <v>0</v>
      </c>
      <c r="M76" s="406"/>
      <c r="N76" s="406"/>
      <c r="O76" s="406"/>
      <c r="P76" s="406"/>
      <c r="Q76" s="196">
        <f t="shared" si="2"/>
        <v>0</v>
      </c>
      <c r="R76" s="21">
        <f t="shared" si="3"/>
        <v>0</v>
      </c>
      <c r="S76" s="407"/>
      <c r="T76" s="416"/>
      <c r="U76" s="413" t="str">
        <f t="shared" si="7"/>
        <v/>
      </c>
      <c r="V76" s="316" t="str">
        <f t="shared" si="4"/>
        <v/>
      </c>
      <c r="W76" s="315" t="str">
        <f t="shared" si="5"/>
        <v/>
      </c>
      <c r="X76" s="316" t="str">
        <f t="shared" si="6"/>
        <v/>
      </c>
    </row>
    <row r="77" spans="1:24" ht="18.75" x14ac:dyDescent="0.3">
      <c r="A77" s="499" t="s">
        <v>204</v>
      </c>
      <c r="B77" s="500"/>
      <c r="C77" s="500"/>
      <c r="D77" s="500"/>
      <c r="E77" s="500"/>
      <c r="F77" s="500"/>
      <c r="G77" s="389">
        <f>SUM(G12:G76)</f>
        <v>0</v>
      </c>
      <c r="H77" s="397"/>
      <c r="I77" s="397" t="s">
        <v>204</v>
      </c>
      <c r="J77" s="397"/>
      <c r="K77" s="397"/>
      <c r="L77" s="389">
        <f>SUM(L12:L76)</f>
        <v>0</v>
      </c>
      <c r="M77" s="395"/>
      <c r="N77" s="396" t="s">
        <v>204</v>
      </c>
      <c r="O77" s="396"/>
      <c r="P77" s="396"/>
      <c r="Q77" s="389">
        <f>SUM(Q12:Q76)</f>
        <v>0</v>
      </c>
      <c r="R77" s="245">
        <f>SUM(R12:R76)</f>
        <v>0</v>
      </c>
      <c r="S77" s="243">
        <f>SUM(S12:S76)</f>
        <v>0</v>
      </c>
      <c r="T77" s="417"/>
      <c r="U77" s="414">
        <f>SUM(U12:U76)</f>
        <v>0</v>
      </c>
      <c r="V77" s="387">
        <f>SUM(V12:V76)</f>
        <v>0</v>
      </c>
      <c r="W77" s="387">
        <f>SUM(W12:W76)</f>
        <v>0</v>
      </c>
      <c r="X77" s="388">
        <f>SUM(X12:X76)</f>
        <v>0</v>
      </c>
    </row>
    <row r="78" spans="1:24" ht="15.75" x14ac:dyDescent="0.25">
      <c r="A78" s="297" t="s">
        <v>205</v>
      </c>
      <c r="B78" s="298"/>
      <c r="C78" s="299"/>
      <c r="D78" s="296" t="s">
        <v>193</v>
      </c>
      <c r="E78" s="296" t="s">
        <v>194</v>
      </c>
      <c r="F78" s="296" t="s">
        <v>195</v>
      </c>
      <c r="G78" s="392" t="s">
        <v>181</v>
      </c>
      <c r="H78" s="296" t="s">
        <v>196</v>
      </c>
      <c r="I78" s="296" t="s">
        <v>197</v>
      </c>
      <c r="J78" s="296" t="s">
        <v>198</v>
      </c>
      <c r="K78" s="296" t="s">
        <v>199</v>
      </c>
      <c r="L78" s="390" t="s">
        <v>183</v>
      </c>
      <c r="M78" s="296" t="s">
        <v>200</v>
      </c>
      <c r="N78" s="296" t="s">
        <v>201</v>
      </c>
      <c r="O78" s="296" t="s">
        <v>202</v>
      </c>
      <c r="P78" s="296" t="s">
        <v>203</v>
      </c>
      <c r="Q78" s="390" t="s">
        <v>184</v>
      </c>
      <c r="R78" s="391" t="s">
        <v>206</v>
      </c>
    </row>
    <row r="79" spans="1:24" x14ac:dyDescent="0.25">
      <c r="A79" s="402"/>
      <c r="B79" s="203"/>
      <c r="C79" s="398"/>
      <c r="D79" s="408"/>
      <c r="E79" s="408"/>
      <c r="F79" s="408"/>
      <c r="G79" s="123">
        <f t="shared" ref="G79:G98" si="26">SUM(D79:F79)</f>
        <v>0</v>
      </c>
      <c r="H79" s="408"/>
      <c r="I79" s="408"/>
      <c r="J79" s="408"/>
      <c r="K79" s="408"/>
      <c r="L79" s="123">
        <f t="shared" ref="L79:L98" si="27">SUM(H79:K79)</f>
        <v>0</v>
      </c>
      <c r="M79" s="408"/>
      <c r="N79" s="408"/>
      <c r="O79" s="408"/>
      <c r="P79" s="411"/>
      <c r="Q79" s="123">
        <f t="shared" ref="Q79:Q98" si="28">SUM(M79:P79)</f>
        <v>0</v>
      </c>
      <c r="R79" s="124">
        <f t="shared" ref="R79:R98" si="29">SUM(G79+L79+Q79)</f>
        <v>0</v>
      </c>
    </row>
    <row r="80" spans="1:24" x14ac:dyDescent="0.25">
      <c r="A80" s="402"/>
      <c r="B80" s="203"/>
      <c r="C80" s="398"/>
      <c r="D80" s="408"/>
      <c r="E80" s="408"/>
      <c r="F80" s="408"/>
      <c r="G80" s="123">
        <f t="shared" si="26"/>
        <v>0</v>
      </c>
      <c r="H80" s="408"/>
      <c r="I80" s="408"/>
      <c r="J80" s="408"/>
      <c r="K80" s="408"/>
      <c r="L80" s="123">
        <f t="shared" si="27"/>
        <v>0</v>
      </c>
      <c r="M80" s="408"/>
      <c r="N80" s="408"/>
      <c r="O80" s="408"/>
      <c r="P80" s="411"/>
      <c r="Q80" s="123">
        <f t="shared" ref="Q80:Q94" si="30">SUM(M80:P80)</f>
        <v>0</v>
      </c>
      <c r="R80" s="124">
        <f t="shared" ref="R80:R94" si="31">SUM(G80+L80+Q80)</f>
        <v>0</v>
      </c>
    </row>
    <row r="81" spans="1:18" x14ac:dyDescent="0.25">
      <c r="A81" s="402"/>
      <c r="B81" s="203"/>
      <c r="C81" s="398"/>
      <c r="D81" s="408"/>
      <c r="E81" s="408"/>
      <c r="F81" s="408"/>
      <c r="G81" s="123">
        <f t="shared" si="26"/>
        <v>0</v>
      </c>
      <c r="H81" s="408"/>
      <c r="I81" s="408"/>
      <c r="J81" s="408"/>
      <c r="K81" s="408"/>
      <c r="L81" s="123">
        <f t="shared" si="27"/>
        <v>0</v>
      </c>
      <c r="M81" s="408"/>
      <c r="N81" s="408"/>
      <c r="O81" s="408"/>
      <c r="P81" s="411"/>
      <c r="Q81" s="123">
        <f t="shared" si="30"/>
        <v>0</v>
      </c>
      <c r="R81" s="124">
        <f t="shared" si="31"/>
        <v>0</v>
      </c>
    </row>
    <row r="82" spans="1:18" x14ac:dyDescent="0.25">
      <c r="A82" s="402"/>
      <c r="B82" s="203"/>
      <c r="C82" s="398"/>
      <c r="D82" s="408"/>
      <c r="E82" s="408"/>
      <c r="F82" s="408"/>
      <c r="G82" s="123">
        <f t="shared" si="26"/>
        <v>0</v>
      </c>
      <c r="H82" s="408"/>
      <c r="I82" s="408"/>
      <c r="J82" s="408"/>
      <c r="K82" s="408"/>
      <c r="L82" s="123">
        <f t="shared" si="27"/>
        <v>0</v>
      </c>
      <c r="M82" s="408"/>
      <c r="N82" s="408"/>
      <c r="O82" s="408"/>
      <c r="P82" s="411"/>
      <c r="Q82" s="123">
        <f t="shared" si="30"/>
        <v>0</v>
      </c>
      <c r="R82" s="124">
        <f t="shared" si="31"/>
        <v>0</v>
      </c>
    </row>
    <row r="83" spans="1:18" x14ac:dyDescent="0.25">
      <c r="A83" s="402"/>
      <c r="B83" s="203"/>
      <c r="C83" s="398"/>
      <c r="D83" s="408"/>
      <c r="E83" s="408"/>
      <c r="F83" s="408"/>
      <c r="G83" s="123">
        <f t="shared" si="26"/>
        <v>0</v>
      </c>
      <c r="H83" s="408"/>
      <c r="I83" s="408"/>
      <c r="J83" s="408"/>
      <c r="K83" s="408"/>
      <c r="L83" s="123">
        <f t="shared" si="27"/>
        <v>0</v>
      </c>
      <c r="M83" s="408"/>
      <c r="N83" s="408"/>
      <c r="O83" s="408"/>
      <c r="P83" s="411"/>
      <c r="Q83" s="123">
        <f t="shared" si="30"/>
        <v>0</v>
      </c>
      <c r="R83" s="124">
        <f t="shared" si="31"/>
        <v>0</v>
      </c>
    </row>
    <row r="84" spans="1:18" x14ac:dyDescent="0.25">
      <c r="A84" s="402"/>
      <c r="B84" s="203"/>
      <c r="C84" s="398"/>
      <c r="D84" s="408"/>
      <c r="E84" s="408"/>
      <c r="F84" s="408"/>
      <c r="G84" s="123">
        <f t="shared" si="26"/>
        <v>0</v>
      </c>
      <c r="H84" s="408"/>
      <c r="I84" s="408"/>
      <c r="J84" s="408"/>
      <c r="K84" s="408"/>
      <c r="L84" s="123">
        <f t="shared" si="27"/>
        <v>0</v>
      </c>
      <c r="M84" s="408"/>
      <c r="N84" s="408"/>
      <c r="O84" s="408"/>
      <c r="P84" s="411"/>
      <c r="Q84" s="123">
        <f t="shared" si="30"/>
        <v>0</v>
      </c>
      <c r="R84" s="124">
        <f t="shared" si="31"/>
        <v>0</v>
      </c>
    </row>
    <row r="85" spans="1:18" x14ac:dyDescent="0.25">
      <c r="A85" s="402"/>
      <c r="B85" s="203"/>
      <c r="C85" s="398"/>
      <c r="D85" s="408"/>
      <c r="E85" s="408"/>
      <c r="F85" s="408"/>
      <c r="G85" s="123">
        <f t="shared" si="26"/>
        <v>0</v>
      </c>
      <c r="H85" s="408"/>
      <c r="I85" s="408"/>
      <c r="J85" s="408"/>
      <c r="K85" s="408"/>
      <c r="L85" s="123">
        <f t="shared" si="27"/>
        <v>0</v>
      </c>
      <c r="M85" s="408"/>
      <c r="N85" s="408"/>
      <c r="O85" s="408"/>
      <c r="P85" s="411"/>
      <c r="Q85" s="123">
        <f t="shared" si="30"/>
        <v>0</v>
      </c>
      <c r="R85" s="124">
        <f t="shared" si="31"/>
        <v>0</v>
      </c>
    </row>
    <row r="86" spans="1:18" x14ac:dyDescent="0.25">
      <c r="A86" s="402"/>
      <c r="B86" s="203"/>
      <c r="C86" s="398"/>
      <c r="D86" s="408"/>
      <c r="E86" s="408"/>
      <c r="F86" s="408"/>
      <c r="G86" s="123">
        <f t="shared" si="26"/>
        <v>0</v>
      </c>
      <c r="H86" s="408"/>
      <c r="I86" s="408"/>
      <c r="J86" s="408"/>
      <c r="K86" s="408"/>
      <c r="L86" s="123">
        <f t="shared" si="27"/>
        <v>0</v>
      </c>
      <c r="M86" s="408"/>
      <c r="N86" s="408"/>
      <c r="O86" s="408"/>
      <c r="P86" s="411"/>
      <c r="Q86" s="123">
        <f t="shared" si="30"/>
        <v>0</v>
      </c>
      <c r="R86" s="124">
        <f t="shared" si="31"/>
        <v>0</v>
      </c>
    </row>
    <row r="87" spans="1:18" x14ac:dyDescent="0.25">
      <c r="A87" s="402"/>
      <c r="B87" s="203"/>
      <c r="C87" s="398"/>
      <c r="D87" s="408"/>
      <c r="E87" s="408"/>
      <c r="F87" s="408"/>
      <c r="G87" s="123">
        <f t="shared" si="26"/>
        <v>0</v>
      </c>
      <c r="H87" s="408"/>
      <c r="I87" s="408"/>
      <c r="J87" s="408"/>
      <c r="K87" s="408"/>
      <c r="L87" s="123">
        <f t="shared" si="27"/>
        <v>0</v>
      </c>
      <c r="M87" s="408"/>
      <c r="N87" s="408"/>
      <c r="O87" s="408"/>
      <c r="P87" s="411"/>
      <c r="Q87" s="123">
        <f t="shared" si="30"/>
        <v>0</v>
      </c>
      <c r="R87" s="124">
        <f t="shared" si="31"/>
        <v>0</v>
      </c>
    </row>
    <row r="88" spans="1:18" x14ac:dyDescent="0.25">
      <c r="A88" s="402"/>
      <c r="B88" s="203"/>
      <c r="C88" s="398"/>
      <c r="D88" s="408"/>
      <c r="E88" s="408"/>
      <c r="F88" s="408"/>
      <c r="G88" s="123">
        <f t="shared" si="26"/>
        <v>0</v>
      </c>
      <c r="H88" s="408"/>
      <c r="I88" s="408"/>
      <c r="J88" s="408"/>
      <c r="K88" s="408"/>
      <c r="L88" s="123">
        <f t="shared" si="27"/>
        <v>0</v>
      </c>
      <c r="M88" s="408"/>
      <c r="N88" s="408"/>
      <c r="O88" s="408"/>
      <c r="P88" s="411"/>
      <c r="Q88" s="123">
        <f t="shared" si="30"/>
        <v>0</v>
      </c>
      <c r="R88" s="124">
        <f t="shared" si="31"/>
        <v>0</v>
      </c>
    </row>
    <row r="89" spans="1:18" x14ac:dyDescent="0.25">
      <c r="A89" s="402"/>
      <c r="B89" s="203"/>
      <c r="C89" s="398"/>
      <c r="D89" s="408"/>
      <c r="E89" s="408"/>
      <c r="F89" s="408"/>
      <c r="G89" s="123">
        <f t="shared" si="26"/>
        <v>0</v>
      </c>
      <c r="H89" s="408"/>
      <c r="I89" s="408"/>
      <c r="J89" s="408"/>
      <c r="K89" s="408"/>
      <c r="L89" s="123">
        <f t="shared" si="27"/>
        <v>0</v>
      </c>
      <c r="M89" s="408"/>
      <c r="N89" s="408"/>
      <c r="O89" s="408"/>
      <c r="P89" s="411"/>
      <c r="Q89" s="123">
        <f t="shared" si="30"/>
        <v>0</v>
      </c>
      <c r="R89" s="124">
        <f t="shared" si="31"/>
        <v>0</v>
      </c>
    </row>
    <row r="90" spans="1:18" x14ac:dyDescent="0.25">
      <c r="A90" s="402"/>
      <c r="B90" s="203"/>
      <c r="C90" s="398"/>
      <c r="D90" s="408"/>
      <c r="E90" s="408"/>
      <c r="F90" s="408"/>
      <c r="G90" s="123">
        <f t="shared" si="26"/>
        <v>0</v>
      </c>
      <c r="H90" s="408"/>
      <c r="I90" s="408"/>
      <c r="J90" s="408"/>
      <c r="K90" s="408"/>
      <c r="L90" s="123">
        <f t="shared" si="27"/>
        <v>0</v>
      </c>
      <c r="M90" s="408"/>
      <c r="N90" s="408"/>
      <c r="O90" s="408"/>
      <c r="P90" s="411"/>
      <c r="Q90" s="123">
        <f t="shared" si="30"/>
        <v>0</v>
      </c>
      <c r="R90" s="124">
        <f t="shared" si="31"/>
        <v>0</v>
      </c>
    </row>
    <row r="91" spans="1:18" x14ac:dyDescent="0.25">
      <c r="A91" s="402"/>
      <c r="B91" s="203"/>
      <c r="C91" s="398"/>
      <c r="D91" s="408"/>
      <c r="E91" s="408"/>
      <c r="F91" s="408"/>
      <c r="G91" s="123">
        <f t="shared" si="26"/>
        <v>0</v>
      </c>
      <c r="H91" s="408"/>
      <c r="I91" s="408"/>
      <c r="J91" s="408"/>
      <c r="K91" s="408"/>
      <c r="L91" s="123">
        <f t="shared" si="27"/>
        <v>0</v>
      </c>
      <c r="M91" s="408"/>
      <c r="N91" s="408"/>
      <c r="O91" s="408"/>
      <c r="P91" s="411"/>
      <c r="Q91" s="123">
        <f t="shared" si="30"/>
        <v>0</v>
      </c>
      <c r="R91" s="124">
        <f t="shared" si="31"/>
        <v>0</v>
      </c>
    </row>
    <row r="92" spans="1:18" x14ac:dyDescent="0.25">
      <c r="A92" s="402"/>
      <c r="B92" s="203"/>
      <c r="C92" s="398"/>
      <c r="D92" s="408"/>
      <c r="E92" s="408"/>
      <c r="F92" s="408"/>
      <c r="G92" s="123">
        <f t="shared" si="26"/>
        <v>0</v>
      </c>
      <c r="H92" s="408"/>
      <c r="I92" s="408"/>
      <c r="J92" s="408"/>
      <c r="K92" s="408"/>
      <c r="L92" s="123">
        <f t="shared" si="27"/>
        <v>0</v>
      </c>
      <c r="M92" s="408"/>
      <c r="N92" s="408"/>
      <c r="O92" s="408"/>
      <c r="P92" s="411"/>
      <c r="Q92" s="123">
        <f t="shared" si="30"/>
        <v>0</v>
      </c>
      <c r="R92" s="124">
        <f t="shared" si="31"/>
        <v>0</v>
      </c>
    </row>
    <row r="93" spans="1:18" x14ac:dyDescent="0.25">
      <c r="A93" s="402"/>
      <c r="B93" s="203"/>
      <c r="C93" s="398"/>
      <c r="D93" s="408"/>
      <c r="E93" s="408"/>
      <c r="F93" s="408"/>
      <c r="G93" s="123">
        <f t="shared" si="26"/>
        <v>0</v>
      </c>
      <c r="H93" s="408"/>
      <c r="I93" s="408"/>
      <c r="J93" s="408"/>
      <c r="K93" s="408"/>
      <c r="L93" s="123">
        <f t="shared" si="27"/>
        <v>0</v>
      </c>
      <c r="M93" s="408"/>
      <c r="N93" s="408"/>
      <c r="O93" s="408"/>
      <c r="P93" s="411"/>
      <c r="Q93" s="123">
        <f t="shared" si="30"/>
        <v>0</v>
      </c>
      <c r="R93" s="124">
        <f t="shared" si="31"/>
        <v>0</v>
      </c>
    </row>
    <row r="94" spans="1:18" x14ac:dyDescent="0.25">
      <c r="A94" s="402"/>
      <c r="B94" s="203"/>
      <c r="C94" s="398"/>
      <c r="D94" s="408"/>
      <c r="E94" s="408"/>
      <c r="F94" s="408"/>
      <c r="G94" s="123">
        <f t="shared" si="26"/>
        <v>0</v>
      </c>
      <c r="H94" s="408"/>
      <c r="I94" s="408"/>
      <c r="J94" s="408"/>
      <c r="K94" s="408"/>
      <c r="L94" s="123">
        <f t="shared" si="27"/>
        <v>0</v>
      </c>
      <c r="M94" s="408"/>
      <c r="N94" s="408"/>
      <c r="O94" s="408"/>
      <c r="P94" s="411"/>
      <c r="Q94" s="123">
        <f t="shared" si="30"/>
        <v>0</v>
      </c>
      <c r="R94" s="124">
        <f t="shared" si="31"/>
        <v>0</v>
      </c>
    </row>
    <row r="95" spans="1:18" x14ac:dyDescent="0.25">
      <c r="A95" s="402"/>
      <c r="B95" s="203"/>
      <c r="C95" s="398"/>
      <c r="D95" s="409"/>
      <c r="E95" s="409"/>
      <c r="F95" s="409"/>
      <c r="G95" s="328">
        <f t="shared" si="26"/>
        <v>0</v>
      </c>
      <c r="H95" s="409"/>
      <c r="I95" s="409"/>
      <c r="J95" s="409"/>
      <c r="K95" s="409"/>
      <c r="L95" s="328">
        <f t="shared" si="27"/>
        <v>0</v>
      </c>
      <c r="M95" s="409"/>
      <c r="N95" s="409"/>
      <c r="O95" s="409"/>
      <c r="P95" s="405"/>
      <c r="Q95" s="123">
        <f t="shared" si="28"/>
        <v>0</v>
      </c>
      <c r="R95" s="124">
        <f t="shared" si="29"/>
        <v>0</v>
      </c>
    </row>
    <row r="96" spans="1:18" x14ac:dyDescent="0.25">
      <c r="A96" s="402"/>
      <c r="B96" s="203"/>
      <c r="C96" s="398"/>
      <c r="D96" s="409"/>
      <c r="E96" s="409"/>
      <c r="F96" s="409"/>
      <c r="G96" s="328">
        <f t="shared" si="26"/>
        <v>0</v>
      </c>
      <c r="H96" s="409"/>
      <c r="I96" s="409"/>
      <c r="J96" s="409"/>
      <c r="K96" s="409"/>
      <c r="L96" s="328">
        <f t="shared" si="27"/>
        <v>0</v>
      </c>
      <c r="M96" s="405"/>
      <c r="N96" s="405"/>
      <c r="O96" s="405"/>
      <c r="P96" s="405"/>
      <c r="Q96" s="123">
        <f t="shared" si="28"/>
        <v>0</v>
      </c>
      <c r="R96" s="124">
        <f t="shared" si="29"/>
        <v>0</v>
      </c>
    </row>
    <row r="97" spans="1:18" x14ac:dyDescent="0.25">
      <c r="A97" s="402"/>
      <c r="B97" s="203"/>
      <c r="C97" s="398"/>
      <c r="D97" s="409"/>
      <c r="E97" s="409"/>
      <c r="F97" s="409"/>
      <c r="G97" s="328">
        <f t="shared" si="26"/>
        <v>0</v>
      </c>
      <c r="H97" s="409"/>
      <c r="I97" s="409"/>
      <c r="J97" s="409"/>
      <c r="K97" s="409"/>
      <c r="L97" s="328">
        <f t="shared" si="27"/>
        <v>0</v>
      </c>
      <c r="M97" s="405"/>
      <c r="N97" s="405"/>
      <c r="O97" s="405"/>
      <c r="P97" s="405"/>
      <c r="Q97" s="123">
        <f t="shared" si="28"/>
        <v>0</v>
      </c>
      <c r="R97" s="124">
        <f t="shared" si="29"/>
        <v>0</v>
      </c>
    </row>
    <row r="98" spans="1:18" x14ac:dyDescent="0.25">
      <c r="A98" s="402"/>
      <c r="B98" s="203"/>
      <c r="C98" s="398"/>
      <c r="D98" s="410"/>
      <c r="E98" s="410"/>
      <c r="F98" s="410"/>
      <c r="G98" s="329">
        <f t="shared" si="26"/>
        <v>0</v>
      </c>
      <c r="H98" s="410"/>
      <c r="I98" s="410"/>
      <c r="J98" s="410"/>
      <c r="K98" s="409"/>
      <c r="L98" s="329">
        <f t="shared" si="27"/>
        <v>0</v>
      </c>
      <c r="M98" s="406"/>
      <c r="N98" s="406"/>
      <c r="O98" s="406"/>
      <c r="P98" s="406"/>
      <c r="Q98" s="197">
        <f t="shared" si="28"/>
        <v>0</v>
      </c>
      <c r="R98" s="124">
        <f t="shared" si="29"/>
        <v>0</v>
      </c>
    </row>
    <row r="99" spans="1:18" ht="18.75" x14ac:dyDescent="0.3">
      <c r="A99" s="491" t="s">
        <v>207</v>
      </c>
      <c r="B99" s="492"/>
      <c r="C99" s="492"/>
      <c r="D99" s="492"/>
      <c r="E99" s="492"/>
      <c r="F99" s="493"/>
      <c r="G99" s="389">
        <f>SUM(G79:G98)</f>
        <v>0</v>
      </c>
      <c r="H99" s="394"/>
      <c r="I99" s="394" t="s">
        <v>207</v>
      </c>
      <c r="J99" s="394"/>
      <c r="K99" s="394"/>
      <c r="L99" s="389">
        <f>SUM(L79:L98)</f>
        <v>0</v>
      </c>
      <c r="M99" s="393"/>
      <c r="N99" s="394" t="s">
        <v>207</v>
      </c>
      <c r="O99" s="394"/>
      <c r="P99" s="394"/>
      <c r="Q99" s="389">
        <f>SUM(Q79:Q98)</f>
        <v>0</v>
      </c>
      <c r="R99" s="245">
        <f>SUM(R79:R98)</f>
        <v>0</v>
      </c>
    </row>
    <row r="100" spans="1:18" ht="15.75" x14ac:dyDescent="0.25">
      <c r="A100" s="294" t="s">
        <v>208</v>
      </c>
      <c r="B100" s="295"/>
      <c r="C100" s="295"/>
      <c r="D100" s="296" t="s">
        <v>193</v>
      </c>
      <c r="E100" s="296" t="s">
        <v>194</v>
      </c>
      <c r="F100" s="296" t="s">
        <v>195</v>
      </c>
      <c r="G100" s="392" t="s">
        <v>181</v>
      </c>
      <c r="H100" s="296" t="s">
        <v>196</v>
      </c>
      <c r="I100" s="296" t="s">
        <v>197</v>
      </c>
      <c r="J100" s="296" t="s">
        <v>198</v>
      </c>
      <c r="K100" s="296" t="s">
        <v>199</v>
      </c>
      <c r="L100" s="390" t="s">
        <v>183</v>
      </c>
      <c r="M100" s="296" t="s">
        <v>200</v>
      </c>
      <c r="N100" s="296" t="s">
        <v>201</v>
      </c>
      <c r="O100" s="296" t="s">
        <v>202</v>
      </c>
      <c r="P100" s="296" t="s">
        <v>203</v>
      </c>
      <c r="Q100" s="390" t="s">
        <v>184</v>
      </c>
      <c r="R100" s="391" t="s">
        <v>206</v>
      </c>
    </row>
    <row r="101" spans="1:18" x14ac:dyDescent="0.25">
      <c r="A101" s="23" t="s">
        <v>209</v>
      </c>
      <c r="B101" s="198"/>
      <c r="C101" s="125"/>
      <c r="D101" s="24">
        <f t="shared" ref="D101:Q101" si="32">SUM(D12:D76)</f>
        <v>0</v>
      </c>
      <c r="E101" s="24">
        <f t="shared" si="32"/>
        <v>0</v>
      </c>
      <c r="F101" s="24">
        <f t="shared" si="32"/>
        <v>0</v>
      </c>
      <c r="G101" s="25">
        <f t="shared" si="32"/>
        <v>0</v>
      </c>
      <c r="H101" s="24">
        <f t="shared" si="32"/>
        <v>0</v>
      </c>
      <c r="I101" s="24">
        <f t="shared" si="32"/>
        <v>0</v>
      </c>
      <c r="J101" s="24">
        <f t="shared" si="32"/>
        <v>0</v>
      </c>
      <c r="K101" s="24">
        <f t="shared" si="32"/>
        <v>0</v>
      </c>
      <c r="L101" s="25">
        <f t="shared" si="32"/>
        <v>0</v>
      </c>
      <c r="M101" s="25">
        <f t="shared" si="32"/>
        <v>0</v>
      </c>
      <c r="N101" s="25">
        <f t="shared" si="32"/>
        <v>0</v>
      </c>
      <c r="O101" s="25">
        <f t="shared" si="32"/>
        <v>0</v>
      </c>
      <c r="P101" s="25">
        <f t="shared" si="32"/>
        <v>0</v>
      </c>
      <c r="Q101" s="25">
        <f t="shared" si="32"/>
        <v>0</v>
      </c>
      <c r="R101" s="25">
        <f>R77</f>
        <v>0</v>
      </c>
    </row>
    <row r="102" spans="1:18" x14ac:dyDescent="0.25">
      <c r="A102" s="26" t="s">
        <v>210</v>
      </c>
      <c r="B102" s="199"/>
      <c r="C102" s="126"/>
      <c r="D102" s="27">
        <f t="shared" ref="D102:L102" si="33">SUM(D79:D98)</f>
        <v>0</v>
      </c>
      <c r="E102" s="27">
        <f t="shared" si="33"/>
        <v>0</v>
      </c>
      <c r="F102" s="27">
        <f t="shared" si="33"/>
        <v>0</v>
      </c>
      <c r="G102" s="27">
        <f t="shared" si="33"/>
        <v>0</v>
      </c>
      <c r="H102" s="27">
        <f t="shared" si="33"/>
        <v>0</v>
      </c>
      <c r="I102" s="27">
        <f t="shared" si="33"/>
        <v>0</v>
      </c>
      <c r="J102" s="27">
        <f t="shared" si="33"/>
        <v>0</v>
      </c>
      <c r="K102" s="27">
        <f t="shared" si="33"/>
        <v>0</v>
      </c>
      <c r="L102" s="27">
        <f t="shared" si="33"/>
        <v>0</v>
      </c>
      <c r="M102" s="27">
        <f>SUM(M79:M98)</f>
        <v>0</v>
      </c>
      <c r="N102" s="27">
        <f>SUM(N79:N98)</f>
        <v>0</v>
      </c>
      <c r="O102" s="27">
        <f>SUM(O79:O98)</f>
        <v>0</v>
      </c>
      <c r="P102" s="27">
        <f>SUM(P79:P98)</f>
        <v>0</v>
      </c>
      <c r="Q102" s="27">
        <f>SUM(Q79:Q98)</f>
        <v>0</v>
      </c>
      <c r="R102" s="127">
        <f>R99</f>
        <v>0</v>
      </c>
    </row>
    <row r="103" spans="1:18" ht="15" customHeight="1" x14ac:dyDescent="0.25">
      <c r="A103" s="4"/>
    </row>
    <row r="104" spans="1:18" ht="15" customHeight="1" x14ac:dyDescent="0.25">
      <c r="A104" s="317" t="s">
        <v>211</v>
      </c>
      <c r="B104" s="318">
        <f>R77</f>
        <v>0</v>
      </c>
    </row>
    <row r="105" spans="1:18" ht="15" customHeight="1" x14ac:dyDescent="0.25">
      <c r="A105" s="317" t="s">
        <v>212</v>
      </c>
      <c r="B105" s="318">
        <f>S77</f>
        <v>0</v>
      </c>
    </row>
    <row r="106" spans="1:18" ht="15" customHeight="1" x14ac:dyDescent="0.25">
      <c r="A106" s="317" t="s">
        <v>213</v>
      </c>
      <c r="B106" s="318">
        <f>R99</f>
        <v>0</v>
      </c>
    </row>
    <row r="107" spans="1:18" ht="15" customHeight="1" x14ac:dyDescent="0.25">
      <c r="A107" s="317" t="s">
        <v>214</v>
      </c>
      <c r="B107" s="318">
        <f>B104-B105</f>
        <v>0</v>
      </c>
    </row>
    <row r="108" spans="1:18" ht="15" customHeight="1" x14ac:dyDescent="0.25">
      <c r="A108" s="317" t="s">
        <v>215</v>
      </c>
      <c r="B108" s="319" t="e">
        <f>B107/B104</f>
        <v>#DIV/0!</v>
      </c>
    </row>
    <row r="110" spans="1:18" ht="15" customHeight="1" x14ac:dyDescent="0.25">
      <c r="A110" s="317" t="s">
        <v>216</v>
      </c>
      <c r="B110" s="318">
        <f>W77</f>
        <v>0</v>
      </c>
    </row>
    <row r="111" spans="1:18" ht="15" customHeight="1" x14ac:dyDescent="0.25">
      <c r="A111" s="317" t="s">
        <v>217</v>
      </c>
      <c r="B111" s="318">
        <f>X77</f>
        <v>0</v>
      </c>
    </row>
  </sheetData>
  <sheetProtection algorithmName="SHA-512" hashValue="jDhY0GGOERFWSzjtxYKszabGYlQPoz3AxiLAV5LCuuVttDetUpYfaTQUhv83xCwACRaI9F61WoUI0pO+XQ5Q+g==" saltValue="j/d68NOCyqdaP5IewkgTvA==" spinCount="100000" sheet="1" scenarios="1"/>
  <protectedRanges>
    <protectedRange sqref="A12:A76" name="Range1"/>
    <protectedRange sqref="C12:F76" name="Range2"/>
    <protectedRange sqref="H12:K76" name="Range3"/>
    <protectedRange sqref="M12:P76" name="Range4"/>
    <protectedRange sqref="A79:F98" name="Range5"/>
    <protectedRange sqref="H79:K98" name="Range6"/>
    <protectedRange sqref="M79:P98" name="Range7"/>
    <protectedRange sqref="S12:T76" name="Range8"/>
  </protectedRanges>
  <mergeCells count="23">
    <mergeCell ref="A99:F99"/>
    <mergeCell ref="B4:C4"/>
    <mergeCell ref="B5:C5"/>
    <mergeCell ref="B7:J7"/>
    <mergeCell ref="D9:G9"/>
    <mergeCell ref="H9:L9"/>
    <mergeCell ref="A9:A10"/>
    <mergeCell ref="A77:F77"/>
    <mergeCell ref="W10:W11"/>
    <mergeCell ref="X10:X11"/>
    <mergeCell ref="B3:C3"/>
    <mergeCell ref="V10:V11"/>
    <mergeCell ref="S10:S11"/>
    <mergeCell ref="B9:B10"/>
    <mergeCell ref="K5:M5"/>
    <mergeCell ref="M9:R9"/>
    <mergeCell ref="G10:G11"/>
    <mergeCell ref="L10:L11"/>
    <mergeCell ref="Q10:Q11"/>
    <mergeCell ref="R10:R11"/>
    <mergeCell ref="C9:C10"/>
    <mergeCell ref="U10:U11"/>
    <mergeCell ref="T10:T11"/>
  </mergeCells>
  <dataValidations count="1">
    <dataValidation allowBlank="1" showInputMessage="1" showErrorMessage="1" sqref="B12:B76" xr:uid="{8F7ED2A2-557F-445B-A9D0-E4CC5752A02E}"/>
  </dataValidations>
  <pageMargins left="0.7" right="0.7" top="0.75" bottom="0.75" header="0.3" footer="0.3"/>
  <pageSetup paperSize="9" orientation="portrait" r:id="rId1"/>
  <ignoredErrors>
    <ignoredError sqref="Q62:R62" formula="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E7B79E2-378C-468B-9B4C-BDE219075F30}">
          <x14:formula1>
            <xm:f>'Source data'!$A$30:$A$31</xm:f>
          </x14:formula1>
          <xm:sqref>A79:A98</xm:sqref>
        </x14:dataValidation>
        <x14:dataValidation type="list" allowBlank="1" showInputMessage="1" showErrorMessage="1" xr:uid="{986FBA52-223D-4559-9537-59D22F5AD98F}">
          <x14:formula1>
            <xm:f>'Source data'!$A$4:$A$27</xm:f>
          </x14:formula1>
          <xm:sqref>A12:A76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D1AFE-35FB-4E79-A589-C89F0EAD7FDD}">
  <sheetPr codeName="Sheet6">
    <tabColor theme="8" tint="0.79998168889431442"/>
  </sheetPr>
  <dimension ref="A1:M48"/>
  <sheetViews>
    <sheetView workbookViewId="0">
      <selection activeCell="B5" sqref="B5:E5"/>
    </sheetView>
  </sheetViews>
  <sheetFormatPr defaultRowHeight="15" customHeight="1" x14ac:dyDescent="0.25"/>
  <cols>
    <col min="1" max="1" width="39" bestFit="1" customWidth="1"/>
    <col min="2" max="5" width="14.85546875" customWidth="1"/>
    <col min="6" max="6" width="15.140625" customWidth="1"/>
    <col min="7" max="7" width="16.28515625" customWidth="1"/>
  </cols>
  <sheetData>
    <row r="1" spans="1:13" ht="21" x14ac:dyDescent="0.35">
      <c r="A1" s="289" t="s">
        <v>120</v>
      </c>
    </row>
    <row r="2" spans="1:13" ht="18.600000000000001" customHeight="1" x14ac:dyDescent="0.3">
      <c r="A2" s="293" t="s">
        <v>218</v>
      </c>
    </row>
    <row r="3" spans="1:13" ht="18.600000000000001" customHeight="1" x14ac:dyDescent="0.25">
      <c r="A3" s="232" t="s">
        <v>170</v>
      </c>
      <c r="B3" s="501" t="str">
        <f>Overview!C4</f>
        <v>Applicant name</v>
      </c>
      <c r="C3" s="502"/>
      <c r="D3" s="502"/>
      <c r="E3" s="503"/>
      <c r="G3" s="191"/>
      <c r="H3" s="192"/>
      <c r="K3" s="193"/>
      <c r="M3" s="194"/>
    </row>
    <row r="4" spans="1:13" ht="15.6" customHeight="1" x14ac:dyDescent="0.25">
      <c r="A4" s="305" t="s">
        <v>125</v>
      </c>
      <c r="B4" s="504" t="str">
        <f>Overview!C5</f>
        <v>Project name</v>
      </c>
      <c r="C4" s="505"/>
      <c r="D4" s="505"/>
      <c r="E4" s="506"/>
    </row>
    <row r="5" spans="1:13" ht="15.6" customHeight="1" x14ac:dyDescent="0.25">
      <c r="A5" s="232" t="s">
        <v>219</v>
      </c>
      <c r="B5" s="507" t="str">
        <f>Overview!C6</f>
        <v>SRP-2026-123-G</v>
      </c>
      <c r="C5" s="508"/>
      <c r="D5" s="508"/>
      <c r="E5" s="509"/>
    </row>
    <row r="7" spans="1:13" ht="30.75" customHeight="1" x14ac:dyDescent="0.25">
      <c r="A7" s="519" t="s">
        <v>220</v>
      </c>
      <c r="B7" s="520"/>
      <c r="C7" s="521"/>
    </row>
    <row r="9" spans="1:13" ht="14.45" customHeight="1" x14ac:dyDescent="0.25">
      <c r="A9" s="515" t="s">
        <v>173</v>
      </c>
      <c r="B9" s="517"/>
      <c r="C9" s="511"/>
      <c r="D9" s="513"/>
      <c r="E9" s="510"/>
      <c r="F9" s="510"/>
      <c r="G9" s="510"/>
    </row>
    <row r="10" spans="1:13" ht="14.45" customHeight="1" x14ac:dyDescent="0.25">
      <c r="A10" s="516"/>
      <c r="B10" s="518"/>
      <c r="C10" s="512"/>
      <c r="D10" s="514"/>
      <c r="E10" s="510"/>
      <c r="F10" s="510"/>
      <c r="G10" s="510"/>
    </row>
    <row r="11" spans="1:13" ht="14.45" customHeight="1" x14ac:dyDescent="0.25">
      <c r="A11" s="528"/>
      <c r="B11" s="528" t="s">
        <v>221</v>
      </c>
      <c r="C11" s="528" t="s">
        <v>222</v>
      </c>
      <c r="D11" s="530" t="s">
        <v>223</v>
      </c>
      <c r="E11" s="532" t="s">
        <v>224</v>
      </c>
      <c r="F11" s="532" t="s">
        <v>24</v>
      </c>
      <c r="G11" s="532" t="s">
        <v>18</v>
      </c>
    </row>
    <row r="12" spans="1:13" ht="14.45" customHeight="1" x14ac:dyDescent="0.25">
      <c r="A12" s="529"/>
      <c r="B12" s="529"/>
      <c r="C12" s="529"/>
      <c r="D12" s="531"/>
      <c r="E12" s="533"/>
      <c r="F12" s="533"/>
      <c r="G12" s="533"/>
    </row>
    <row r="13" spans="1:13" ht="14.45" customHeight="1" x14ac:dyDescent="0.25">
      <c r="A13" s="323" t="str" cm="1">
        <f t="array" ref="A13:A35">'Source data'!A4:A26</f>
        <v>Audit costs</v>
      </c>
      <c r="B13" s="321">
        <f>SUMIF('Budget Plan'!$A$12:$A$76,'Source data'!A4,'Budget Plan'!$R$12:$R$76)</f>
        <v>0</v>
      </c>
      <c r="C13" s="321">
        <f>SUMIF('Budget Plan'!$A$12:$A$76,'Source data'!A4,'Budget Plan'!$G$12:$G$76)</f>
        <v>0</v>
      </c>
      <c r="D13" s="322">
        <f>SUMIF('Budget Plan'!$A$12:$A$76,'Source data'!A4,'Budget Plan'!$L$12:$L$76)</f>
        <v>0</v>
      </c>
      <c r="E13" s="321">
        <f>SUMIF('Budget Plan'!$A$12:$A$76,'Source data'!A4,'Budget Plan'!$Q$12:$Q$76)</f>
        <v>0</v>
      </c>
      <c r="F13" s="321">
        <f>SUMIF('Budget Plan'!$A$12:$A$76,'Source data'!A4,'Budget Plan'!$U$12:$U$76)</f>
        <v>0</v>
      </c>
      <c r="G13" s="321">
        <f>SUMIF('Budget Plan'!$A$12:$A$76,'Source data'!A4,'Budget Plan'!$V$12:$V$76)</f>
        <v>0</v>
      </c>
    </row>
    <row r="14" spans="1:13" ht="14.45" customHeight="1" x14ac:dyDescent="0.25">
      <c r="A14" s="323" t="str">
        <v>Conservation translocation</v>
      </c>
      <c r="B14" s="321">
        <f>SUMIF('Budget Plan'!$A$12:$A$76,'Source data'!A5,'Budget Plan'!$R$12:$R$76)</f>
        <v>0</v>
      </c>
      <c r="C14" s="321">
        <f>SUMIF('Budget Plan'!$A$12:$A$76,'Source data'!A5,'Budget Plan'!$G$12:$G$76)</f>
        <v>0</v>
      </c>
      <c r="D14" s="322">
        <f>SUMIF('Budget Plan'!$A$12:$A$76,'Source data'!A5,'Budget Plan'!$L$12:$L$76)</f>
        <v>0</v>
      </c>
      <c r="E14" s="321">
        <f>SUMIF('Budget Plan'!$A$12:$A$76,'Source data'!A5,'Budget Plan'!$Q$12:$Q$76)</f>
        <v>0</v>
      </c>
      <c r="F14" s="321">
        <f>SUMIF('Budget Plan'!$A$12:$A$76,'Source data'!A5,'Budget Plan'!$U$12:$U$76)</f>
        <v>0</v>
      </c>
      <c r="G14" s="321">
        <f>SUMIF('Budget Plan'!$A$12:$A$76,'Source data'!A5,'Budget Plan'!$V$12:$V$76)</f>
        <v>0</v>
      </c>
    </row>
    <row r="15" spans="1:13" ht="14.45" customHeight="1" x14ac:dyDescent="0.25">
      <c r="A15" s="323" t="str">
        <v>Consumables</v>
      </c>
      <c r="B15" s="321">
        <f>SUMIF('Budget Plan'!$A$12:$A$76,'Source data'!A6,'Budget Plan'!$R$12:$R$76)</f>
        <v>0</v>
      </c>
      <c r="C15" s="321">
        <f>SUMIF('Budget Plan'!$A$12:$A$76,'Source data'!A6,'Budget Plan'!$G$12:$G$76)</f>
        <v>0</v>
      </c>
      <c r="D15" s="322">
        <f>SUMIF('Budget Plan'!$A$12:$A$76,'Source data'!A6,'Budget Plan'!$L$12:$L$76)</f>
        <v>0</v>
      </c>
      <c r="E15" s="321">
        <f>SUMIF('Budget Plan'!$A$12:$A$76,'Source data'!A6,'Budget Plan'!$Q$12:$Q$76)</f>
        <v>0</v>
      </c>
      <c r="F15" s="321">
        <f>SUMIF('Budget Plan'!$A$12:$A$76,'Source data'!A6,'Budget Plan'!$U$12:$U$76)</f>
        <v>0</v>
      </c>
      <c r="G15" s="321">
        <f>SUMIF('Budget Plan'!$A$12:$A$76,'Source data'!A6,'Budget Plan'!$V$12:$V$76)</f>
        <v>0</v>
      </c>
    </row>
    <row r="16" spans="1:13" ht="14.45" customHeight="1" x14ac:dyDescent="0.25">
      <c r="A16" s="323" t="str">
        <v>Contractor fees</v>
      </c>
      <c r="B16" s="321">
        <f>SUMIF('Budget Plan'!$A$12:$A$76,'Source data'!A7,'Budget Plan'!$R$12:$R$76)</f>
        <v>0</v>
      </c>
      <c r="C16" s="321">
        <f>SUMIF('Budget Plan'!$A$12:$A$76,'Source data'!A7,'Budget Plan'!$G$12:$G$76)</f>
        <v>0</v>
      </c>
      <c r="D16" s="322">
        <f>SUMIF('Budget Plan'!$A$12:$A$76,'Source data'!A7,'Budget Plan'!$L$12:$L$76)</f>
        <v>0</v>
      </c>
      <c r="E16" s="321">
        <f>SUMIF('Budget Plan'!$A$12:$A$76,'Source data'!A7,'Budget Plan'!$Q$12:$Q$76)</f>
        <v>0</v>
      </c>
      <c r="F16" s="321">
        <f>SUMIF('Budget Plan'!$A$12:$A$76,'Source data'!A7,'Budget Plan'!$U$12:$U$76)</f>
        <v>0</v>
      </c>
      <c r="G16" s="321">
        <f>SUMIF('Budget Plan'!$A$12:$A$76,'Source data'!A7,'Budget Plan'!$V$12:$V$76)</f>
        <v>0</v>
      </c>
    </row>
    <row r="17" spans="1:7" ht="14.45" customHeight="1" x14ac:dyDescent="0.25">
      <c r="A17" s="323" t="str">
        <v>Equipment/machinery hire</v>
      </c>
      <c r="B17" s="321">
        <f>SUMIF('Budget Plan'!$A$12:$A$76,'Source data'!A8,'Budget Plan'!$R$12:$R$76)</f>
        <v>0</v>
      </c>
      <c r="C17" s="321">
        <f>SUMIF('Budget Plan'!$A$12:$A$76,'Source data'!A8,'Budget Plan'!$G$12:$G$76)</f>
        <v>0</v>
      </c>
      <c r="D17" s="322">
        <f>SUMIF('Budget Plan'!$A$12:$A$76,'Source data'!A8,'Budget Plan'!$L$12:$L$76)</f>
        <v>0</v>
      </c>
      <c r="E17" s="321">
        <f>SUMIF('Budget Plan'!$A$12:$A$76,'Source data'!A8,'Budget Plan'!$Q$12:$Q$76)</f>
        <v>0</v>
      </c>
      <c r="F17" s="321">
        <f>SUMIF('Budget Plan'!$A$12:$A$76,'Source data'!A8,'Budget Plan'!$U$12:$U$76)</f>
        <v>0</v>
      </c>
      <c r="G17" s="321">
        <f>SUMIF('Budget Plan'!$A$12:$A$76,'Source data'!A8,'Budget Plan'!$V$12:$V$76)</f>
        <v>0</v>
      </c>
    </row>
    <row r="18" spans="1:7" ht="14.45" customHeight="1" x14ac:dyDescent="0.25">
      <c r="A18" s="323" t="str">
        <v>Equipment/machinery purchase</v>
      </c>
      <c r="B18" s="321">
        <f>SUMIF('Budget Plan'!$A$12:$A$76,'Source data'!A9,'Budget Plan'!$R$12:$R$76)</f>
        <v>0</v>
      </c>
      <c r="C18" s="321">
        <f>SUMIF('Budget Plan'!$A$12:$A$76,'Source data'!A9,'Budget Plan'!$G$12:$G$76)</f>
        <v>0</v>
      </c>
      <c r="D18" s="322">
        <f>SUMIF('Budget Plan'!$A$12:$A$76,'Source data'!A9,'Budget Plan'!$L$12:$L$76)</f>
        <v>0</v>
      </c>
      <c r="E18" s="321">
        <f>SUMIF('Budget Plan'!$A$12:$A$76,'Source data'!A9,'Budget Plan'!$Q$12:$Q$76)</f>
        <v>0</v>
      </c>
      <c r="F18" s="321">
        <f>SUMIF('Budget Plan'!$A$12:$A$76,'Source data'!A9,'Budget Plan'!$U$12:$U$76)</f>
        <v>0</v>
      </c>
      <c r="G18" s="321">
        <f>SUMIF('Budget Plan'!$A$12:$A$76,'Source data'!A9,'Budget Plan'!$V$12:$V$76)</f>
        <v>0</v>
      </c>
    </row>
    <row r="19" spans="1:7" ht="14.45" customHeight="1" x14ac:dyDescent="0.25">
      <c r="A19" s="323" t="str">
        <v>Habitat creation</v>
      </c>
      <c r="B19" s="321">
        <f>SUMIF('Budget Plan'!$A$12:$A$76,'Source data'!A10,'Budget Plan'!$R$12:$R$76)</f>
        <v>0</v>
      </c>
      <c r="C19" s="321">
        <f>SUMIF('Budget Plan'!$A$12:$A$76,'Source data'!A10,'Budget Plan'!$G$12:$G$76)</f>
        <v>0</v>
      </c>
      <c r="D19" s="322">
        <f>SUMIF('Budget Plan'!$A$12:$A$76,'Source data'!A10,'Budget Plan'!$L$12:$L$76)</f>
        <v>0</v>
      </c>
      <c r="E19" s="321">
        <f>SUMIF('Budget Plan'!$A$12:$A$76,'Source data'!A10,'Budget Plan'!$Q$12:$Q$76)</f>
        <v>0</v>
      </c>
      <c r="F19" s="321">
        <f>SUMIF('Budget Plan'!$A$12:$A$76,'Source data'!A10,'Budget Plan'!$U$12:$U$76)</f>
        <v>0</v>
      </c>
      <c r="G19" s="321">
        <f>SUMIF('Budget Plan'!$A$12:$A$76,'Source data'!A10,'Budget Plan'!$V$12:$V$76)</f>
        <v>0</v>
      </c>
    </row>
    <row r="20" spans="1:7" ht="14.45" customHeight="1" x14ac:dyDescent="0.25">
      <c r="A20" s="323" t="str">
        <v>Habitat management</v>
      </c>
      <c r="B20" s="321">
        <f>SUMIF('Budget Plan'!$A$12:$A$76,'Source data'!A11,'Budget Plan'!$R$12:$R$76)</f>
        <v>0</v>
      </c>
      <c r="C20" s="321">
        <f>SUMIF('Budget Plan'!$A$12:$A$76,'Source data'!A11,'Budget Plan'!$G$12:$G$76)</f>
        <v>0</v>
      </c>
      <c r="D20" s="322">
        <f>SUMIF('Budget Plan'!$A$12:$A$76,'Source data'!A11,'Budget Plan'!$L$12:$L$76)</f>
        <v>0</v>
      </c>
      <c r="E20" s="321">
        <f>SUMIF('Budget Plan'!$A$12:$A$76,'Source data'!A11,'Budget Plan'!$Q$12:$Q$76)</f>
        <v>0</v>
      </c>
      <c r="F20" s="321">
        <f>SUMIF('Budget Plan'!$A$12:$A$76,'Source data'!A11,'Budget Plan'!$U$12:$U$76)</f>
        <v>0</v>
      </c>
      <c r="G20" s="321">
        <f>SUMIF('Budget Plan'!$A$12:$A$76,'Source data'!A11,'Budget Plan'!$V$12:$V$76)</f>
        <v>0</v>
      </c>
    </row>
    <row r="21" spans="1:7" ht="14.45" customHeight="1" x14ac:dyDescent="0.25">
      <c r="A21" s="323" t="str">
        <v>Land purchase</v>
      </c>
      <c r="B21" s="321">
        <f>SUMIF('Budget Plan'!$A$12:$A$76,'Source data'!A12,'Budget Plan'!$R$12:$R$76)</f>
        <v>0</v>
      </c>
      <c r="C21" s="321">
        <f>SUMIF('Budget Plan'!$A$12:$A$76,'Source data'!A12,'Budget Plan'!$G$12:$G$76)</f>
        <v>0</v>
      </c>
      <c r="D21" s="322">
        <f>SUMIF('Budget Plan'!$A$12:$A$76,'Source data'!A12,'Budget Plan'!$L$12:$L$76)</f>
        <v>0</v>
      </c>
      <c r="E21" s="321">
        <f>SUMIF('Budget Plan'!$A$12:$A$76,'Source data'!A12,'Budget Plan'!$Q$12:$Q$76)</f>
        <v>0</v>
      </c>
      <c r="F21" s="321">
        <f>SUMIF('Budget Plan'!$A$12:$A$76,'Source data'!A12,'Budget Plan'!$U$12:$U$76)</f>
        <v>0</v>
      </c>
      <c r="G21" s="321">
        <f>SUMIF('Budget Plan'!$A$12:$A$76,'Source data'!A12,'Budget Plan'!$V$12:$V$76)</f>
        <v>0</v>
      </c>
    </row>
    <row r="22" spans="1:7" ht="14.45" customHeight="1" x14ac:dyDescent="0.25">
      <c r="A22" s="323" t="str">
        <v>Monitoring (targeted)</v>
      </c>
      <c r="B22" s="321">
        <f>SUMIF('Budget Plan'!$A$12:$A$76,'Source data'!A13,'Budget Plan'!$R$12:$R$76)</f>
        <v>0</v>
      </c>
      <c r="C22" s="321">
        <f>SUMIF('Budget Plan'!$A$12:$A$76,'Source data'!A13,'Budget Plan'!$G$12:$G$76)</f>
        <v>0</v>
      </c>
      <c r="D22" s="322">
        <f>SUMIF('Budget Plan'!$A$12:$A$76,'Source data'!A13,'Budget Plan'!$L$12:$L$76)</f>
        <v>0</v>
      </c>
      <c r="E22" s="321">
        <f>SUMIF('Budget Plan'!$A$12:$A$76,'Source data'!A13,'Budget Plan'!$Q$12:$Q$76)</f>
        <v>0</v>
      </c>
      <c r="F22" s="321">
        <f>SUMIF('Budget Plan'!$A$12:$A$76,'Source data'!A13,'Budget Plan'!$U$12:$U$76)</f>
        <v>0</v>
      </c>
      <c r="G22" s="321">
        <f>SUMIF('Budget Plan'!$A$12:$A$76,'Source data'!A13,'Budget Plan'!$V$12:$V$76)</f>
        <v>0</v>
      </c>
    </row>
    <row r="23" spans="1:7" ht="14.45" customHeight="1" x14ac:dyDescent="0.25">
      <c r="A23" s="323" t="str">
        <v>Overheads/FCR</v>
      </c>
      <c r="B23" s="321">
        <f>SUMIF('Budget Plan'!$A$12:$A$76,'Source data'!A14,'Budget Plan'!$R$12:$R$76)</f>
        <v>0</v>
      </c>
      <c r="C23" s="321">
        <f>SUMIF('Budget Plan'!$A$12:$A$76,'Source data'!A14,'Budget Plan'!$G$12:$G$76)</f>
        <v>0</v>
      </c>
      <c r="D23" s="322">
        <f>SUMIF('Budget Plan'!$A$12:$A$76,'Source data'!A14,'Budget Plan'!$L$12:$L$76)</f>
        <v>0</v>
      </c>
      <c r="E23" s="321">
        <f>SUMIF('Budget Plan'!$A$12:$A$76,'Source data'!A14,'Budget Plan'!$Q$12:$Q$76)</f>
        <v>0</v>
      </c>
      <c r="F23" s="321">
        <f>SUMIF('Budget Plan'!$A$12:$A$76,'Source data'!A14,'Budget Plan'!$U$12:$U$76)</f>
        <v>0</v>
      </c>
      <c r="G23" s="321">
        <f>SUMIF('Budget Plan'!$A$12:$A$76,'Source data'!A14,'Budget Plan'!$V$12:$V$76)</f>
        <v>0</v>
      </c>
    </row>
    <row r="24" spans="1:7" ht="14.45" customHeight="1" x14ac:dyDescent="0.25">
      <c r="A24" s="323" t="str">
        <v>Professional fees</v>
      </c>
      <c r="B24" s="321">
        <f>SUMIF('Budget Plan'!$A$12:$A$76,'Source data'!A15,'Budget Plan'!$R$12:$R$76)</f>
        <v>0</v>
      </c>
      <c r="C24" s="321">
        <f>SUMIF('Budget Plan'!$A$12:$A$76,'Source data'!A15,'Budget Plan'!$G$12:$G$76)</f>
        <v>0</v>
      </c>
      <c r="D24" s="322">
        <f>SUMIF('Budget Plan'!$A$12:$A$76,'Source data'!A15,'Budget Plan'!$L$12:$L$76)</f>
        <v>0</v>
      </c>
      <c r="E24" s="321">
        <f>SUMIF('Budget Plan'!$A$12:$A$76,'Source data'!A15,'Budget Plan'!$Q$12:$Q$76)</f>
        <v>0</v>
      </c>
      <c r="F24" s="321">
        <f>SUMIF('Budget Plan'!$A$12:$A$76,'Source data'!A15,'Budget Plan'!$U$12:$U$76)</f>
        <v>0</v>
      </c>
      <c r="G24" s="321">
        <f>SUMIF('Budget Plan'!$A$12:$A$76,'Source data'!A15,'Budget Plan'!$V$12:$V$76)</f>
        <v>0</v>
      </c>
    </row>
    <row r="25" spans="1:7" ht="14.45" customHeight="1" x14ac:dyDescent="0.25">
      <c r="A25" s="323" t="str">
        <v>Project travel &amp; subsistence</v>
      </c>
      <c r="B25" s="321">
        <f>SUMIF('Budget Plan'!$A$12:$A$76,'Source data'!A16,'Budget Plan'!$R$12:$R$76)</f>
        <v>0</v>
      </c>
      <c r="C25" s="321">
        <f>SUMIF('Budget Plan'!$A$12:$A$76,'Source data'!A16,'Budget Plan'!$G$12:$G$76)</f>
        <v>0</v>
      </c>
      <c r="D25" s="322">
        <f>SUMIF('Budget Plan'!$A$12:$A$76,'Source data'!A16,'Budget Plan'!$L$12:$L$76)</f>
        <v>0</v>
      </c>
      <c r="E25" s="321">
        <f>SUMIF('Budget Plan'!$A$12:$A$76,'Source data'!A16,'Budget Plan'!$Q$12:$Q$76)</f>
        <v>0</v>
      </c>
      <c r="F25" s="321">
        <f>SUMIF('Budget Plan'!$A$12:$A$76,'Source data'!A16,'Budget Plan'!$U$12:$U$76)</f>
        <v>0</v>
      </c>
      <c r="G25" s="321">
        <f>SUMIF('Budget Plan'!$A$12:$A$76,'Source data'!A16,'Budget Plan'!$V$12:$V$76)</f>
        <v>0</v>
      </c>
    </row>
    <row r="26" spans="1:7" ht="14.45" customHeight="1" x14ac:dyDescent="0.25">
      <c r="A26" s="323" t="str">
        <v>Publicity &amp; promotion</v>
      </c>
      <c r="B26" s="321">
        <f>SUMIF('Budget Plan'!$A$12:$A$76,'Source data'!A17,'Budget Plan'!$R$12:$R$76)</f>
        <v>0</v>
      </c>
      <c r="C26" s="321">
        <f>SUMIF('Budget Plan'!$A$12:$A$76,'Source data'!A17,'Budget Plan'!$G$12:$G$76)</f>
        <v>0</v>
      </c>
      <c r="D26" s="322">
        <f>SUMIF('Budget Plan'!$A$12:$A$76,'Source data'!A17,'Budget Plan'!$L$12:$L$76)</f>
        <v>0</v>
      </c>
      <c r="E26" s="321">
        <f>SUMIF('Budget Plan'!$A$12:$A$76,'Source data'!A17,'Budget Plan'!$Q$12:$Q$76)</f>
        <v>0</v>
      </c>
      <c r="F26" s="321">
        <f>SUMIF('Budget Plan'!$A$12:$A$76,'Source data'!A17,'Budget Plan'!$U$12:$U$76)</f>
        <v>0</v>
      </c>
      <c r="G26" s="321">
        <f>SUMIF('Budget Plan'!$A$12:$A$76,'Source data'!A17,'Budget Plan'!$V$12:$V$76)</f>
        <v>0</v>
      </c>
    </row>
    <row r="27" spans="1:7" ht="14.45" customHeight="1" x14ac:dyDescent="0.25">
      <c r="A27" s="324" t="str">
        <v>Recruitment</v>
      </c>
      <c r="B27" s="321">
        <f>SUMIF('Budget Plan'!$A$12:$A$76,'Source data'!A18,'Budget Plan'!$R$12:$R$76)</f>
        <v>0</v>
      </c>
      <c r="C27" s="321">
        <f>SUMIF('Budget Plan'!$A$12:$A$76,'Source data'!A18,'Budget Plan'!$G$12:$G$76)</f>
        <v>0</v>
      </c>
      <c r="D27" s="322">
        <f>SUMIF('Budget Plan'!$A$12:$A$76,'Source data'!A18,'Budget Plan'!$L$12:$L$76)</f>
        <v>0</v>
      </c>
      <c r="E27" s="321">
        <f>SUMIF('Budget Plan'!$A$12:$A$76,'Source data'!A18,'Budget Plan'!$Q$12:$Q$76)</f>
        <v>0</v>
      </c>
      <c r="F27" s="321">
        <f>SUMIF('Budget Plan'!$A$12:$A$76,'Source data'!A18,'Budget Plan'!$U$12:$U$76)</f>
        <v>0</v>
      </c>
      <c r="G27" s="321">
        <f>SUMIF('Budget Plan'!$A$12:$A$76,'Source data'!A18,'Budget Plan'!$V$12:$V$76)</f>
        <v>0</v>
      </c>
    </row>
    <row r="28" spans="1:7" ht="14.45" customHeight="1" x14ac:dyDescent="0.25">
      <c r="A28" s="324" t="str">
        <v>Scientific research</v>
      </c>
      <c r="B28" s="321">
        <f>SUMIF('Budget Plan'!$A$12:$A$76,'Source data'!A19,'Budget Plan'!$R$12:$R$76)</f>
        <v>0</v>
      </c>
      <c r="C28" s="321">
        <f>SUMIF('Budget Plan'!$A$12:$A$76,'Source data'!A19,'Budget Plan'!$G$12:$G$76)</f>
        <v>0</v>
      </c>
      <c r="D28" s="322">
        <f>SUMIF('Budget Plan'!$A$12:$A$76,'Source data'!A19,'Budget Plan'!$L$12:$L$76)</f>
        <v>0</v>
      </c>
      <c r="E28" s="321">
        <f>SUMIF('Budget Plan'!$A$12:$A$76,'Source data'!A19,'Budget Plan'!$Q$12:$Q$76)</f>
        <v>0</v>
      </c>
      <c r="F28" s="321">
        <f>SUMIF('Budget Plan'!$A$12:$A$76,'Source data'!A19,'Budget Plan'!$U$12:$U$76)</f>
        <v>0</v>
      </c>
      <c r="G28" s="321">
        <f>SUMIF('Budget Plan'!$A$12:$A$76,'Source data'!A19,'Budget Plan'!$V$12:$V$76)</f>
        <v>0</v>
      </c>
    </row>
    <row r="29" spans="1:7" ht="14.45" customHeight="1" x14ac:dyDescent="0.25">
      <c r="A29" s="323" t="str">
        <v>Site infrastructure</v>
      </c>
      <c r="B29" s="321">
        <f>SUMIF('Budget Plan'!$A$12:$A$76,'Source data'!A20,'Budget Plan'!$R$12:$R$76)</f>
        <v>0</v>
      </c>
      <c r="C29" s="321">
        <f>SUMIF('Budget Plan'!$A$12:$A$76,'Source data'!A20,'Budget Plan'!$G$12:$G$76)</f>
        <v>0</v>
      </c>
      <c r="D29" s="322">
        <f>SUMIF('Budget Plan'!$A$12:$A$76,'Source data'!A20,'Budget Plan'!$L$12:$L$76)</f>
        <v>0</v>
      </c>
      <c r="E29" s="321">
        <f>SUMIF('Budget Plan'!$A$12:$A$76,'Source data'!A20,'Budget Plan'!$Q$12:$Q$76)</f>
        <v>0</v>
      </c>
      <c r="F29" s="321">
        <f>SUMIF('Budget Plan'!$A$12:$A$76,'Source data'!A20,'Budget Plan'!$U$12:$U$76)</f>
        <v>0</v>
      </c>
      <c r="G29" s="321">
        <f>SUMIF('Budget Plan'!$A$12:$A$76,'Source data'!A20,'Budget Plan'!$V$12:$V$76)</f>
        <v>0</v>
      </c>
    </row>
    <row r="30" spans="1:7" ht="14.45" customHeight="1" x14ac:dyDescent="0.25">
      <c r="A30" s="323" t="str">
        <v>Staff costs - education/awareness raising</v>
      </c>
      <c r="B30" s="321">
        <f>SUMIF('Budget Plan'!$A$12:$A$76,'Source data'!A21,'Budget Plan'!$R$12:$R$76)</f>
        <v>0</v>
      </c>
      <c r="C30" s="321">
        <f>SUMIF('Budget Plan'!$A$12:$A$76,'Source data'!A21,'Budget Plan'!$G$12:$G$76)</f>
        <v>0</v>
      </c>
      <c r="D30" s="322">
        <f>SUMIF('Budget Plan'!$A$12:$A$76,'Source data'!A21,'Budget Plan'!$L$12:$L$76)</f>
        <v>0</v>
      </c>
      <c r="E30" s="321">
        <f>SUMIF('Budget Plan'!$A$12:$A$76,'Source data'!A21,'Budget Plan'!$Q$12:$Q$76)</f>
        <v>0</v>
      </c>
      <c r="F30" s="321">
        <f>SUMIF('Budget Plan'!$A$12:$A$76,'Source data'!A21,'Budget Plan'!$U$12:$U$76)</f>
        <v>0</v>
      </c>
      <c r="G30" s="321">
        <f>SUMIF('Budget Plan'!$A$12:$A$76,'Source data'!A21,'Budget Plan'!$V$12:$V$76)</f>
        <v>0</v>
      </c>
    </row>
    <row r="31" spans="1:7" ht="14.45" customHeight="1" x14ac:dyDescent="0.25">
      <c r="A31" s="323" t="str">
        <v>Staff costs - finance/admin</v>
      </c>
      <c r="B31" s="321">
        <f>SUMIF('Budget Plan'!$A$12:$A$76,'Source data'!A22,'Budget Plan'!$R$12:$R$76)</f>
        <v>0</v>
      </c>
      <c r="C31" s="321">
        <f>SUMIF('Budget Plan'!$A$12:$A$76,'Source data'!A22,'Budget Plan'!$G$12:$G$76)</f>
        <v>0</v>
      </c>
      <c r="D31" s="322">
        <f>SUMIF('Budget Plan'!$A$12:$A$76,'Source data'!A22,'Budget Plan'!$L$12:$L$76)</f>
        <v>0</v>
      </c>
      <c r="E31" s="321">
        <f>SUMIF('Budget Plan'!$A$12:$A$76,'Source data'!A22,'Budget Plan'!$Q$12:$Q$76)</f>
        <v>0</v>
      </c>
      <c r="F31" s="321">
        <f>SUMIF('Budget Plan'!$A$12:$A$76,'Source data'!A22,'Budget Plan'!$U$12:$U$76)</f>
        <v>0</v>
      </c>
      <c r="G31" s="321">
        <f>SUMIF('Budget Plan'!$A$12:$A$76,'Source data'!A22,'Budget Plan'!$V$12:$V$76)</f>
        <v>0</v>
      </c>
    </row>
    <row r="32" spans="1:7" ht="14.45" customHeight="1" x14ac:dyDescent="0.25">
      <c r="A32" s="323" t="str">
        <v>Staff costs - landowner advice &amp; support</v>
      </c>
      <c r="B32" s="321">
        <f>SUMIF('Budget Plan'!$A$12:$A$76,'Source data'!A23,'Budget Plan'!$R$12:$R$76)</f>
        <v>0</v>
      </c>
      <c r="C32" s="321">
        <f>SUMIF('Budget Plan'!$A$12:$A$76,'Source data'!A23,'Budget Plan'!$G$12:$G$76)</f>
        <v>0</v>
      </c>
      <c r="D32" s="322">
        <f>SUMIF('Budget Plan'!$A$12:$A$76,'Source data'!A23,'Budget Plan'!$L$12:$L$76)</f>
        <v>0</v>
      </c>
      <c r="E32" s="321">
        <f>SUMIF('Budget Plan'!$A$12:$A$76,'Source data'!A23,'Budget Plan'!$Q$12:$Q$76)</f>
        <v>0</v>
      </c>
      <c r="F32" s="321">
        <f>SUMIF('Budget Plan'!$A$12:$A$76,'Source data'!A23,'Budget Plan'!$U$12:$U$76)</f>
        <v>0</v>
      </c>
      <c r="G32" s="321">
        <f>SUMIF('Budget Plan'!$A$12:$A$76,'Source data'!A23,'Budget Plan'!$V$12:$V$76)</f>
        <v>0</v>
      </c>
    </row>
    <row r="33" spans="1:7" ht="14.45" customHeight="1" x14ac:dyDescent="0.25">
      <c r="A33" s="323" t="str">
        <v>Staff costs - project delivery &amp; management</v>
      </c>
      <c r="B33" s="321">
        <f>SUMIF('Budget Plan'!$A$12:$A$76,'Source data'!A24,'Budget Plan'!$R$12:$R$76)</f>
        <v>0</v>
      </c>
      <c r="C33" s="321">
        <f>SUMIF('Budget Plan'!$A$12:$A$76,'Source data'!A24,'Budget Plan'!$G$12:$G$76)</f>
        <v>0</v>
      </c>
      <c r="D33" s="322">
        <f>SUMIF('Budget Plan'!$A$12:$A$76,'Source data'!A24,'Budget Plan'!$L$12:$L$76)</f>
        <v>0</v>
      </c>
      <c r="E33" s="321">
        <f>SUMIF('Budget Plan'!$A$12:$A$76,'Source data'!A24,'Budget Plan'!$Q$12:$Q$76)</f>
        <v>0</v>
      </c>
      <c r="F33" s="321">
        <f>SUMIF('Budget Plan'!$A$12:$A$76,'Source data'!A24,'Budget Plan'!$U$12:$U$76)</f>
        <v>0</v>
      </c>
      <c r="G33" s="321">
        <f>SUMIF('Budget Plan'!$A$12:$A$76,'Source data'!A24,'Budget Plan'!$V$12:$V$76)</f>
        <v>0</v>
      </c>
    </row>
    <row r="34" spans="1:7" ht="14.45" customHeight="1" x14ac:dyDescent="0.25">
      <c r="A34" s="323" t="str">
        <v>Survey costs</v>
      </c>
      <c r="B34" s="321">
        <f>SUMIF('Budget Plan'!$A$12:$A$76,'Source data'!A25,'Budget Plan'!$R$12:$R$76)</f>
        <v>0</v>
      </c>
      <c r="C34" s="321">
        <f>SUMIF('Budget Plan'!$A$12:$A$76,'Source data'!A25,'Budget Plan'!$G$12:$G$76)</f>
        <v>0</v>
      </c>
      <c r="D34" s="322">
        <f>SUMIF('Budget Plan'!$A$12:$A$76,'Source data'!A25,'Budget Plan'!$L$12:$L$76)</f>
        <v>0</v>
      </c>
      <c r="E34" s="321">
        <f>SUMIF('Budget Plan'!$A$12:$A$76,'Source data'!A25,'Budget Plan'!$Q$12:$Q$76)</f>
        <v>0</v>
      </c>
      <c r="F34" s="321">
        <f>SUMIF('Budget Plan'!$A$12:$A$76,'Source data'!A25,'Budget Plan'!$U$12:$U$76)</f>
        <v>0</v>
      </c>
      <c r="G34" s="321">
        <f>SUMIF('Budget Plan'!$A$12:$A$76,'Source data'!A25,'Budget Plan'!$V$12:$V$76)</f>
        <v>0</v>
      </c>
    </row>
    <row r="35" spans="1:7" ht="14.45" customHeight="1" x14ac:dyDescent="0.25">
      <c r="A35" s="323" t="str">
        <v>Training</v>
      </c>
      <c r="B35" s="321">
        <f>SUMIF('Budget Plan'!$A$12:$A$76,'Source data'!A26,'Budget Plan'!$R$12:$R$76)</f>
        <v>0</v>
      </c>
      <c r="C35" s="321">
        <f>SUMIF('Budget Plan'!$A$12:$A$76,'Source data'!A26,'Budget Plan'!$G$12:$G$76)</f>
        <v>0</v>
      </c>
      <c r="D35" s="322">
        <f>SUMIF('Budget Plan'!$A$12:$A$76,'Source data'!A26,'Budget Plan'!$L$12:$L$76)</f>
        <v>0</v>
      </c>
      <c r="E35" s="321">
        <f>SUMIF('Budget Plan'!$A$12:$A$76,'Source data'!A26,'Budget Plan'!$Q$12:$Q$76)</f>
        <v>0</v>
      </c>
      <c r="F35" s="321">
        <f>SUMIF('Budget Plan'!$A$12:$A$76,'Source data'!A26,'Budget Plan'!$U$12:$U$76)</f>
        <v>0</v>
      </c>
      <c r="G35" s="321">
        <f>SUMIF('Budget Plan'!$A$12:$A$76,'Source data'!A26,'Budget Plan'!$V$12:$V$76)</f>
        <v>0</v>
      </c>
    </row>
    <row r="36" spans="1:7" ht="14.45" customHeight="1" x14ac:dyDescent="0.25">
      <c r="A36" s="323"/>
      <c r="B36" s="321"/>
      <c r="C36" s="321"/>
      <c r="D36" s="322"/>
      <c r="E36" s="321"/>
      <c r="F36" s="321"/>
      <c r="G36" s="321"/>
    </row>
    <row r="37" spans="1:7" ht="14.45" customHeight="1" x14ac:dyDescent="0.25">
      <c r="A37" s="522" t="s">
        <v>225</v>
      </c>
      <c r="B37" s="524"/>
      <c r="C37" s="526"/>
      <c r="D37" s="526"/>
      <c r="E37" s="326"/>
      <c r="F37" s="326"/>
      <c r="G37" s="326"/>
    </row>
    <row r="38" spans="1:7" ht="14.45" customHeight="1" x14ac:dyDescent="0.25">
      <c r="A38" s="523"/>
      <c r="B38" s="525"/>
      <c r="C38" s="527"/>
      <c r="D38" s="527"/>
      <c r="E38" s="326"/>
      <c r="F38" s="326"/>
      <c r="G38" s="326"/>
    </row>
    <row r="39" spans="1:7" ht="14.45" customHeight="1" x14ac:dyDescent="0.25">
      <c r="A39" s="325" t="s">
        <v>90</v>
      </c>
      <c r="B39" s="321">
        <f>SUMIF('Budget Plan'!$A$79:$A$98,'Source data'!A30,'Budget Plan'!$R$79:$R$98)</f>
        <v>0</v>
      </c>
      <c r="C39" s="321">
        <f>SUMIF('Budget Plan'!$A$79:$A$98,'Source data'!A30,'Budget Plan'!$G$79:$G$98)</f>
        <v>0</v>
      </c>
      <c r="D39" s="322">
        <f>SUMIF('Budget Plan'!$A$79:$A$98,'Source data'!A30,'Budget Plan'!$L$79:$L$98)</f>
        <v>0</v>
      </c>
      <c r="E39" s="322">
        <f>SUMIF('Budget Plan'!$A$79:$A$98,'Source data'!A30,'Budget Plan'!$Q$79:$Q$98)</f>
        <v>0</v>
      </c>
      <c r="F39" s="321">
        <f>SUMIF('Budget Plan'!$A$79:$A$98,'Source data'!C38,'Budget Plan'!$Q$79:$Q$98)</f>
        <v>0</v>
      </c>
      <c r="G39" s="321">
        <f>SUMIF('Budget Plan'!$A$79:$A$98,'Source data'!D38,'Budget Plan'!$Q$79:$Q$98)</f>
        <v>0</v>
      </c>
    </row>
    <row r="40" spans="1:7" ht="14.45" customHeight="1" x14ac:dyDescent="0.25">
      <c r="A40" s="325" t="s">
        <v>91</v>
      </c>
      <c r="B40" s="321">
        <f>SUMIF('Budget Plan'!$A$79:$A$98,'Source data'!A31,'Budget Plan'!$R$79:$R$98)</f>
        <v>0</v>
      </c>
      <c r="C40" s="321">
        <f>SUMIF('Budget Plan'!$A$79:$A$98,'Source data'!A31,'Budget Plan'!$G$79:$G$98)</f>
        <v>0</v>
      </c>
      <c r="D40" s="322">
        <f>SUMIF('Budget Plan'!$A$79:$A$98,'Source data'!A31,'Budget Plan'!$L$79:$L$98)</f>
        <v>0</v>
      </c>
      <c r="E40" s="322">
        <f>SUMIF('Budget Plan'!$A$79:$A$98,'Source data'!A31,'Budget Plan'!$Q$79:$Q$98)</f>
        <v>0</v>
      </c>
      <c r="F40" s="327">
        <f>SUMIF('Budget Plan'!$A$79:$A$98,'Source data'!C39,'Budget Plan'!$L$79:$L$98)</f>
        <v>0</v>
      </c>
      <c r="G40" s="327">
        <f>SUMIF('Budget Plan'!$A$79:$A$98,'Source data'!D39,'Budget Plan'!$L$79:$L$98)</f>
        <v>0</v>
      </c>
    </row>
    <row r="41" spans="1:7" ht="14.45" customHeight="1" x14ac:dyDescent="0.25">
      <c r="A41" s="29"/>
      <c r="B41" s="29"/>
      <c r="C41" s="29"/>
      <c r="D41" s="163"/>
      <c r="E41" s="162"/>
      <c r="F41" s="162"/>
      <c r="G41" s="162"/>
    </row>
    <row r="42" spans="1:7" ht="14.45" customHeight="1" x14ac:dyDescent="0.25">
      <c r="A42" s="22" t="s">
        <v>226</v>
      </c>
      <c r="B42" s="30">
        <f>SUM(B13:B36)</f>
        <v>0</v>
      </c>
      <c r="C42" s="30">
        <f>SUM(C13:C36)</f>
        <v>0</v>
      </c>
      <c r="D42" s="30">
        <f>SUM(D13:D36)</f>
        <v>0</v>
      </c>
      <c r="E42" s="30">
        <f>SUM(E13:E36)</f>
        <v>0</v>
      </c>
    </row>
    <row r="43" spans="1:7" ht="14.45" customHeight="1" x14ac:dyDescent="0.25">
      <c r="A43" s="22" t="s">
        <v>227</v>
      </c>
      <c r="B43" s="30">
        <f>'Budget Plan'!S77</f>
        <v>0</v>
      </c>
      <c r="C43" s="30" t="s">
        <v>32</v>
      </c>
      <c r="D43" s="30" t="s">
        <v>32</v>
      </c>
      <c r="E43" s="30" t="s">
        <v>32</v>
      </c>
    </row>
    <row r="44" spans="1:7" ht="14.45" customHeight="1" x14ac:dyDescent="0.25">
      <c r="A44" s="22" t="s">
        <v>228</v>
      </c>
      <c r="B44" s="30" t="e">
        <f>(B42/B42)*B42</f>
        <v>#DIV/0!</v>
      </c>
      <c r="C44" s="30" t="e">
        <f>(B44/B42)*C42</f>
        <v>#DIV/0!</v>
      </c>
      <c r="D44" s="30" t="e">
        <f>(C44/C42)*D42</f>
        <v>#DIV/0!</v>
      </c>
      <c r="E44" s="30" t="e">
        <f>(D44/D42)*E42</f>
        <v>#DIV/0!</v>
      </c>
    </row>
    <row r="45" spans="1:7" ht="14.45" customHeight="1" x14ac:dyDescent="0.25">
      <c r="A45" s="22" t="s">
        <v>229</v>
      </c>
      <c r="B45" s="30">
        <f>SUM(B39:B40)</f>
        <v>0</v>
      </c>
      <c r="C45" s="30">
        <f>SUM(C39:C40)</f>
        <v>0</v>
      </c>
      <c r="D45" s="30">
        <f>SUM(D39:D40)</f>
        <v>0</v>
      </c>
      <c r="E45" s="30">
        <f>SUM(E39:E40)</f>
        <v>0</v>
      </c>
    </row>
    <row r="46" spans="1:7" ht="14.45" customHeight="1" x14ac:dyDescent="0.25">
      <c r="A46" s="22" t="s">
        <v>230</v>
      </c>
      <c r="B46" s="331">
        <f>'Budget Plan'!U77</f>
        <v>0</v>
      </c>
      <c r="C46" s="30" t="s">
        <v>32</v>
      </c>
      <c r="D46" s="30" t="s">
        <v>32</v>
      </c>
      <c r="E46" s="30" t="s">
        <v>32</v>
      </c>
    </row>
    <row r="47" spans="1:7" ht="14.45" customHeight="1" x14ac:dyDescent="0.25">
      <c r="A47" s="22" t="s">
        <v>231</v>
      </c>
      <c r="B47" s="330">
        <f>'Budget Plan'!V77</f>
        <v>0</v>
      </c>
      <c r="C47" s="30" t="s">
        <v>32</v>
      </c>
      <c r="D47" s="30" t="s">
        <v>32</v>
      </c>
      <c r="E47" s="30" t="s">
        <v>32</v>
      </c>
    </row>
    <row r="48" spans="1:7" ht="14.45" customHeight="1" x14ac:dyDescent="0.25"/>
  </sheetData>
  <mergeCells count="22">
    <mergeCell ref="D37:D38"/>
    <mergeCell ref="C11:C12"/>
    <mergeCell ref="D11:D12"/>
    <mergeCell ref="F11:F12"/>
    <mergeCell ref="G9:G10"/>
    <mergeCell ref="G11:G12"/>
    <mergeCell ref="E11:E12"/>
    <mergeCell ref="E9:E10"/>
    <mergeCell ref="A9:A10"/>
    <mergeCell ref="B9:B10"/>
    <mergeCell ref="A7:C7"/>
    <mergeCell ref="A37:A38"/>
    <mergeCell ref="B37:B38"/>
    <mergeCell ref="C37:C38"/>
    <mergeCell ref="A11:A12"/>
    <mergeCell ref="B11:B12"/>
    <mergeCell ref="B3:E3"/>
    <mergeCell ref="B4:E4"/>
    <mergeCell ref="B5:E5"/>
    <mergeCell ref="F9:F10"/>
    <mergeCell ref="C9:C10"/>
    <mergeCell ref="D9:D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5F7-DCA2-49F8-BAEC-070C8B16E42E}">
  <sheetPr codeName="Sheet7"/>
  <dimension ref="A1:AI49"/>
  <sheetViews>
    <sheetView workbookViewId="0">
      <selection activeCell="G4" sqref="G4"/>
    </sheetView>
  </sheetViews>
  <sheetFormatPr defaultRowHeight="15" x14ac:dyDescent="0.25"/>
  <cols>
    <col min="1" max="1" width="40.140625" customWidth="1"/>
    <col min="2" max="2" width="11" bestFit="1" customWidth="1"/>
    <col min="3" max="3" width="13.28515625" customWidth="1"/>
    <col min="4" max="4" width="13.5703125" customWidth="1"/>
    <col min="5" max="5" width="12.7109375" customWidth="1"/>
    <col min="6" max="6" width="13.140625" customWidth="1"/>
    <col min="7" max="7" width="12.7109375" customWidth="1"/>
    <col min="8" max="8" width="14.140625" customWidth="1"/>
    <col min="9" max="9" width="12.7109375" customWidth="1"/>
    <col min="10" max="10" width="11" bestFit="1" customWidth="1"/>
    <col min="11" max="11" width="12" bestFit="1" customWidth="1"/>
    <col min="12" max="13" width="12.85546875" customWidth="1"/>
    <col min="14" max="14" width="12.5703125" customWidth="1"/>
    <col min="15" max="15" width="12" bestFit="1" customWidth="1"/>
    <col min="16" max="16" width="12.7109375" customWidth="1"/>
    <col min="17" max="17" width="12.28515625" customWidth="1"/>
    <col min="18" max="19" width="12" bestFit="1" customWidth="1"/>
    <col min="20" max="20" width="12.5703125" customWidth="1"/>
    <col min="21" max="21" width="12" bestFit="1" customWidth="1"/>
    <col min="22" max="22" width="12.7109375" customWidth="1"/>
    <col min="23" max="23" width="12.28515625" customWidth="1"/>
    <col min="24" max="24" width="12.7109375" customWidth="1"/>
    <col min="25" max="25" width="12.28515625" customWidth="1"/>
    <col min="26" max="26" width="12.7109375" customWidth="1"/>
    <col min="27" max="27" width="12.28515625" customWidth="1"/>
    <col min="28" max="29" width="12" bestFit="1" customWidth="1"/>
    <col min="30" max="30" width="13.28515625" customWidth="1"/>
    <col min="31" max="31" width="13" customWidth="1"/>
    <col min="32" max="32" width="16.7109375" style="187" customWidth="1"/>
    <col min="33" max="34" width="13" style="187" customWidth="1"/>
    <col min="35" max="35" width="14.28515625" style="187" customWidth="1"/>
  </cols>
  <sheetData>
    <row r="1" spans="1:35" ht="21" x14ac:dyDescent="0.35">
      <c r="A1" s="379" t="s">
        <v>120</v>
      </c>
    </row>
    <row r="2" spans="1:35" ht="18.75" x14ac:dyDescent="0.25">
      <c r="A2" s="380" t="s">
        <v>232</v>
      </c>
    </row>
    <row r="3" spans="1:35" ht="15.75" x14ac:dyDescent="0.25">
      <c r="A3" s="381" t="s">
        <v>125</v>
      </c>
      <c r="B3" s="536" t="str">
        <f>Overview!C5</f>
        <v>Project name</v>
      </c>
      <c r="C3" s="537"/>
      <c r="D3" s="537"/>
      <c r="E3" s="538"/>
    </row>
    <row r="4" spans="1:35" ht="15.75" x14ac:dyDescent="0.25">
      <c r="A4" s="381" t="s">
        <v>219</v>
      </c>
      <c r="B4" s="539" t="str">
        <f>Overview!C6</f>
        <v>SRP-2026-123-G</v>
      </c>
      <c r="C4" s="540"/>
      <c r="D4" s="540"/>
      <c r="E4" s="541"/>
    </row>
    <row r="5" spans="1:35" x14ac:dyDescent="0.25">
      <c r="B5" s="6"/>
    </row>
    <row r="6" spans="1:35" ht="30.75" customHeight="1" x14ac:dyDescent="0.3">
      <c r="A6" s="383" t="s">
        <v>171</v>
      </c>
      <c r="B6" s="534" t="s">
        <v>233</v>
      </c>
      <c r="C6" s="534"/>
      <c r="D6" s="534"/>
      <c r="E6" s="534"/>
      <c r="F6" s="534"/>
      <c r="G6" s="534"/>
      <c r="H6" s="534"/>
      <c r="I6" s="534"/>
      <c r="J6" s="534"/>
      <c r="K6" s="534"/>
      <c r="L6" s="534"/>
      <c r="M6" s="534"/>
      <c r="N6" s="534"/>
      <c r="O6" s="534"/>
      <c r="P6" s="535"/>
      <c r="T6" s="10"/>
    </row>
    <row r="7" spans="1:35" x14ac:dyDescent="0.25">
      <c r="A7" s="548" t="s">
        <v>234</v>
      </c>
      <c r="B7" s="549"/>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49"/>
      <c r="AC7" s="549"/>
    </row>
    <row r="8" spans="1:35" ht="15.75" thickBot="1" x14ac:dyDescent="0.3">
      <c r="A8" s="550" t="s">
        <v>173</v>
      </c>
      <c r="B8" s="542" t="str">
        <f>'Source data'!D4</f>
        <v>2026-27</v>
      </c>
      <c r="C8" s="543"/>
      <c r="D8" s="543"/>
      <c r="E8" s="543"/>
      <c r="F8" s="543"/>
      <c r="G8" s="543"/>
      <c r="H8" s="543"/>
      <c r="I8" s="544"/>
      <c r="J8" s="545" t="str">
        <f>'Source data'!D5</f>
        <v>2027-28</v>
      </c>
      <c r="K8" s="546"/>
      <c r="L8" s="546"/>
      <c r="M8" s="546"/>
      <c r="N8" s="546"/>
      <c r="O8" s="546"/>
      <c r="P8" s="546"/>
      <c r="Q8" s="546"/>
      <c r="R8" s="546"/>
      <c r="S8" s="547"/>
      <c r="T8" s="545" t="str">
        <f>'Source data'!D6</f>
        <v>2028-29</v>
      </c>
      <c r="U8" s="546"/>
      <c r="V8" s="546"/>
      <c r="W8" s="546"/>
      <c r="X8" s="546"/>
      <c r="Y8" s="546"/>
      <c r="Z8" s="546"/>
      <c r="AA8" s="546"/>
      <c r="AB8" s="546"/>
      <c r="AC8" s="547"/>
    </row>
    <row r="9" spans="1:35" ht="15.75" thickBot="1" x14ac:dyDescent="0.3">
      <c r="A9" s="551"/>
      <c r="B9" s="552" t="s">
        <v>235</v>
      </c>
      <c r="C9" s="553"/>
      <c r="D9" s="552" t="s">
        <v>236</v>
      </c>
      <c r="E9" s="553"/>
      <c r="F9" s="552" t="s">
        <v>237</v>
      </c>
      <c r="G9" s="553"/>
      <c r="H9" s="567" t="s">
        <v>238</v>
      </c>
      <c r="I9" s="568"/>
      <c r="J9" s="556" t="s">
        <v>239</v>
      </c>
      <c r="K9" s="557"/>
      <c r="L9" s="556" t="s">
        <v>240</v>
      </c>
      <c r="M9" s="557"/>
      <c r="N9" s="556" t="s">
        <v>241</v>
      </c>
      <c r="O9" s="557"/>
      <c r="P9" s="558" t="s">
        <v>242</v>
      </c>
      <c r="Q9" s="559"/>
      <c r="R9" s="554" t="s">
        <v>243</v>
      </c>
      <c r="S9" s="555"/>
      <c r="T9" s="556" t="s">
        <v>244</v>
      </c>
      <c r="U9" s="557"/>
      <c r="V9" s="569" t="s">
        <v>245</v>
      </c>
      <c r="W9" s="570"/>
      <c r="X9" s="569" t="s">
        <v>246</v>
      </c>
      <c r="Y9" s="570"/>
      <c r="Z9" s="569" t="s">
        <v>247</v>
      </c>
      <c r="AA9" s="570"/>
      <c r="AB9" s="554" t="s">
        <v>248</v>
      </c>
      <c r="AC9" s="555"/>
      <c r="AD9" s="562" t="s">
        <v>249</v>
      </c>
      <c r="AE9" s="563"/>
      <c r="AF9" s="563"/>
      <c r="AG9" s="563"/>
      <c r="AH9" s="563"/>
      <c r="AI9" s="564"/>
    </row>
    <row r="10" spans="1:35" ht="45" x14ac:dyDescent="0.25">
      <c r="A10" s="215" t="s">
        <v>173</v>
      </c>
      <c r="B10" s="216" t="s">
        <v>250</v>
      </c>
      <c r="C10" s="132" t="s">
        <v>251</v>
      </c>
      <c r="D10" s="216" t="s">
        <v>250</v>
      </c>
      <c r="E10" s="132" t="s">
        <v>251</v>
      </c>
      <c r="F10" s="216" t="s">
        <v>250</v>
      </c>
      <c r="G10" s="132" t="s">
        <v>251</v>
      </c>
      <c r="H10" s="133" t="s">
        <v>250</v>
      </c>
      <c r="I10" s="219" t="s">
        <v>251</v>
      </c>
      <c r="J10" s="216" t="s">
        <v>250</v>
      </c>
      <c r="K10" s="132" t="s">
        <v>251</v>
      </c>
      <c r="L10" s="216" t="s">
        <v>250</v>
      </c>
      <c r="M10" s="132" t="s">
        <v>251</v>
      </c>
      <c r="N10" s="216" t="s">
        <v>250</v>
      </c>
      <c r="O10" s="132" t="s">
        <v>251</v>
      </c>
      <c r="P10" s="216" t="s">
        <v>250</v>
      </c>
      <c r="Q10" s="134" t="s">
        <v>251</v>
      </c>
      <c r="R10" s="131" t="s">
        <v>250</v>
      </c>
      <c r="S10" s="220" t="s">
        <v>251</v>
      </c>
      <c r="T10" s="216" t="s">
        <v>250</v>
      </c>
      <c r="U10" s="132" t="s">
        <v>251</v>
      </c>
      <c r="V10" s="216" t="s">
        <v>250</v>
      </c>
      <c r="W10" s="134" t="s">
        <v>251</v>
      </c>
      <c r="X10" s="216" t="s">
        <v>250</v>
      </c>
      <c r="Y10" s="134" t="s">
        <v>251</v>
      </c>
      <c r="Z10" s="216" t="s">
        <v>250</v>
      </c>
      <c r="AA10" s="134" t="s">
        <v>251</v>
      </c>
      <c r="AB10" s="131" t="s">
        <v>250</v>
      </c>
      <c r="AC10" s="221" t="s">
        <v>251</v>
      </c>
      <c r="AD10" s="211" t="s">
        <v>252</v>
      </c>
      <c r="AE10" s="222" t="s">
        <v>253</v>
      </c>
      <c r="AF10" s="218" t="s">
        <v>254</v>
      </c>
      <c r="AG10" s="218" t="s">
        <v>255</v>
      </c>
      <c r="AH10" s="218" t="s">
        <v>256</v>
      </c>
      <c r="AI10" s="218" t="s">
        <v>257</v>
      </c>
    </row>
    <row r="11" spans="1:35" x14ac:dyDescent="0.25">
      <c r="A11" s="135" t="str" cm="1">
        <f t="array" ref="A11:A33">'Source data'!A4:A26</f>
        <v>Audit costs</v>
      </c>
      <c r="B11" s="136">
        <f>SUMIF('Claim 1'!$A$11:$A$55,'Source data'!$A4,'Claim 1'!$K$11:$K$55)</f>
        <v>0</v>
      </c>
      <c r="C11" s="137">
        <f>SUMIF('Claim 1'!$A$11:$A$55,'Source data'!$A4,'Claim 1'!$X$11:$X$55)</f>
        <v>0</v>
      </c>
      <c r="D11" s="136">
        <f>SUMIF('Claim 2'!$A$11:$A$55,'Source data'!$A4,'Claim 2'!$K$11:$K$55)</f>
        <v>0</v>
      </c>
      <c r="E11" s="137">
        <f>SUMIF('Claim 2'!$A$11:$A$55,'Source data'!$A4,'Claim 2'!$U$11:$U$55)</f>
        <v>0</v>
      </c>
      <c r="F11" s="136">
        <f>SUMIF('Claim 3'!$A$11:$A$55,'Source data'!$A4,'Claim 3'!$I$11:$I$55)</f>
        <v>0</v>
      </c>
      <c r="G11" s="137">
        <f>SUMIF('Claim 3'!$A$11:$A$55,'Source data'!$A4,'Claim 3'!$U$11:$U$55)</f>
        <v>0</v>
      </c>
      <c r="H11" s="138">
        <f>B11+D11+F11</f>
        <v>0</v>
      </c>
      <c r="I11" s="359">
        <f>C11+E11+G11</f>
        <v>0</v>
      </c>
      <c r="J11" s="136">
        <f>SUMIF('Claim 4'!$A$11:$A$55,'Source data'!$A4,'Claim 4'!$I$11:$I$55)</f>
        <v>0</v>
      </c>
      <c r="K11" s="137">
        <f>SUMIF('Claim 4'!$A$11:$A$55,'Source data'!$A4,'Claim 4'!$V$11:$V$55)</f>
        <v>0</v>
      </c>
      <c r="L11" s="136">
        <f>SUMIF('Claim 5'!$A$11:$A$55,'Source data'!$A4,'Claim 5'!$I$11:$I$55)</f>
        <v>0</v>
      </c>
      <c r="M11" s="137">
        <f>SUMIF('Claim 5'!$A$11:$A$55,'Source data'!$A4,'Claim 5'!$V$11:$V$55)</f>
        <v>0</v>
      </c>
      <c r="N11" s="136">
        <f>SUMIF('Claim 6'!$A$11:$A$55,'Source data'!$A4,'Claim 6'!$I$11:$I$55)</f>
        <v>0</v>
      </c>
      <c r="O11" s="137">
        <f>SUMIF('Claim 6'!$A$11:$A$55,'Source data'!$A4,'Claim 6'!$U$11:$U$55)</f>
        <v>0</v>
      </c>
      <c r="P11" s="136">
        <f>SUMIF('Claim 7'!$A$11:$A$55,'Source data'!$A4,'Claim 7'!$I$11:$I$55)</f>
        <v>0</v>
      </c>
      <c r="Q11" s="137">
        <f>SUMIF('Claim 7'!$A$11:$A$55,'Source data'!$A4,'Claim 7'!$U$11:$U$55)</f>
        <v>0</v>
      </c>
      <c r="R11" s="139">
        <f>J11+L11+N11+P11</f>
        <v>0</v>
      </c>
      <c r="S11" s="359">
        <f>K11+M11+O11+Q11</f>
        <v>0</v>
      </c>
      <c r="T11" s="136">
        <f>SUMIF('Claim 8'!$A$11:$A$55,'Source data'!$A4,'Claim 8'!$I$11:$I$55)</f>
        <v>0</v>
      </c>
      <c r="U11" s="137">
        <f>SUMIF('Claim 8'!$A$11:$A$55,'Source data'!$A4,'Claim 8'!$U$11:$U$55)</f>
        <v>0</v>
      </c>
      <c r="V11" s="136">
        <f>SUMIF('Claim 9'!$A$11:$A$55,'Source data'!$A4,'Claim 9'!$I$11:$I$55)</f>
        <v>0</v>
      </c>
      <c r="W11" s="137">
        <f>SUMIF('Claim 9'!$A$11:$A$55,'Source data'!$A4,'Claim 9'!$U$11:$U$55)</f>
        <v>0</v>
      </c>
      <c r="X11" s="136">
        <f>SUMIF('Claim 9'!$A$11:$A$55,'Source data'!$A4,'Claim 9'!$I$11:$I$55)</f>
        <v>0</v>
      </c>
      <c r="Y11" s="137">
        <f>SUMIF('Claim 9'!$A$11:$A$55,'Source data'!$A4,'Claim 9'!$U$11:$U$55)</f>
        <v>0</v>
      </c>
      <c r="Z11" s="136">
        <f>SUMIF('Claim 9'!$A$11:$A$55,'Source data'!$A4,'Claim 9'!$I$11:$I$55)</f>
        <v>0</v>
      </c>
      <c r="AA11" s="137">
        <f>SUMIF('Claim 9'!$A$11:$A$55,'Source data'!$A4,'Claim 9'!$U$11:$U$55)</f>
        <v>0</v>
      </c>
      <c r="AB11" s="139">
        <f t="shared" ref="AB11:AB33" si="0">T11+V11</f>
        <v>0</v>
      </c>
      <c r="AC11" s="359">
        <f t="shared" ref="AC11:AC33" si="1">U11+W11</f>
        <v>0</v>
      </c>
      <c r="AD11" s="217">
        <f t="shared" ref="AD11:AD33" si="2">I11+S11+AC11</f>
        <v>0</v>
      </c>
      <c r="AE11" s="246">
        <f>('Budget Summary'!B13 - AD11)</f>
        <v>0</v>
      </c>
      <c r="AF11" s="188" t="str">
        <f>IF(I11&gt;'Budget Summary'!C13,"BUDGET EXCEEDED","")</f>
        <v/>
      </c>
      <c r="AG11" s="188"/>
      <c r="AH11" s="188" t="str">
        <f>IF(AC11&gt;'Budget Summary'!E13,"BUDGET EXCEEDED","")</f>
        <v/>
      </c>
      <c r="AI11" s="188"/>
    </row>
    <row r="12" spans="1:35" x14ac:dyDescent="0.25">
      <c r="A12" s="135" t="str">
        <v>Conservation translocation</v>
      </c>
      <c r="B12" s="136">
        <f>SUMIF('Claim 1'!$A$11:$A$55,'Source data'!$A5,'Claim 1'!$K$11:$K$55)</f>
        <v>0</v>
      </c>
      <c r="C12" s="137">
        <f>SUMIF('Claim 1'!$A$11:$A$55,'Source data'!$A5,'Claim 1'!$X$11:$X$55)</f>
        <v>0</v>
      </c>
      <c r="D12" s="136">
        <f>SUMIF('Claim 2'!$A$11:$A$55,'Source data'!$A5,'Claim 2'!$K$11:$K$55)</f>
        <v>0</v>
      </c>
      <c r="E12" s="137">
        <f>SUMIF('Claim 2'!$A$11:$A$55,'Source data'!$A5,'Claim 2'!$U$11:$U$55)</f>
        <v>0</v>
      </c>
      <c r="F12" s="136">
        <f>SUMIF('Claim 3'!$A$11:$A$55,'Source data'!$A5,'Claim 3'!$I$11:$I$55)</f>
        <v>0</v>
      </c>
      <c r="G12" s="137">
        <f>SUMIF('Claim 3'!$A$11:$A$55,'Source data'!$A5,'Claim 3'!$U$11:$U$55)</f>
        <v>0</v>
      </c>
      <c r="H12" s="138">
        <f t="shared" ref="H12:I26" si="3">B12+D12+F12</f>
        <v>0</v>
      </c>
      <c r="I12" s="360">
        <f t="shared" si="3"/>
        <v>0</v>
      </c>
      <c r="J12" s="136">
        <f>SUMIF('Claim 4'!$A$11:$A$55,'Source data'!$A5,'Claim 4'!$I$11:$I$55)</f>
        <v>0</v>
      </c>
      <c r="K12" s="137">
        <f>SUMIF('Claim 4'!$A$11:$A$55,'Source data'!$A5,'Claim 4'!$V$11:$V$55)</f>
        <v>0</v>
      </c>
      <c r="L12" s="136">
        <f>SUMIF('Claim 5'!$A$11:$A$55,'Source data'!$A5,'Claim 5'!$I$11:$I$55)</f>
        <v>0</v>
      </c>
      <c r="M12" s="137">
        <f>SUMIF('Claim 5'!$A$11:$A$55,'Source data'!$A5,'Claim 5'!$V$11:$V$55)</f>
        <v>0</v>
      </c>
      <c r="N12" s="136">
        <f>SUMIF('Claim 6'!$A$11:$A$55,'Source data'!$A5,'Claim 6'!$I$11:$I$55)</f>
        <v>0</v>
      </c>
      <c r="O12" s="137">
        <f>SUMIF('Claim 6'!$A$11:$A$55,'Source data'!$A5,'Claim 6'!$U$11:$U$55)</f>
        <v>0</v>
      </c>
      <c r="P12" s="136">
        <f>SUMIF('Claim 7'!$A$11:$A$55,'Source data'!$A5,'Claim 7'!$I$11:$I$55)</f>
        <v>0</v>
      </c>
      <c r="Q12" s="137">
        <f>SUMIF('Claim 7'!$A$11:$A$55,'Source data'!$A5,'Claim 7'!$U$11:$U$55)</f>
        <v>0</v>
      </c>
      <c r="R12" s="139">
        <f t="shared" ref="R12:S26" si="4">J12+L12+N12+P12</f>
        <v>0</v>
      </c>
      <c r="S12" s="359">
        <f t="shared" si="4"/>
        <v>0</v>
      </c>
      <c r="T12" s="136">
        <f>SUMIF('Claim 8'!$A$11:$A$55,'Source data'!$A5,'Claim 8'!$I$11:$I$55)</f>
        <v>0</v>
      </c>
      <c r="U12" s="137">
        <f>SUMIF('Claim 8'!$A$11:$A$55,'Source data'!$A5,'Claim 8'!$U$11:$U$55)</f>
        <v>0</v>
      </c>
      <c r="V12" s="136">
        <f>SUMIF('Claim 9'!$A$11:$A$55,'Source data'!$A5,'Claim 9'!$I$11:$I$55)</f>
        <v>0</v>
      </c>
      <c r="W12" s="137">
        <f>SUMIF('Claim 9'!$A$11:$A$55,'Source data'!$A5,'Claim 9'!$U$11:$U$55)</f>
        <v>0</v>
      </c>
      <c r="X12" s="136">
        <f>SUMIF('Claim 9'!$A$11:$A$55,'Source data'!$A5,'Claim 9'!$I$11:$I$55)</f>
        <v>0</v>
      </c>
      <c r="Y12" s="137">
        <f>SUMIF('Claim 9'!$A$11:$A$55,'Source data'!$A5,'Claim 9'!$U$11:$U$55)</f>
        <v>0</v>
      </c>
      <c r="Z12" s="136">
        <f>SUMIF('Claim 9'!$A$11:$A$55,'Source data'!$A5,'Claim 9'!$I$11:$I$55)</f>
        <v>0</v>
      </c>
      <c r="AA12" s="137">
        <f>SUMIF('Claim 9'!$A$11:$A$55,'Source data'!$A5,'Claim 9'!$U$11:$U$55)</f>
        <v>0</v>
      </c>
      <c r="AB12" s="139">
        <f t="shared" si="0"/>
        <v>0</v>
      </c>
      <c r="AC12" s="359">
        <f t="shared" si="1"/>
        <v>0</v>
      </c>
      <c r="AD12" s="217">
        <f t="shared" si="2"/>
        <v>0</v>
      </c>
      <c r="AE12" s="246">
        <f>('Budget Summary'!B14 - AD12)</f>
        <v>0</v>
      </c>
      <c r="AF12" s="188" t="str">
        <f>IF(I12&gt;'Budget Summary'!C14,"BUDGET EXCEEDED","")</f>
        <v/>
      </c>
      <c r="AG12" s="188" t="str">
        <f>IF(S12&gt;'Budget Summary'!D14,"BUDGET EXCEEDED","")</f>
        <v/>
      </c>
      <c r="AH12" s="188" t="str">
        <f>IF(AC12&gt;'Budget Summary'!E14,"BUDGET EXCEEDED","")</f>
        <v/>
      </c>
      <c r="AI12" s="188"/>
    </row>
    <row r="13" spans="1:35" x14ac:dyDescent="0.25">
      <c r="A13" s="135" t="str">
        <v>Consumables</v>
      </c>
      <c r="B13" s="136">
        <f>SUMIF('Claim 1'!$A$11:$A$55,'Source data'!$A6,'Claim 1'!$K$11:$K$55)</f>
        <v>0</v>
      </c>
      <c r="C13" s="137">
        <f>SUMIF('Claim 1'!$A$11:$A$55,'Source data'!$A6,'Claim 1'!$X$11:$X$55)</f>
        <v>0</v>
      </c>
      <c r="D13" s="136">
        <f>SUMIF('Claim 2'!$A$11:$A$55,'Source data'!$A6,'Claim 2'!$K$11:$K$55)</f>
        <v>0</v>
      </c>
      <c r="E13" s="137">
        <f>SUMIF('Claim 2'!$A$11:$A$55,'Source data'!$A6,'Claim 2'!$U$11:$U$55)</f>
        <v>0</v>
      </c>
      <c r="F13" s="136">
        <f>SUMIF('Claim 3'!$A$11:$A$55,'Source data'!$A6,'Claim 3'!$I$11:$I$55)</f>
        <v>0</v>
      </c>
      <c r="G13" s="137">
        <f>SUMIF('Claim 3'!$A$11:$A$55,'Source data'!$A6,'Claim 3'!$U$11:$U$55)</f>
        <v>0</v>
      </c>
      <c r="H13" s="138">
        <f t="shared" si="3"/>
        <v>0</v>
      </c>
      <c r="I13" s="360">
        <f t="shared" si="3"/>
        <v>0</v>
      </c>
      <c r="J13" s="136">
        <f>SUMIF('Claim 4'!$A$11:$A$55,'Source data'!$A6,'Claim 4'!$I$11:$I$55)</f>
        <v>0</v>
      </c>
      <c r="K13" s="137">
        <f>SUMIF('Claim 4'!$A$11:$A$55,'Source data'!$A6,'Claim 4'!$V$11:$V$55)</f>
        <v>0</v>
      </c>
      <c r="L13" s="136">
        <f>SUMIF('Claim 5'!$A$11:$A$55,'Source data'!$A6,'Claim 5'!$I$11:$I$55)</f>
        <v>0</v>
      </c>
      <c r="M13" s="137">
        <f>SUMIF('Claim 5'!$A$11:$A$55,'Source data'!$A6,'Claim 5'!$V$11:$V$55)</f>
        <v>0</v>
      </c>
      <c r="N13" s="136">
        <f>SUMIF('Claim 6'!$A$11:$A$55,'Source data'!$A6,'Claim 6'!$I$11:$I$55)</f>
        <v>0</v>
      </c>
      <c r="O13" s="137">
        <f>SUMIF('Claim 6'!$A$11:$A$55,'Source data'!$A6,'Claim 6'!$U$11:$U$55)</f>
        <v>0</v>
      </c>
      <c r="P13" s="136">
        <f>SUMIF('Claim 7'!$A$11:$A$55,'Source data'!$A6,'Claim 7'!$I$11:$I$55)</f>
        <v>0</v>
      </c>
      <c r="Q13" s="137">
        <f>SUMIF('Claim 7'!$A$11:$A$55,'Source data'!$A6,'Claim 7'!$U$11:$U$55)</f>
        <v>0</v>
      </c>
      <c r="R13" s="139">
        <f t="shared" si="4"/>
        <v>0</v>
      </c>
      <c r="S13" s="359">
        <f t="shared" si="4"/>
        <v>0</v>
      </c>
      <c r="T13" s="136">
        <f>SUMIF('Claim 8'!$A$11:$A$55,'Source data'!$A6,'Claim 8'!$I$11:$I$55)</f>
        <v>0</v>
      </c>
      <c r="U13" s="137">
        <f>SUMIF('Claim 8'!$A$11:$A$55,'Source data'!$A6,'Claim 8'!$U$11:$U$55)</f>
        <v>0</v>
      </c>
      <c r="V13" s="136">
        <f>SUMIF('Claim 9'!$A$11:$A$55,'Source data'!$A6,'Claim 9'!$I$11:$I$55)</f>
        <v>0</v>
      </c>
      <c r="W13" s="137">
        <f>SUMIF('Claim 9'!$A$11:$A$55,'Source data'!$A6,'Claim 9'!$U$11:$U$55)</f>
        <v>0</v>
      </c>
      <c r="X13" s="136">
        <f>SUMIF('Claim 9'!$A$11:$A$55,'Source data'!$A6,'Claim 9'!$I$11:$I$55)</f>
        <v>0</v>
      </c>
      <c r="Y13" s="137">
        <f>SUMIF('Claim 9'!$A$11:$A$55,'Source data'!$A6,'Claim 9'!$U$11:$U$55)</f>
        <v>0</v>
      </c>
      <c r="Z13" s="136">
        <f>SUMIF('Claim 9'!$A$11:$A$55,'Source data'!$A6,'Claim 9'!$I$11:$I$55)</f>
        <v>0</v>
      </c>
      <c r="AA13" s="137">
        <f>SUMIF('Claim 9'!$A$11:$A$55,'Source data'!$A6,'Claim 9'!$U$11:$U$55)</f>
        <v>0</v>
      </c>
      <c r="AB13" s="139">
        <f t="shared" si="0"/>
        <v>0</v>
      </c>
      <c r="AC13" s="359">
        <f t="shared" si="1"/>
        <v>0</v>
      </c>
      <c r="AD13" s="217">
        <f t="shared" si="2"/>
        <v>0</v>
      </c>
      <c r="AE13" s="246">
        <f>('Budget Summary'!B15 - AD13)</f>
        <v>0</v>
      </c>
      <c r="AF13" s="188" t="str">
        <f>IF(I13&gt;'Budget Summary'!C15,"BUDGET EXCEEDED","")</f>
        <v/>
      </c>
      <c r="AG13" s="188" t="str">
        <f>IF(S13&gt;'Budget Summary'!D15,"BUDGET EXCEEDED","")</f>
        <v/>
      </c>
      <c r="AH13" s="188" t="str">
        <f>IF(AC13&gt;'Budget Summary'!E15,"BUDGET EXCEEDED","")</f>
        <v/>
      </c>
      <c r="AI13" s="188"/>
    </row>
    <row r="14" spans="1:35" x14ac:dyDescent="0.25">
      <c r="A14" s="135" t="str">
        <v>Contractor fees</v>
      </c>
      <c r="B14" s="136">
        <f>SUMIF('Claim 1'!$A$11:$A$55,'Source data'!$A7,'Claim 1'!$K$11:$K$55)</f>
        <v>0</v>
      </c>
      <c r="C14" s="137">
        <f>SUMIF('Claim 1'!$A$11:$A$55,'Source data'!$A7,'Claim 1'!$X$11:$X$55)</f>
        <v>0</v>
      </c>
      <c r="D14" s="136">
        <f>SUMIF('Claim 2'!$A$11:$A$55,'Source data'!$A7,'Claim 2'!$K$11:$K$55)</f>
        <v>0</v>
      </c>
      <c r="E14" s="137">
        <f>SUMIF('Claim 2'!$A$11:$A$55,'Source data'!$A7,'Claim 2'!$U$11:$U$55)</f>
        <v>0</v>
      </c>
      <c r="F14" s="136">
        <f>SUMIF('Claim 3'!$A$11:$A$55,'Source data'!$A7,'Claim 3'!$I$11:$I$55)</f>
        <v>0</v>
      </c>
      <c r="G14" s="137">
        <f>SUMIF('Claim 3'!$A$11:$A$55,'Source data'!$A7,'Claim 3'!$U$11:$U$55)</f>
        <v>0</v>
      </c>
      <c r="H14" s="138">
        <f t="shared" si="3"/>
        <v>0</v>
      </c>
      <c r="I14" s="360">
        <f t="shared" si="3"/>
        <v>0</v>
      </c>
      <c r="J14" s="136">
        <f>SUMIF('Claim 4'!$A$11:$A$55,'Source data'!$A7,'Claim 4'!$I$11:$I$55)</f>
        <v>0</v>
      </c>
      <c r="K14" s="137">
        <f>SUMIF('Claim 4'!$A$11:$A$55,'Source data'!$A7,'Claim 4'!$V$11:$V$55)</f>
        <v>0</v>
      </c>
      <c r="L14" s="136">
        <f>SUMIF('Claim 5'!$A$11:$A$55,'Source data'!$A7,'Claim 5'!$I$11:$I$55)</f>
        <v>0</v>
      </c>
      <c r="M14" s="137">
        <f>SUMIF('Claim 5'!$A$11:$A$55,'Source data'!$A7,'Claim 5'!$V$11:$V$55)</f>
        <v>0</v>
      </c>
      <c r="N14" s="136">
        <f>SUMIF('Claim 6'!$A$11:$A$55,'Source data'!$A7,'Claim 6'!$I$11:$I$55)</f>
        <v>0</v>
      </c>
      <c r="O14" s="137">
        <f>SUMIF('Claim 6'!$A$11:$A$55,'Source data'!$A7,'Claim 6'!$U$11:$U$55)</f>
        <v>0</v>
      </c>
      <c r="P14" s="136">
        <f>SUMIF('Claim 7'!$A$11:$A$55,'Source data'!$A7,'Claim 7'!$I$11:$I$55)</f>
        <v>0</v>
      </c>
      <c r="Q14" s="137">
        <f>SUMIF('Claim 7'!$A$11:$A$55,'Source data'!$A7,'Claim 7'!$U$11:$U$55)</f>
        <v>0</v>
      </c>
      <c r="R14" s="139">
        <f t="shared" si="4"/>
        <v>0</v>
      </c>
      <c r="S14" s="359">
        <f t="shared" si="4"/>
        <v>0</v>
      </c>
      <c r="T14" s="136">
        <f>SUMIF('Claim 8'!$A$11:$A$55,'Source data'!$A7,'Claim 8'!$I$11:$I$55)</f>
        <v>0</v>
      </c>
      <c r="U14" s="137">
        <f>SUMIF('Claim 8'!$A$11:$A$55,'Source data'!$A7,'Claim 8'!$U$11:$U$55)</f>
        <v>0</v>
      </c>
      <c r="V14" s="136">
        <f>SUMIF('Claim 9'!$A$11:$A$55,'Source data'!$A7,'Claim 9'!$I$11:$I$55)</f>
        <v>0</v>
      </c>
      <c r="W14" s="137">
        <f>SUMIF('Claim 9'!$A$11:$A$55,'Source data'!$A7,'Claim 9'!$U$11:$U$55)</f>
        <v>0</v>
      </c>
      <c r="X14" s="136">
        <f>SUMIF('Claim 9'!$A$11:$A$55,'Source data'!$A7,'Claim 9'!$I$11:$I$55)</f>
        <v>0</v>
      </c>
      <c r="Y14" s="137">
        <f>SUMIF('Claim 9'!$A$11:$A$55,'Source data'!$A7,'Claim 9'!$U$11:$U$55)</f>
        <v>0</v>
      </c>
      <c r="Z14" s="136">
        <f>SUMIF('Claim 9'!$A$11:$A$55,'Source data'!$A7,'Claim 9'!$I$11:$I$55)</f>
        <v>0</v>
      </c>
      <c r="AA14" s="137">
        <f>SUMIF('Claim 9'!$A$11:$A$55,'Source data'!$A7,'Claim 9'!$U$11:$U$55)</f>
        <v>0</v>
      </c>
      <c r="AB14" s="139">
        <f t="shared" si="0"/>
        <v>0</v>
      </c>
      <c r="AC14" s="359">
        <f t="shared" si="1"/>
        <v>0</v>
      </c>
      <c r="AD14" s="217">
        <f t="shared" si="2"/>
        <v>0</v>
      </c>
      <c r="AE14" s="246">
        <f>('Budget Summary'!B16 - AD14)</f>
        <v>0</v>
      </c>
      <c r="AF14" s="188" t="str">
        <f>IF(I14&gt;'Budget Summary'!C16,"BUDGET EXCEEDED","")</f>
        <v/>
      </c>
      <c r="AG14" s="188" t="str">
        <f>IF(S14&gt;'Budget Summary'!D16,"BUDGET EXCEEDED","")</f>
        <v/>
      </c>
      <c r="AH14" s="188" t="str">
        <f>IF(AC14&gt;'Budget Summary'!E16,"BUDGET EXCEEDED","")</f>
        <v/>
      </c>
      <c r="AI14" s="188"/>
    </row>
    <row r="15" spans="1:35" x14ac:dyDescent="0.25">
      <c r="A15" s="135" t="str">
        <v>Equipment/machinery hire</v>
      </c>
      <c r="B15" s="136">
        <f>SUMIF('Claim 1'!$A$11:$A$55,'Source data'!$A8,'Claim 1'!$K$11:$K$55)</f>
        <v>0</v>
      </c>
      <c r="C15" s="137">
        <f>SUMIF('Claim 1'!$A$11:$A$55,'Source data'!$A8,'Claim 1'!$X$11:$X$55)</f>
        <v>0</v>
      </c>
      <c r="D15" s="136">
        <f>SUMIF('Claim 2'!$A$11:$A$55,'Source data'!$A8,'Claim 2'!$K$11:$K$55)</f>
        <v>0</v>
      </c>
      <c r="E15" s="137">
        <f>SUMIF('Claim 2'!$A$11:$A$55,'Source data'!$A8,'Claim 2'!$U$11:$U$55)</f>
        <v>0</v>
      </c>
      <c r="F15" s="136">
        <f>SUMIF('Claim 3'!$A$11:$A$55,'Source data'!$A8,'Claim 3'!$I$11:$I$55)</f>
        <v>0</v>
      </c>
      <c r="G15" s="137">
        <f>SUMIF('Claim 3'!$A$11:$A$55,'Source data'!$A8,'Claim 3'!$U$11:$U$55)</f>
        <v>0</v>
      </c>
      <c r="H15" s="138">
        <f t="shared" si="3"/>
        <v>0</v>
      </c>
      <c r="I15" s="360">
        <f t="shared" si="3"/>
        <v>0</v>
      </c>
      <c r="J15" s="136">
        <f>SUMIF('Claim 4'!$A$11:$A$55,'Source data'!$A8,'Claim 4'!$I$11:$I$55)</f>
        <v>0</v>
      </c>
      <c r="K15" s="137">
        <f>SUMIF('Claim 4'!$A$11:$A$55,'Source data'!$A8,'Claim 4'!$V$11:$V$55)</f>
        <v>0</v>
      </c>
      <c r="L15" s="136">
        <f>SUMIF('Claim 5'!$A$11:$A$55,'Source data'!$A8,'Claim 5'!$I$11:$I$55)</f>
        <v>0</v>
      </c>
      <c r="M15" s="137">
        <f>SUMIF('Claim 5'!$A$11:$A$55,'Source data'!$A8,'Claim 5'!$V$11:$V$55)</f>
        <v>0</v>
      </c>
      <c r="N15" s="136">
        <f>SUMIF('Claim 6'!$A$11:$A$55,'Source data'!$A8,'Claim 6'!$I$11:$I$55)</f>
        <v>0</v>
      </c>
      <c r="O15" s="137">
        <f>SUMIF('Claim 6'!$A$11:$A$55,'Source data'!$A8,'Claim 6'!$U$11:$U$55)</f>
        <v>0</v>
      </c>
      <c r="P15" s="136">
        <f>SUMIF('Claim 7'!$A$11:$A$55,'Source data'!$A8,'Claim 7'!$I$11:$I$55)</f>
        <v>0</v>
      </c>
      <c r="Q15" s="137">
        <f>SUMIF('Claim 7'!$A$11:$A$55,'Source data'!$A8,'Claim 7'!$U$11:$U$55)</f>
        <v>0</v>
      </c>
      <c r="R15" s="139">
        <f t="shared" si="4"/>
        <v>0</v>
      </c>
      <c r="S15" s="359">
        <f t="shared" si="4"/>
        <v>0</v>
      </c>
      <c r="T15" s="136">
        <f>SUMIF('Claim 8'!$A$11:$A$55,'Source data'!$A8,'Claim 8'!$I$11:$I$55)</f>
        <v>0</v>
      </c>
      <c r="U15" s="137">
        <f>SUMIF('Claim 8'!$A$11:$A$55,'Source data'!$A8,'Claim 8'!$U$11:$U$55)</f>
        <v>0</v>
      </c>
      <c r="V15" s="136">
        <f>SUMIF('Claim 9'!$A$11:$A$55,'Source data'!$A8,'Claim 9'!$I$11:$I$55)</f>
        <v>0</v>
      </c>
      <c r="W15" s="137">
        <f>SUMIF('Claim 9'!$A$11:$A$55,'Source data'!$A8,'Claim 9'!$U$11:$U$55)</f>
        <v>0</v>
      </c>
      <c r="X15" s="136">
        <f>SUMIF('Claim 9'!$A$11:$A$55,'Source data'!$A8,'Claim 9'!$I$11:$I$55)</f>
        <v>0</v>
      </c>
      <c r="Y15" s="137">
        <f>SUMIF('Claim 9'!$A$11:$A$55,'Source data'!$A8,'Claim 9'!$U$11:$U$55)</f>
        <v>0</v>
      </c>
      <c r="Z15" s="136">
        <f>SUMIF('Claim 9'!$A$11:$A$55,'Source data'!$A8,'Claim 9'!$I$11:$I$55)</f>
        <v>0</v>
      </c>
      <c r="AA15" s="137">
        <f>SUMIF('Claim 9'!$A$11:$A$55,'Source data'!$A8,'Claim 9'!$U$11:$U$55)</f>
        <v>0</v>
      </c>
      <c r="AB15" s="139">
        <f t="shared" si="0"/>
        <v>0</v>
      </c>
      <c r="AC15" s="359">
        <f t="shared" si="1"/>
        <v>0</v>
      </c>
      <c r="AD15" s="217">
        <f t="shared" si="2"/>
        <v>0</v>
      </c>
      <c r="AE15" s="246">
        <f>('Budget Summary'!B17 - AD15)</f>
        <v>0</v>
      </c>
      <c r="AF15" s="188" t="str">
        <f>IF(I15&gt;'Budget Summary'!C17,"BUDGET EXCEEDED","")</f>
        <v/>
      </c>
      <c r="AG15" s="188" t="str">
        <f>IF(S15&gt;'Budget Summary'!D17,"BUDGET EXCEEDED","")</f>
        <v/>
      </c>
      <c r="AH15" s="188" t="str">
        <f>IF(AC15&gt;'Budget Summary'!E17,"BUDGET EXCEEDED","")</f>
        <v/>
      </c>
      <c r="AI15" s="188"/>
    </row>
    <row r="16" spans="1:35" x14ac:dyDescent="0.25">
      <c r="A16" s="135" t="str">
        <v>Equipment/machinery purchase</v>
      </c>
      <c r="B16" s="136">
        <f>SUMIF('Claim 1'!$A$11:$A$55,'Source data'!$A9,'Claim 1'!$K$11:$K$55)</f>
        <v>0</v>
      </c>
      <c r="C16" s="137">
        <f>SUMIF('Claim 1'!$A$11:$A$55,'Source data'!$A9,'Claim 1'!$X$11:$X$55)</f>
        <v>0</v>
      </c>
      <c r="D16" s="136">
        <f>SUMIF('Claim 2'!$A$11:$A$55,'Source data'!$A9,'Claim 2'!$K$11:$K$55)</f>
        <v>0</v>
      </c>
      <c r="E16" s="137">
        <f>SUMIF('Claim 2'!$A$11:$A$55,'Source data'!$A9,'Claim 2'!$U$11:$U$55)</f>
        <v>0</v>
      </c>
      <c r="F16" s="136">
        <f>SUMIF('Claim 3'!$A$11:$A$55,'Source data'!$A9,'Claim 3'!$I$11:$I$55)</f>
        <v>0</v>
      </c>
      <c r="G16" s="137">
        <f>SUMIF('Claim 3'!$A$11:$A$55,'Source data'!$A9,'Claim 3'!$U$11:$U$55)</f>
        <v>0</v>
      </c>
      <c r="H16" s="138">
        <f t="shared" si="3"/>
        <v>0</v>
      </c>
      <c r="I16" s="360">
        <f t="shared" si="3"/>
        <v>0</v>
      </c>
      <c r="J16" s="136">
        <f>SUMIF('Claim 4'!$A$11:$A$55,'Source data'!$A9,'Claim 4'!$I$11:$I$55)</f>
        <v>0</v>
      </c>
      <c r="K16" s="137">
        <f>SUMIF('Claim 4'!$A$11:$A$55,'Source data'!$A9,'Claim 4'!$V$11:$V$55)</f>
        <v>0</v>
      </c>
      <c r="L16" s="136">
        <f>SUMIF('Claim 5'!$A$11:$A$55,'Source data'!$A9,'Claim 5'!$I$11:$I$55)</f>
        <v>0</v>
      </c>
      <c r="M16" s="137">
        <f>SUMIF('Claim 5'!$A$11:$A$55,'Source data'!$A9,'Claim 5'!$V$11:$V$55)</f>
        <v>0</v>
      </c>
      <c r="N16" s="136">
        <f>SUMIF('Claim 6'!$A$11:$A$55,'Source data'!$A9,'Claim 6'!$I$11:$I$55)</f>
        <v>0</v>
      </c>
      <c r="O16" s="137">
        <f>SUMIF('Claim 6'!$A$11:$A$55,'Source data'!$A9,'Claim 6'!$U$11:$U$55)</f>
        <v>0</v>
      </c>
      <c r="P16" s="136">
        <f>SUMIF('Claim 7'!$A$11:$A$55,'Source data'!$A9,'Claim 7'!$I$11:$I$55)</f>
        <v>0</v>
      </c>
      <c r="Q16" s="137">
        <f>SUMIF('Claim 7'!$A$11:$A$55,'Source data'!$A9,'Claim 7'!$U$11:$U$55)</f>
        <v>0</v>
      </c>
      <c r="R16" s="139">
        <f t="shared" si="4"/>
        <v>0</v>
      </c>
      <c r="S16" s="359">
        <f t="shared" si="4"/>
        <v>0</v>
      </c>
      <c r="T16" s="136">
        <f>SUMIF('Claim 8'!$A$11:$A$55,'Source data'!$A9,'Claim 8'!$I$11:$I$55)</f>
        <v>0</v>
      </c>
      <c r="U16" s="137">
        <f>SUMIF('Claim 8'!$A$11:$A$55,'Source data'!$A9,'Claim 8'!$U$11:$U$55)</f>
        <v>0</v>
      </c>
      <c r="V16" s="136">
        <f>SUMIF('Claim 9'!$A$11:$A$55,'Source data'!$A9,'Claim 9'!$I$11:$I$55)</f>
        <v>0</v>
      </c>
      <c r="W16" s="137">
        <f>SUMIF('Claim 9'!$A$11:$A$55,'Source data'!$A9,'Claim 9'!$U$11:$U$55)</f>
        <v>0</v>
      </c>
      <c r="X16" s="136">
        <f>SUMIF('Claim 9'!$A$11:$A$55,'Source data'!$A9,'Claim 9'!$I$11:$I$55)</f>
        <v>0</v>
      </c>
      <c r="Y16" s="137">
        <f>SUMIF('Claim 9'!$A$11:$A$55,'Source data'!$A9,'Claim 9'!$U$11:$U$55)</f>
        <v>0</v>
      </c>
      <c r="Z16" s="136">
        <f>SUMIF('Claim 9'!$A$11:$A$55,'Source data'!$A9,'Claim 9'!$I$11:$I$55)</f>
        <v>0</v>
      </c>
      <c r="AA16" s="137">
        <f>SUMIF('Claim 9'!$A$11:$A$55,'Source data'!$A9,'Claim 9'!$U$11:$U$55)</f>
        <v>0</v>
      </c>
      <c r="AB16" s="139">
        <f t="shared" si="0"/>
        <v>0</v>
      </c>
      <c r="AC16" s="359">
        <f t="shared" si="1"/>
        <v>0</v>
      </c>
      <c r="AD16" s="217">
        <f t="shared" si="2"/>
        <v>0</v>
      </c>
      <c r="AE16" s="246">
        <f>('Budget Summary'!B18 - AD16)</f>
        <v>0</v>
      </c>
      <c r="AF16" s="188" t="str">
        <f>IF(I16&gt;'Budget Summary'!C18,"BUDGET EXCEEDED","")</f>
        <v/>
      </c>
      <c r="AG16" s="188" t="str">
        <f>IF(S16&gt;'Budget Summary'!D18,"BUDGET EXCEEDED","")</f>
        <v/>
      </c>
      <c r="AH16" s="188" t="str">
        <f>IF(AC16&gt;'Budget Summary'!E18,"BUDGET EXCEEDED","")</f>
        <v/>
      </c>
      <c r="AI16" s="188"/>
    </row>
    <row r="17" spans="1:35" x14ac:dyDescent="0.25">
      <c r="A17" s="135" t="str">
        <v>Habitat creation</v>
      </c>
      <c r="B17" s="136">
        <f>SUMIF('Claim 1'!$A$11:$A$55,'Source data'!$A10,'Claim 1'!$K$11:$K$55)</f>
        <v>0</v>
      </c>
      <c r="C17" s="137">
        <f>SUMIF('Claim 1'!$A$11:$A$55,'Source data'!$A10,'Claim 1'!$X$11:$X$55)</f>
        <v>0</v>
      </c>
      <c r="D17" s="136">
        <f>SUMIF('Claim 2'!$A$11:$A$55,'Source data'!$A10,'Claim 2'!$K$11:$K$55)</f>
        <v>0</v>
      </c>
      <c r="E17" s="137">
        <f>SUMIF('Claim 2'!$A$11:$A$55,'Source data'!$A10,'Claim 2'!$U$11:$U$55)</f>
        <v>0</v>
      </c>
      <c r="F17" s="136">
        <f>SUMIF('Claim 3'!$A$11:$A$55,'Source data'!$A10,'Claim 3'!$I$11:$I$55)</f>
        <v>0</v>
      </c>
      <c r="G17" s="137">
        <f>SUMIF('Claim 3'!$A$11:$A$55,'Source data'!$A10,'Claim 3'!$U$11:$U$55)</f>
        <v>0</v>
      </c>
      <c r="H17" s="138">
        <f t="shared" si="3"/>
        <v>0</v>
      </c>
      <c r="I17" s="360">
        <f t="shared" si="3"/>
        <v>0</v>
      </c>
      <c r="J17" s="136">
        <f>SUMIF('Claim 4'!$A$11:$A$55,'Source data'!$A10,'Claim 4'!$I$11:$I$55)</f>
        <v>0</v>
      </c>
      <c r="K17" s="137">
        <f>SUMIF('Claim 4'!$A$11:$A$55,'Source data'!$A10,'Claim 4'!$V$11:$V$55)</f>
        <v>0</v>
      </c>
      <c r="L17" s="136">
        <f>SUMIF('Claim 5'!$A$11:$A$55,'Source data'!$A10,'Claim 5'!$I$11:$I$55)</f>
        <v>0</v>
      </c>
      <c r="M17" s="137">
        <f>SUMIF('Claim 5'!$A$11:$A$55,'Source data'!$A10,'Claim 5'!$V$11:$V$55)</f>
        <v>0</v>
      </c>
      <c r="N17" s="136">
        <f>SUMIF('Claim 6'!$A$11:$A$55,'Source data'!$A10,'Claim 6'!$I$11:$I$55)</f>
        <v>0</v>
      </c>
      <c r="O17" s="137">
        <f>SUMIF('Claim 6'!$A$11:$A$55,'Source data'!$A10,'Claim 6'!$U$11:$U$55)</f>
        <v>0</v>
      </c>
      <c r="P17" s="136">
        <f>SUMIF('Claim 7'!$A$11:$A$55,'Source data'!$A10,'Claim 7'!$I$11:$I$55)</f>
        <v>0</v>
      </c>
      <c r="Q17" s="137">
        <f>SUMIF('Claim 7'!$A$11:$A$55,'Source data'!$A10,'Claim 7'!$U$11:$U$55)</f>
        <v>0</v>
      </c>
      <c r="R17" s="139">
        <f t="shared" si="4"/>
        <v>0</v>
      </c>
      <c r="S17" s="359">
        <f t="shared" si="4"/>
        <v>0</v>
      </c>
      <c r="T17" s="136">
        <f>SUMIF('Claim 8'!$A$11:$A$55,'Source data'!$A10,'Claim 8'!$I$11:$I$55)</f>
        <v>0</v>
      </c>
      <c r="U17" s="137">
        <f>SUMIF('Claim 8'!$A$11:$A$55,'Source data'!$A10,'Claim 8'!$U$11:$U$55)</f>
        <v>0</v>
      </c>
      <c r="V17" s="136">
        <f>SUMIF('Claim 9'!$A$11:$A$55,'Source data'!$A10,'Claim 9'!$I$11:$I$55)</f>
        <v>0</v>
      </c>
      <c r="W17" s="137">
        <f>SUMIF('Claim 9'!$A$11:$A$55,'Source data'!$A10,'Claim 9'!$U$11:$U$55)</f>
        <v>0</v>
      </c>
      <c r="X17" s="136">
        <f>SUMIF('Claim 9'!$A$11:$A$55,'Source data'!$A10,'Claim 9'!$I$11:$I$55)</f>
        <v>0</v>
      </c>
      <c r="Y17" s="137">
        <f>SUMIF('Claim 9'!$A$11:$A$55,'Source data'!$A10,'Claim 9'!$U$11:$U$55)</f>
        <v>0</v>
      </c>
      <c r="Z17" s="136">
        <f>SUMIF('Claim 9'!$A$11:$A$55,'Source data'!$A10,'Claim 9'!$I$11:$I$55)</f>
        <v>0</v>
      </c>
      <c r="AA17" s="137">
        <f>SUMIF('Claim 9'!$A$11:$A$55,'Source data'!$A10,'Claim 9'!$U$11:$U$55)</f>
        <v>0</v>
      </c>
      <c r="AB17" s="139">
        <f t="shared" si="0"/>
        <v>0</v>
      </c>
      <c r="AC17" s="359">
        <f t="shared" si="1"/>
        <v>0</v>
      </c>
      <c r="AD17" s="217">
        <f t="shared" si="2"/>
        <v>0</v>
      </c>
      <c r="AE17" s="246">
        <f>('Budget Summary'!B19 - AD17)</f>
        <v>0</v>
      </c>
      <c r="AF17" s="188" t="str">
        <f>IF(I17&gt;'Budget Summary'!C19,"BUDGET EXCEEDED","")</f>
        <v/>
      </c>
      <c r="AG17" s="188" t="str">
        <f>IF(S17&gt;'Budget Summary'!D19,"BUDGET EXCEEDED","")</f>
        <v/>
      </c>
      <c r="AH17" s="188" t="str">
        <f>IF(AC17&gt;'Budget Summary'!E19,"BUDGET EXCEEDED","")</f>
        <v/>
      </c>
      <c r="AI17" s="188"/>
    </row>
    <row r="18" spans="1:35" x14ac:dyDescent="0.25">
      <c r="A18" s="135" t="str">
        <v>Habitat management</v>
      </c>
      <c r="B18" s="136">
        <f>SUMIF('Claim 1'!$A$11:$A$55,'Source data'!$A11,'Claim 1'!$K$11:$K$55)</f>
        <v>0</v>
      </c>
      <c r="C18" s="137">
        <f>SUMIF('Claim 1'!$A$11:$A$55,'Source data'!$A11,'Claim 1'!$X$11:$X$55)</f>
        <v>0</v>
      </c>
      <c r="D18" s="136">
        <f>SUMIF('Claim 2'!$A$11:$A$55,'Source data'!$A11,'Claim 2'!$K$11:$K$55)</f>
        <v>0</v>
      </c>
      <c r="E18" s="137">
        <f>SUMIF('Claim 2'!$A$11:$A$55,'Source data'!$A11,'Claim 2'!$U$11:$U$55)</f>
        <v>0</v>
      </c>
      <c r="F18" s="136">
        <f>SUMIF('Claim 3'!$A$11:$A$55,'Source data'!$A11,'Claim 3'!$I$11:$I$55)</f>
        <v>0</v>
      </c>
      <c r="G18" s="137">
        <f>SUMIF('Claim 3'!$A$11:$A$55,'Source data'!$A11,'Claim 3'!$U$11:$U$55)</f>
        <v>0</v>
      </c>
      <c r="H18" s="138">
        <f t="shared" si="3"/>
        <v>0</v>
      </c>
      <c r="I18" s="360">
        <f t="shared" si="3"/>
        <v>0</v>
      </c>
      <c r="J18" s="136">
        <f>SUMIF('Claim 4'!$A$11:$A$55,'Source data'!$A11,'Claim 4'!$I$11:$I$55)</f>
        <v>0</v>
      </c>
      <c r="K18" s="137">
        <f>SUMIF('Claim 4'!$A$11:$A$55,'Source data'!$A11,'Claim 4'!$V$11:$V$55)</f>
        <v>0</v>
      </c>
      <c r="L18" s="136">
        <f>SUMIF('Claim 5'!$A$11:$A$55,'Source data'!$A11,'Claim 5'!$I$11:$I$55)</f>
        <v>0</v>
      </c>
      <c r="M18" s="137">
        <f>SUMIF('Claim 5'!$A$11:$A$55,'Source data'!$A11,'Claim 5'!$V$11:$V$55)</f>
        <v>0</v>
      </c>
      <c r="N18" s="136">
        <f>SUMIF('Claim 6'!$A$11:$A$55,'Source data'!$A11,'Claim 6'!$I$11:$I$55)</f>
        <v>0</v>
      </c>
      <c r="O18" s="137">
        <f>SUMIF('Claim 6'!$A$11:$A$55,'Source data'!$A11,'Claim 6'!$U$11:$U$55)</f>
        <v>0</v>
      </c>
      <c r="P18" s="136">
        <f>SUMIF('Claim 7'!$A$11:$A$55,'Source data'!$A11,'Claim 7'!$I$11:$I$55)</f>
        <v>0</v>
      </c>
      <c r="Q18" s="137">
        <f>SUMIF('Claim 7'!$A$11:$A$55,'Source data'!$A11,'Claim 7'!$U$11:$U$55)</f>
        <v>0</v>
      </c>
      <c r="R18" s="139">
        <f t="shared" si="4"/>
        <v>0</v>
      </c>
      <c r="S18" s="359">
        <f t="shared" si="4"/>
        <v>0</v>
      </c>
      <c r="T18" s="136">
        <f>SUMIF('Claim 8'!$A$11:$A$55,'Source data'!$A11,'Claim 8'!$I$11:$I$55)</f>
        <v>0</v>
      </c>
      <c r="U18" s="137">
        <f>SUMIF('Claim 8'!$A$11:$A$55,'Source data'!$A11,'Claim 8'!$U$11:$U$55)</f>
        <v>0</v>
      </c>
      <c r="V18" s="136">
        <f>SUMIF('Claim 9'!$A$11:$A$55,'Source data'!$A11,'Claim 9'!$I$11:$I$55)</f>
        <v>0</v>
      </c>
      <c r="W18" s="137">
        <f>SUMIF('Claim 9'!$A$11:$A$55,'Source data'!$A11,'Claim 9'!$U$11:$U$55)</f>
        <v>0</v>
      </c>
      <c r="X18" s="136">
        <f>SUMIF('Claim 9'!$A$11:$A$55,'Source data'!$A11,'Claim 9'!$I$11:$I$55)</f>
        <v>0</v>
      </c>
      <c r="Y18" s="137">
        <f>SUMIF('Claim 9'!$A$11:$A$55,'Source data'!$A11,'Claim 9'!$U$11:$U$55)</f>
        <v>0</v>
      </c>
      <c r="Z18" s="136">
        <f>SUMIF('Claim 9'!$A$11:$A$55,'Source data'!$A11,'Claim 9'!$I$11:$I$55)</f>
        <v>0</v>
      </c>
      <c r="AA18" s="137">
        <f>SUMIF('Claim 9'!$A$11:$A$55,'Source data'!$A11,'Claim 9'!$U$11:$U$55)</f>
        <v>0</v>
      </c>
      <c r="AB18" s="139">
        <f t="shared" si="0"/>
        <v>0</v>
      </c>
      <c r="AC18" s="359">
        <f t="shared" si="1"/>
        <v>0</v>
      </c>
      <c r="AD18" s="217">
        <f t="shared" si="2"/>
        <v>0</v>
      </c>
      <c r="AE18" s="246">
        <f>('Budget Summary'!B20 - AD18)</f>
        <v>0</v>
      </c>
      <c r="AF18" s="188" t="str">
        <f>IF(I18&gt;'Budget Summary'!C20,"BUDGET EXCEEDED","")</f>
        <v/>
      </c>
      <c r="AG18" s="188" t="str">
        <f>IF(S18&gt;'Budget Summary'!D20,"BUDGET EXCEEDED","")</f>
        <v/>
      </c>
      <c r="AH18" s="188" t="str">
        <f>IF(AC18&gt;'Budget Summary'!E20,"BUDGET EXCEEDED","")</f>
        <v/>
      </c>
      <c r="AI18" s="188"/>
    </row>
    <row r="19" spans="1:35" x14ac:dyDescent="0.25">
      <c r="A19" s="135" t="str">
        <v>Land purchase</v>
      </c>
      <c r="B19" s="136">
        <f>SUMIF('Claim 1'!$A$11:$A$55,'Source data'!$A12,'Claim 1'!$K$11:$K$55)</f>
        <v>0</v>
      </c>
      <c r="C19" s="137">
        <f>SUMIF('Claim 1'!$A$11:$A$55,'Source data'!$A12,'Claim 1'!$X$11:$X$55)</f>
        <v>0</v>
      </c>
      <c r="D19" s="136">
        <f>SUMIF('Claim 2'!$A$11:$A$55,'Source data'!$A12,'Claim 2'!$K$11:$K$55)</f>
        <v>0</v>
      </c>
      <c r="E19" s="137">
        <f>SUMIF('Claim 2'!$A$11:$A$55,'Source data'!$A12,'Claim 2'!$U$11:$U$55)</f>
        <v>0</v>
      </c>
      <c r="F19" s="136">
        <f>SUMIF('Claim 3'!$A$11:$A$55,'Source data'!$A12,'Claim 3'!$I$11:$I$55)</f>
        <v>0</v>
      </c>
      <c r="G19" s="137">
        <f>SUMIF('Claim 3'!$A$11:$A$55,'Source data'!$A12,'Claim 3'!$U$11:$U$55)</f>
        <v>0</v>
      </c>
      <c r="H19" s="138">
        <f t="shared" si="3"/>
        <v>0</v>
      </c>
      <c r="I19" s="360">
        <f t="shared" si="3"/>
        <v>0</v>
      </c>
      <c r="J19" s="136">
        <f>SUMIF('Claim 4'!$A$11:$A$55,'Source data'!$A12,'Claim 4'!$I$11:$I$55)</f>
        <v>0</v>
      </c>
      <c r="K19" s="137">
        <f>SUMIF('Claim 4'!$A$11:$A$55,'Source data'!$A12,'Claim 4'!$V$11:$V$55)</f>
        <v>0</v>
      </c>
      <c r="L19" s="136">
        <f>SUMIF('Claim 5'!$A$11:$A$55,'Source data'!$A12,'Claim 5'!$I$11:$I$55)</f>
        <v>0</v>
      </c>
      <c r="M19" s="137">
        <f>SUMIF('Claim 5'!$A$11:$A$55,'Source data'!$A12,'Claim 5'!$V$11:$V$55)</f>
        <v>0</v>
      </c>
      <c r="N19" s="136">
        <f>SUMIF('Claim 6'!$A$11:$A$55,'Source data'!$A12,'Claim 6'!$I$11:$I$55)</f>
        <v>0</v>
      </c>
      <c r="O19" s="137">
        <f>SUMIF('Claim 6'!$A$11:$A$55,'Source data'!$A12,'Claim 6'!$U$11:$U$55)</f>
        <v>0</v>
      </c>
      <c r="P19" s="136">
        <f>SUMIF('Claim 7'!$A$11:$A$55,'Source data'!$A12,'Claim 7'!$I$11:$I$55)</f>
        <v>0</v>
      </c>
      <c r="Q19" s="137">
        <f>SUMIF('Claim 7'!$A$11:$A$55,'Source data'!$A12,'Claim 7'!$U$11:$U$55)</f>
        <v>0</v>
      </c>
      <c r="R19" s="139">
        <f t="shared" si="4"/>
        <v>0</v>
      </c>
      <c r="S19" s="359">
        <f t="shared" si="4"/>
        <v>0</v>
      </c>
      <c r="T19" s="136">
        <f>SUMIF('Claim 8'!$A$11:$A$55,'Source data'!$A12,'Claim 8'!$I$11:$I$55)</f>
        <v>0</v>
      </c>
      <c r="U19" s="137">
        <f>SUMIF('Claim 8'!$A$11:$A$55,'Source data'!$A12,'Claim 8'!$U$11:$U$55)</f>
        <v>0</v>
      </c>
      <c r="V19" s="136">
        <f>SUMIF('Claim 9'!$A$11:$A$55,'Source data'!$A12,'Claim 9'!$I$11:$I$55)</f>
        <v>0</v>
      </c>
      <c r="W19" s="137">
        <f>SUMIF('Claim 9'!$A$11:$A$55,'Source data'!$A12,'Claim 9'!$U$11:$U$55)</f>
        <v>0</v>
      </c>
      <c r="X19" s="136">
        <f>SUMIF('Claim 9'!$A$11:$A$55,'Source data'!$A12,'Claim 9'!$I$11:$I$55)</f>
        <v>0</v>
      </c>
      <c r="Y19" s="137">
        <f>SUMIF('Claim 9'!$A$11:$A$55,'Source data'!$A12,'Claim 9'!$U$11:$U$55)</f>
        <v>0</v>
      </c>
      <c r="Z19" s="136">
        <f>SUMIF('Claim 9'!$A$11:$A$55,'Source data'!$A12,'Claim 9'!$I$11:$I$55)</f>
        <v>0</v>
      </c>
      <c r="AA19" s="137">
        <f>SUMIF('Claim 9'!$A$11:$A$55,'Source data'!$A12,'Claim 9'!$U$11:$U$55)</f>
        <v>0</v>
      </c>
      <c r="AB19" s="139">
        <f t="shared" si="0"/>
        <v>0</v>
      </c>
      <c r="AC19" s="359">
        <f t="shared" si="1"/>
        <v>0</v>
      </c>
      <c r="AD19" s="217">
        <f t="shared" si="2"/>
        <v>0</v>
      </c>
      <c r="AE19" s="246">
        <f>('Budget Summary'!B21 - AD19)</f>
        <v>0</v>
      </c>
      <c r="AF19" s="188" t="str">
        <f>IF(I19&gt;'Budget Summary'!C21,"BUDGET EXCEEDED","")</f>
        <v/>
      </c>
      <c r="AG19" s="188" t="str">
        <f>IF(S19&gt;'Budget Summary'!D21,"BUDGET EXCEEDED","")</f>
        <v/>
      </c>
      <c r="AH19" s="188" t="str">
        <f>IF(AC19&gt;'Budget Summary'!E21,"BUDGET EXCEEDED","")</f>
        <v/>
      </c>
      <c r="AI19" s="188"/>
    </row>
    <row r="20" spans="1:35" x14ac:dyDescent="0.25">
      <c r="A20" s="140" t="str">
        <v>Monitoring (targeted)</v>
      </c>
      <c r="B20" s="141">
        <f>SUMIF('Claim 1'!$A$11:$A$55,'Source data'!$A13,'Claim 1'!$K$11:$K$55)</f>
        <v>0</v>
      </c>
      <c r="C20" s="137">
        <f>SUMIF('Claim 1'!$A$11:$A$55,'Source data'!$A13,'Claim 1'!$X$11:$X$55)</f>
        <v>0</v>
      </c>
      <c r="D20" s="136">
        <f>SUMIF('Claim 2'!$A$11:$A$55,'Source data'!$A13,'Claim 2'!$K$11:$K$55)</f>
        <v>0</v>
      </c>
      <c r="E20" s="137">
        <f>SUMIF('Claim 2'!$A$11:$A$55,'Source data'!$A13,'Claim 2'!$U$11:$U$55)</f>
        <v>0</v>
      </c>
      <c r="F20" s="136">
        <f>SUMIF('Claim 3'!$A$11:$A$55,'Source data'!$A13,'Claim 3'!$I$11:$I$55)</f>
        <v>0</v>
      </c>
      <c r="G20" s="137">
        <f>SUMIF('Claim 3'!$A$11:$A$55,'Source data'!$A13,'Claim 3'!$U$11:$U$55)</f>
        <v>0</v>
      </c>
      <c r="H20" s="138">
        <f t="shared" si="3"/>
        <v>0</v>
      </c>
      <c r="I20" s="360">
        <f t="shared" si="3"/>
        <v>0</v>
      </c>
      <c r="J20" s="136">
        <f>SUMIF('Claim 4'!$A$11:$A$55,'Source data'!$A13,'Claim 4'!$I$11:$I$55)</f>
        <v>0</v>
      </c>
      <c r="K20" s="137">
        <f>SUMIF('Claim 4'!$A$11:$A$55,'Source data'!$A13,'Claim 4'!$V$11:$V$55)</f>
        <v>0</v>
      </c>
      <c r="L20" s="136">
        <f>SUMIF('Claim 5'!$A$11:$A$55,'Source data'!$A13,'Claim 5'!$I$11:$I$55)</f>
        <v>0</v>
      </c>
      <c r="M20" s="137">
        <f>SUMIF('Claim 5'!$A$11:$A$55,'Source data'!$A13,'Claim 5'!$V$11:$V$55)</f>
        <v>0</v>
      </c>
      <c r="N20" s="136">
        <f>SUMIF('Claim 6'!$A$11:$A$55,'Source data'!$A13,'Claim 6'!$I$11:$I$55)</f>
        <v>0</v>
      </c>
      <c r="O20" s="137">
        <f>SUMIF('Claim 6'!$A$11:$A$55,'Source data'!$A13,'Claim 6'!$U$11:$U$55)</f>
        <v>0</v>
      </c>
      <c r="P20" s="136">
        <f>SUMIF('Claim 7'!$A$11:$A$55,'Source data'!$A13,'Claim 7'!$I$11:$I$55)</f>
        <v>0</v>
      </c>
      <c r="Q20" s="137">
        <f>SUMIF('Claim 7'!$A$11:$A$55,'Source data'!$A13,'Claim 7'!$U$11:$U$55)</f>
        <v>0</v>
      </c>
      <c r="R20" s="139">
        <f t="shared" si="4"/>
        <v>0</v>
      </c>
      <c r="S20" s="359">
        <f t="shared" si="4"/>
        <v>0</v>
      </c>
      <c r="T20" s="136">
        <f>SUMIF('Claim 8'!$A$11:$A$55,'Source data'!$A13,'Claim 8'!$I$11:$I$55)</f>
        <v>0</v>
      </c>
      <c r="U20" s="137">
        <f>SUMIF('Claim 8'!$A$11:$A$55,'Source data'!$A13,'Claim 8'!$U$11:$U$55)</f>
        <v>0</v>
      </c>
      <c r="V20" s="136">
        <f>SUMIF('Claim 9'!$A$11:$A$55,'Source data'!$A13,'Claim 9'!$I$11:$I$55)</f>
        <v>0</v>
      </c>
      <c r="W20" s="137">
        <f>SUMIF('Claim 9'!$A$11:$A$55,'Source data'!$A13,'Claim 9'!$U$11:$U$55)</f>
        <v>0</v>
      </c>
      <c r="X20" s="136">
        <f>SUMIF('Claim 9'!$A$11:$A$55,'Source data'!$A13,'Claim 9'!$I$11:$I$55)</f>
        <v>0</v>
      </c>
      <c r="Y20" s="137">
        <f>SUMIF('Claim 9'!$A$11:$A$55,'Source data'!$A13,'Claim 9'!$U$11:$U$55)</f>
        <v>0</v>
      </c>
      <c r="Z20" s="136">
        <f>SUMIF('Claim 9'!$A$11:$A$55,'Source data'!$A13,'Claim 9'!$I$11:$I$55)</f>
        <v>0</v>
      </c>
      <c r="AA20" s="137">
        <f>SUMIF('Claim 9'!$A$11:$A$55,'Source data'!$A13,'Claim 9'!$U$11:$U$55)</f>
        <v>0</v>
      </c>
      <c r="AB20" s="139">
        <f t="shared" si="0"/>
        <v>0</v>
      </c>
      <c r="AC20" s="359">
        <f t="shared" si="1"/>
        <v>0</v>
      </c>
      <c r="AD20" s="217">
        <f t="shared" si="2"/>
        <v>0</v>
      </c>
      <c r="AE20" s="246">
        <f>('Budget Summary'!B22 - AD20)</f>
        <v>0</v>
      </c>
      <c r="AF20" s="188" t="str">
        <f>IF(I20&gt;'Budget Summary'!C22,"BUDGET EXCEEDED","")</f>
        <v/>
      </c>
      <c r="AG20" s="188" t="str">
        <f>IF(S20&gt;'Budget Summary'!D22,"BUDGET EXCEEDED","")</f>
        <v/>
      </c>
      <c r="AH20" s="188" t="str">
        <f>IF(AC20&gt;'Budget Summary'!E22,"BUDGET EXCEEDED","")</f>
        <v/>
      </c>
      <c r="AI20" s="188"/>
    </row>
    <row r="21" spans="1:35" x14ac:dyDescent="0.25">
      <c r="A21" s="135" t="str">
        <v>Overheads/FCR</v>
      </c>
      <c r="B21" s="136">
        <f>SUMIF('Claim 1'!$A$11:$A$55,'Source data'!$A14,'Claim 1'!$K$11:$K$55)</f>
        <v>0</v>
      </c>
      <c r="C21" s="137">
        <f>SUMIF('Claim 1'!$A$11:$A$55,'Source data'!$A14,'Claim 1'!$X$11:$X$55)</f>
        <v>0</v>
      </c>
      <c r="D21" s="136">
        <f>SUMIF('Claim 2'!$A$11:$A$55,'Source data'!$A14,'Claim 2'!$K$11:$K$55)</f>
        <v>0</v>
      </c>
      <c r="E21" s="137">
        <f>SUMIF('Claim 2'!$A$11:$A$55,'Source data'!$A14,'Claim 2'!$U$11:$U$55)</f>
        <v>0</v>
      </c>
      <c r="F21" s="136">
        <f>SUMIF('Claim 3'!$A$11:$A$55,'Source data'!$A14,'Claim 3'!$I$11:$I$55)</f>
        <v>0</v>
      </c>
      <c r="G21" s="137">
        <f>SUMIF('Claim 3'!$A$11:$A$55,'Source data'!$A14,'Claim 3'!$U$11:$U$55)</f>
        <v>0</v>
      </c>
      <c r="H21" s="138">
        <f t="shared" si="3"/>
        <v>0</v>
      </c>
      <c r="I21" s="360">
        <f t="shared" si="3"/>
        <v>0</v>
      </c>
      <c r="J21" s="136">
        <f>SUMIF('Claim 4'!$A$11:$A$55,'Source data'!$A14,'Claim 4'!$I$11:$I$55)</f>
        <v>0</v>
      </c>
      <c r="K21" s="137">
        <f>SUMIF('Claim 4'!$A$11:$A$55,'Source data'!$A14,'Claim 4'!$V$11:$V$55)</f>
        <v>0</v>
      </c>
      <c r="L21" s="136">
        <f>SUMIF('Claim 5'!$A$11:$A$55,'Source data'!$A14,'Claim 5'!$I$11:$I$55)</f>
        <v>0</v>
      </c>
      <c r="M21" s="137">
        <f>SUMIF('Claim 5'!$A$11:$A$55,'Source data'!$A14,'Claim 5'!$V$11:$V$55)</f>
        <v>0</v>
      </c>
      <c r="N21" s="136">
        <f>SUMIF('Claim 6'!$A$11:$A$55,'Source data'!$A14,'Claim 6'!$I$11:$I$55)</f>
        <v>0</v>
      </c>
      <c r="O21" s="137">
        <f>SUMIF('Claim 6'!$A$11:$A$55,'Source data'!$A14,'Claim 6'!$U$11:$U$55)</f>
        <v>0</v>
      </c>
      <c r="P21" s="136">
        <f>SUMIF('Claim 7'!$A$11:$A$55,'Source data'!$A14,'Claim 7'!$I$11:$I$55)</f>
        <v>0</v>
      </c>
      <c r="Q21" s="137">
        <f>SUMIF('Claim 7'!$A$11:$A$55,'Source data'!$A14,'Claim 7'!$U$11:$U$55)</f>
        <v>0</v>
      </c>
      <c r="R21" s="139">
        <f t="shared" si="4"/>
        <v>0</v>
      </c>
      <c r="S21" s="359">
        <f t="shared" si="4"/>
        <v>0</v>
      </c>
      <c r="T21" s="136">
        <f>SUMIF('Claim 8'!$A$11:$A$55,'Source data'!$A14,'Claim 8'!$I$11:$I$55)</f>
        <v>0</v>
      </c>
      <c r="U21" s="137">
        <f>SUMIF('Claim 8'!$A$11:$A$55,'Source data'!$A14,'Claim 8'!$U$11:$U$55)</f>
        <v>0</v>
      </c>
      <c r="V21" s="136">
        <f>SUMIF('Claim 9'!$A$11:$A$55,'Source data'!$A14,'Claim 9'!$I$11:$I$55)</f>
        <v>0</v>
      </c>
      <c r="W21" s="137">
        <f>SUMIF('Claim 9'!$A$11:$A$55,'Source data'!$A14,'Claim 9'!$U$11:$U$55)</f>
        <v>0</v>
      </c>
      <c r="X21" s="136">
        <f>SUMIF('Claim 9'!$A$11:$A$55,'Source data'!$A14,'Claim 9'!$I$11:$I$55)</f>
        <v>0</v>
      </c>
      <c r="Y21" s="137">
        <f>SUMIF('Claim 9'!$A$11:$A$55,'Source data'!$A14,'Claim 9'!$U$11:$U$55)</f>
        <v>0</v>
      </c>
      <c r="Z21" s="136">
        <f>SUMIF('Claim 9'!$A$11:$A$55,'Source data'!$A14,'Claim 9'!$I$11:$I$55)</f>
        <v>0</v>
      </c>
      <c r="AA21" s="137">
        <f>SUMIF('Claim 9'!$A$11:$A$55,'Source data'!$A14,'Claim 9'!$U$11:$U$55)</f>
        <v>0</v>
      </c>
      <c r="AB21" s="139">
        <f t="shared" si="0"/>
        <v>0</v>
      </c>
      <c r="AC21" s="359">
        <f t="shared" si="1"/>
        <v>0</v>
      </c>
      <c r="AD21" s="217">
        <f t="shared" si="2"/>
        <v>0</v>
      </c>
      <c r="AE21" s="246">
        <f>('Budget Summary'!B23 - AD21)</f>
        <v>0</v>
      </c>
      <c r="AF21" s="188" t="str">
        <f>IF(I21&gt;'Budget Summary'!C23,"BUDGET EXCEEDED","")</f>
        <v/>
      </c>
      <c r="AG21" s="188" t="str">
        <f>IF(S21&gt;'Budget Summary'!D23,"BUDGET EXCEEDED","")</f>
        <v/>
      </c>
      <c r="AH21" s="188" t="str">
        <f>IF(AC21&gt;'Budget Summary'!E23,"BUDGET EXCEEDED","")</f>
        <v/>
      </c>
      <c r="AI21" s="188"/>
    </row>
    <row r="22" spans="1:35" x14ac:dyDescent="0.25">
      <c r="A22" s="135" t="str">
        <v>Professional fees</v>
      </c>
      <c r="B22" s="136">
        <f>SUMIF('Claim 1'!$A$11:$A$55,'Source data'!$A15,'Claim 1'!$K$11:$K$55)</f>
        <v>0</v>
      </c>
      <c r="C22" s="137">
        <f>SUMIF('Claim 1'!$A$11:$A$55,'Source data'!$A15,'Claim 1'!$X$11:$X$55)</f>
        <v>0</v>
      </c>
      <c r="D22" s="136">
        <f>SUMIF('Claim 2'!$A$11:$A$55,'Source data'!$A15,'Claim 2'!$K$11:$K$55)</f>
        <v>0</v>
      </c>
      <c r="E22" s="137">
        <f>SUMIF('Claim 2'!$A$11:$A$55,'Source data'!$A15,'Claim 2'!$U$11:$U$55)</f>
        <v>0</v>
      </c>
      <c r="F22" s="136">
        <f>SUMIF('Claim 3'!$A$11:$A$55,'Source data'!$A15,'Claim 3'!$I$11:$I$55)</f>
        <v>0</v>
      </c>
      <c r="G22" s="137">
        <f>SUMIF('Claim 3'!$A$11:$A$55,'Source data'!$A15,'Claim 3'!$U$11:$U$55)</f>
        <v>0</v>
      </c>
      <c r="H22" s="138">
        <f t="shared" si="3"/>
        <v>0</v>
      </c>
      <c r="I22" s="360">
        <f t="shared" si="3"/>
        <v>0</v>
      </c>
      <c r="J22" s="136">
        <f>SUMIF('Claim 4'!$A$11:$A$55,'Source data'!$A15,'Claim 4'!$I$11:$I$55)</f>
        <v>0</v>
      </c>
      <c r="K22" s="137">
        <f>SUMIF('Claim 4'!$A$11:$A$55,'Source data'!$A15,'Claim 4'!$V$11:$V$55)</f>
        <v>0</v>
      </c>
      <c r="L22" s="136">
        <f>SUMIF('Claim 5'!$A$11:$A$55,'Source data'!$A15,'Claim 5'!$I$11:$I$55)</f>
        <v>0</v>
      </c>
      <c r="M22" s="137">
        <f>SUMIF('Claim 5'!$A$11:$A$55,'Source data'!$A15,'Claim 5'!$V$11:$V$55)</f>
        <v>0</v>
      </c>
      <c r="N22" s="136">
        <f>SUMIF('Claim 6'!$A$11:$A$55,'Source data'!$A15,'Claim 6'!$I$11:$I$55)</f>
        <v>0</v>
      </c>
      <c r="O22" s="137">
        <f>SUMIF('Claim 6'!$A$11:$A$55,'Source data'!$A15,'Claim 6'!$U$11:$U$55)</f>
        <v>0</v>
      </c>
      <c r="P22" s="136">
        <f>SUMIF('Claim 7'!$A$11:$A$55,'Source data'!$A15,'Claim 7'!$I$11:$I$55)</f>
        <v>0</v>
      </c>
      <c r="Q22" s="137">
        <f>SUMIF('Claim 7'!$A$11:$A$55,'Source data'!$A15,'Claim 7'!$U$11:$U$55)</f>
        <v>0</v>
      </c>
      <c r="R22" s="139">
        <f t="shared" si="4"/>
        <v>0</v>
      </c>
      <c r="S22" s="359">
        <f t="shared" si="4"/>
        <v>0</v>
      </c>
      <c r="T22" s="136">
        <f>SUMIF('Claim 8'!$A$11:$A$55,'Source data'!$A15,'Claim 8'!$I$11:$I$55)</f>
        <v>0</v>
      </c>
      <c r="U22" s="137">
        <f>SUMIF('Claim 8'!$A$11:$A$55,'Source data'!$A15,'Claim 8'!$U$11:$U$55)</f>
        <v>0</v>
      </c>
      <c r="V22" s="136">
        <f>SUMIF('Claim 9'!$A$11:$A$55,'Source data'!$A15,'Claim 9'!$I$11:$I$55)</f>
        <v>0</v>
      </c>
      <c r="W22" s="137">
        <f>SUMIF('Claim 9'!$A$11:$A$55,'Source data'!$A15,'Claim 9'!$U$11:$U$55)</f>
        <v>0</v>
      </c>
      <c r="X22" s="136">
        <f>SUMIF('Claim 9'!$A$11:$A$55,'Source data'!$A15,'Claim 9'!$I$11:$I$55)</f>
        <v>0</v>
      </c>
      <c r="Y22" s="137">
        <f>SUMIF('Claim 9'!$A$11:$A$55,'Source data'!$A15,'Claim 9'!$U$11:$U$55)</f>
        <v>0</v>
      </c>
      <c r="Z22" s="136">
        <f>SUMIF('Claim 9'!$A$11:$A$55,'Source data'!$A15,'Claim 9'!$I$11:$I$55)</f>
        <v>0</v>
      </c>
      <c r="AA22" s="137">
        <f>SUMIF('Claim 9'!$A$11:$A$55,'Source data'!$A15,'Claim 9'!$U$11:$U$55)</f>
        <v>0</v>
      </c>
      <c r="AB22" s="139">
        <f t="shared" si="0"/>
        <v>0</v>
      </c>
      <c r="AC22" s="359">
        <f t="shared" si="1"/>
        <v>0</v>
      </c>
      <c r="AD22" s="217">
        <f t="shared" si="2"/>
        <v>0</v>
      </c>
      <c r="AE22" s="246">
        <f>('Budget Summary'!B24 - AD22)</f>
        <v>0</v>
      </c>
      <c r="AF22" s="188" t="str">
        <f>IF(I22&gt;'Budget Summary'!C24,"BUDGET EXCEEDED","")</f>
        <v/>
      </c>
      <c r="AG22" s="188" t="str">
        <f>IF(S22&gt;'Budget Summary'!D24,"BUDGET EXCEEDED","")</f>
        <v/>
      </c>
      <c r="AH22" s="188" t="str">
        <f>IF(AC22&gt;'Budget Summary'!E24,"BUDGET EXCEEDED","")</f>
        <v/>
      </c>
      <c r="AI22" s="188"/>
    </row>
    <row r="23" spans="1:35" x14ac:dyDescent="0.25">
      <c r="A23" s="135" t="str">
        <v>Project travel &amp; subsistence</v>
      </c>
      <c r="B23" s="136">
        <f>SUMIF('Claim 1'!$A$11:$A$55,'Source data'!#REF!,'Claim 1'!$K$11:$K$55)</f>
        <v>0</v>
      </c>
      <c r="C23" s="137">
        <f>SUMIF('Claim 1'!$A$11:$A$55,'Source data'!#REF!,'Claim 1'!$X$11:$X$55)</f>
        <v>0</v>
      </c>
      <c r="D23" s="136">
        <f>SUMIF('Claim 2'!$A$11:$A$55,'Source data'!$A16,'Claim 2'!$K$11:$K$55)</f>
        <v>0</v>
      </c>
      <c r="E23" s="137">
        <f>SUMIF('Claim 2'!$A$11:$A$55,'Source data'!#REF!,'Claim 2'!$U$11:$U$55)</f>
        <v>0</v>
      </c>
      <c r="F23" s="136">
        <f>SUMIF('Claim 3'!$A$11:$A$55,'Source data'!#REF!,'Claim 3'!$I$11:$I$55)</f>
        <v>0</v>
      </c>
      <c r="G23" s="137">
        <f>SUMIF('Claim 3'!$A$11:$A$55,'Source data'!#REF!,'Claim 3'!$U$11:$U$55)</f>
        <v>0</v>
      </c>
      <c r="H23" s="138">
        <f t="shared" si="3"/>
        <v>0</v>
      </c>
      <c r="I23" s="360">
        <f t="shared" si="3"/>
        <v>0</v>
      </c>
      <c r="J23" s="136">
        <f>SUMIF('Claim 4'!$A$11:$A$55,'Source data'!#REF!,'Claim 4'!$I$11:$I$55)</f>
        <v>0</v>
      </c>
      <c r="K23" s="137">
        <f>SUMIF('Claim 4'!$A$11:$A$55,'Source data'!#REF!,'Claim 4'!$V$11:$V$55)</f>
        <v>0</v>
      </c>
      <c r="L23" s="136">
        <f>SUMIF('Claim 5'!$A$11:$A$55,'Source data'!#REF!,'Claim 5'!$I$11:$I$55)</f>
        <v>0</v>
      </c>
      <c r="M23" s="137">
        <f>SUMIF('Claim 5'!$A$11:$A$55,'Source data'!#REF!,'Claim 5'!$V$11:$V$55)</f>
        <v>0</v>
      </c>
      <c r="N23" s="136">
        <f>SUMIF('Claim 6'!$A$11:$A$55,'Source data'!#REF!,'Claim 6'!$I$11:$I$55)</f>
        <v>0</v>
      </c>
      <c r="O23" s="137">
        <f>SUMIF('Claim 6'!$A$11:$A$55,'Source data'!#REF!,'Claim 6'!$U$11:$U$55)</f>
        <v>0</v>
      </c>
      <c r="P23" s="136">
        <f>SUMIF('Claim 7'!$A$11:$A$55,'Source data'!#REF!,'Claim 7'!$I$11:$I$55)</f>
        <v>0</v>
      </c>
      <c r="Q23" s="137">
        <f>SUMIF('Claim 7'!$A$11:$A$55,'Source data'!#REF!,'Claim 7'!$U$11:$U$55)</f>
        <v>0</v>
      </c>
      <c r="R23" s="139">
        <f t="shared" si="4"/>
        <v>0</v>
      </c>
      <c r="S23" s="359">
        <f t="shared" si="4"/>
        <v>0</v>
      </c>
      <c r="T23" s="136">
        <f>SUMIF('Claim 8'!$A$11:$A$55,'Source data'!#REF!,'Claim 8'!$I$11:$I$55)</f>
        <v>0</v>
      </c>
      <c r="U23" s="137">
        <f>SUMIF('Claim 8'!$A$11:$A$55,'Source data'!#REF!,'Claim 8'!$U$11:$U$55)</f>
        <v>0</v>
      </c>
      <c r="V23" s="136">
        <f>SUMIF('Claim 9'!$A$11:$A$55,'Source data'!#REF!,'Claim 9'!$I$11:$I$55)</f>
        <v>0</v>
      </c>
      <c r="W23" s="137">
        <f>SUMIF('Claim 9'!$A$11:$A$55,'Source data'!#REF!,'Claim 9'!$U$11:$U$55)</f>
        <v>0</v>
      </c>
      <c r="X23" s="136">
        <f>SUMIF('Claim 9'!$A$11:$A$55,'Source data'!#REF!,'Claim 9'!$I$11:$I$55)</f>
        <v>0</v>
      </c>
      <c r="Y23" s="137">
        <f>SUMIF('Claim 9'!$A$11:$A$55,'Source data'!#REF!,'Claim 9'!$U$11:$U$55)</f>
        <v>0</v>
      </c>
      <c r="Z23" s="136">
        <f>SUMIF('Claim 9'!$A$11:$A$55,'Source data'!#REF!,'Claim 9'!$I$11:$I$55)</f>
        <v>0</v>
      </c>
      <c r="AA23" s="137">
        <f>SUMIF('Claim 9'!$A$11:$A$55,'Source data'!#REF!,'Claim 9'!$U$11:$U$55)</f>
        <v>0</v>
      </c>
      <c r="AB23" s="139">
        <f t="shared" si="0"/>
        <v>0</v>
      </c>
      <c r="AC23" s="359">
        <f t="shared" si="1"/>
        <v>0</v>
      </c>
      <c r="AD23" s="217">
        <f t="shared" si="2"/>
        <v>0</v>
      </c>
      <c r="AE23" s="246">
        <f>('Budget Summary'!B25 - AD23)</f>
        <v>0</v>
      </c>
      <c r="AF23" s="188" t="str">
        <f>IF(I23&gt;'Budget Summary'!C25,"BUDGET EXCEEDED","")</f>
        <v/>
      </c>
      <c r="AG23" s="188" t="str">
        <f>IF(S23&gt;'Budget Summary'!D25,"BUDGET EXCEEDED","")</f>
        <v/>
      </c>
      <c r="AH23" s="188" t="str">
        <f>IF(AC23&gt;'Budget Summary'!E25,"BUDGET EXCEEDED","")</f>
        <v/>
      </c>
      <c r="AI23" s="188"/>
    </row>
    <row r="24" spans="1:35" x14ac:dyDescent="0.25">
      <c r="A24" s="135" t="str">
        <v>Publicity &amp; promotion</v>
      </c>
      <c r="B24" s="136">
        <f>SUMIF('Claim 1'!$A$11:$A$55,'Source data'!#REF!,'Claim 1'!$K$11:$K$55)</f>
        <v>0</v>
      </c>
      <c r="C24" s="137">
        <f>SUMIF('Claim 1'!$A$11:$A$55,'Source data'!#REF!,'Claim 1'!$X$11:$X$55)</f>
        <v>0</v>
      </c>
      <c r="D24" s="136">
        <f>SUMIF('Claim 2'!$A$11:$A$55,'Source data'!$A17,'Claim 2'!$K$11:$K$55)</f>
        <v>0</v>
      </c>
      <c r="E24" s="137">
        <f>SUMIF('Claim 2'!$A$11:$A$55,'Source data'!#REF!,'Claim 2'!$U$11:$U$55)</f>
        <v>0</v>
      </c>
      <c r="F24" s="136">
        <f>SUMIF('Claim 3'!$A$11:$A$55,'Source data'!#REF!,'Claim 3'!$I$11:$I$55)</f>
        <v>0</v>
      </c>
      <c r="G24" s="137">
        <f>SUMIF('Claim 3'!$A$11:$A$55,'Source data'!#REF!,'Claim 3'!$U$11:$U$55)</f>
        <v>0</v>
      </c>
      <c r="H24" s="138">
        <f t="shared" si="3"/>
        <v>0</v>
      </c>
      <c r="I24" s="360">
        <f t="shared" si="3"/>
        <v>0</v>
      </c>
      <c r="J24" s="136">
        <f>SUMIF('Claim 4'!$A$11:$A$55,'Source data'!#REF!,'Claim 4'!$I$11:$I$55)</f>
        <v>0</v>
      </c>
      <c r="K24" s="137">
        <f>SUMIF('Claim 4'!$A$11:$A$55,'Source data'!#REF!,'Claim 4'!$V$11:$V$55)</f>
        <v>0</v>
      </c>
      <c r="L24" s="136">
        <f>SUMIF('Claim 5'!$A$11:$A$55,'Source data'!#REF!,'Claim 5'!$I$11:$I$55)</f>
        <v>0</v>
      </c>
      <c r="M24" s="137">
        <f>SUMIF('Claim 5'!$A$11:$A$55,'Source data'!#REF!,'Claim 5'!$V$11:$V$55)</f>
        <v>0</v>
      </c>
      <c r="N24" s="136">
        <f>SUMIF('Claim 6'!$A$11:$A$55,'Source data'!#REF!,'Claim 6'!$I$11:$I$55)</f>
        <v>0</v>
      </c>
      <c r="O24" s="137">
        <f>SUMIF('Claim 6'!$A$11:$A$55,'Source data'!#REF!,'Claim 6'!$U$11:$U$55)</f>
        <v>0</v>
      </c>
      <c r="P24" s="136">
        <f>SUMIF('Claim 7'!$A$11:$A$55,'Source data'!#REF!,'Claim 7'!$I$11:$I$55)</f>
        <v>0</v>
      </c>
      <c r="Q24" s="137">
        <f>SUMIF('Claim 7'!$A$11:$A$55,'Source data'!#REF!,'Claim 7'!$U$11:$U$55)</f>
        <v>0</v>
      </c>
      <c r="R24" s="139">
        <f t="shared" si="4"/>
        <v>0</v>
      </c>
      <c r="S24" s="359">
        <f t="shared" si="4"/>
        <v>0</v>
      </c>
      <c r="T24" s="136">
        <f>SUMIF('Claim 8'!$A$11:$A$55,'Source data'!#REF!,'Claim 8'!$I$11:$I$55)</f>
        <v>0</v>
      </c>
      <c r="U24" s="137">
        <f>SUMIF('Claim 8'!$A$11:$A$55,'Source data'!#REF!,'Claim 8'!$U$11:$U$55)</f>
        <v>0</v>
      </c>
      <c r="V24" s="136">
        <f>SUMIF('Claim 9'!$A$11:$A$55,'Source data'!#REF!,'Claim 9'!$I$11:$I$55)</f>
        <v>0</v>
      </c>
      <c r="W24" s="137">
        <f>SUMIF('Claim 9'!$A$11:$A$55,'Source data'!#REF!,'Claim 9'!$U$11:$U$55)</f>
        <v>0</v>
      </c>
      <c r="X24" s="136">
        <f>SUMIF('Claim 9'!$A$11:$A$55,'Source data'!#REF!,'Claim 9'!$I$11:$I$55)</f>
        <v>0</v>
      </c>
      <c r="Y24" s="137">
        <f>SUMIF('Claim 9'!$A$11:$A$55,'Source data'!#REF!,'Claim 9'!$U$11:$U$55)</f>
        <v>0</v>
      </c>
      <c r="Z24" s="136">
        <f>SUMIF('Claim 9'!$A$11:$A$55,'Source data'!#REF!,'Claim 9'!$I$11:$I$55)</f>
        <v>0</v>
      </c>
      <c r="AA24" s="137">
        <f>SUMIF('Claim 9'!$A$11:$A$55,'Source data'!#REF!,'Claim 9'!$U$11:$U$55)</f>
        <v>0</v>
      </c>
      <c r="AB24" s="139">
        <f t="shared" si="0"/>
        <v>0</v>
      </c>
      <c r="AC24" s="359">
        <f t="shared" si="1"/>
        <v>0</v>
      </c>
      <c r="AD24" s="217">
        <f t="shared" si="2"/>
        <v>0</v>
      </c>
      <c r="AE24" s="246">
        <f>('Budget Summary'!B26 - AD24)</f>
        <v>0</v>
      </c>
      <c r="AF24" s="188" t="str">
        <f>IF(I24&gt;'Budget Summary'!C26,"BUDGET EXCEEDED","")</f>
        <v/>
      </c>
      <c r="AG24" s="188" t="str">
        <f>IF(S24&gt;'Budget Summary'!D26,"BUDGET EXCEEDED","")</f>
        <v/>
      </c>
      <c r="AH24" s="188" t="str">
        <f>IF(AC24&gt;'Budget Summary'!E26,"BUDGET EXCEEDED","")</f>
        <v/>
      </c>
      <c r="AI24" s="188"/>
    </row>
    <row r="25" spans="1:35" x14ac:dyDescent="0.25">
      <c r="A25" s="135" t="str">
        <v>Recruitment</v>
      </c>
      <c r="B25" s="136">
        <f>SUMIF('Claim 1'!$A$11:$A$55,'Source data'!$A16,'Claim 1'!$K$11:$K$55)</f>
        <v>0</v>
      </c>
      <c r="C25" s="137">
        <f>SUMIF('Claim 1'!$A$11:$A$55,'Source data'!$A16,'Claim 1'!$X$11:$X$55)</f>
        <v>0</v>
      </c>
      <c r="D25" s="136">
        <f>SUMIF('Claim 2'!$A$11:$A$55,'Source data'!$A18,'Claim 2'!$K$11:$K$55)</f>
        <v>0</v>
      </c>
      <c r="E25" s="137">
        <f>SUMIF('Claim 2'!$A$11:$A$55,'Source data'!$A16,'Claim 2'!$U$11:$U$55)</f>
        <v>0</v>
      </c>
      <c r="F25" s="136">
        <f>SUMIF('Claim 3'!$A$11:$A$55,'Source data'!$A16,'Claim 3'!$I$11:$I$55)</f>
        <v>0</v>
      </c>
      <c r="G25" s="137">
        <f>SUMIF('Claim 3'!$A$11:$A$55,'Source data'!$A16,'Claim 3'!$U$11:$U$55)</f>
        <v>0</v>
      </c>
      <c r="H25" s="138">
        <f t="shared" si="3"/>
        <v>0</v>
      </c>
      <c r="I25" s="360">
        <f t="shared" si="3"/>
        <v>0</v>
      </c>
      <c r="J25" s="136">
        <f>SUMIF('Claim 4'!$A$11:$A$55,'Source data'!$A16,'Claim 4'!$I$11:$I$55)</f>
        <v>0</v>
      </c>
      <c r="K25" s="137">
        <f>SUMIF('Claim 4'!$A$11:$A$55,'Source data'!$A16,'Claim 4'!$V$11:$V$55)</f>
        <v>0</v>
      </c>
      <c r="L25" s="136">
        <f>SUMIF('Claim 5'!$A$11:$A$55,'Source data'!$A16,'Claim 5'!$I$11:$I$55)</f>
        <v>0</v>
      </c>
      <c r="M25" s="137">
        <f>SUMIF('Claim 5'!$A$11:$A$55,'Source data'!$A16,'Claim 5'!$V$11:$V$55)</f>
        <v>0</v>
      </c>
      <c r="N25" s="136">
        <f>SUMIF('Claim 6'!$A$11:$A$55,'Source data'!$A16,'Claim 6'!$I$11:$I$55)</f>
        <v>0</v>
      </c>
      <c r="O25" s="137">
        <f>SUMIF('Claim 6'!$A$11:$A$55,'Source data'!$A16,'Claim 6'!$U$11:$U$55)</f>
        <v>0</v>
      </c>
      <c r="P25" s="136">
        <f>SUMIF('Claim 7'!$A$11:$A$55,'Source data'!$A16,'Claim 7'!$I$11:$I$55)</f>
        <v>0</v>
      </c>
      <c r="Q25" s="137">
        <f>SUMIF('Claim 7'!$A$11:$A$55,'Source data'!$A16,'Claim 7'!$U$11:$U$55)</f>
        <v>0</v>
      </c>
      <c r="R25" s="139">
        <f t="shared" si="4"/>
        <v>0</v>
      </c>
      <c r="S25" s="359">
        <f t="shared" si="4"/>
        <v>0</v>
      </c>
      <c r="T25" s="136">
        <f>SUMIF('Claim 8'!$A$11:$A$55,'Source data'!$A16,'Claim 8'!$I$11:$I$55)</f>
        <v>0</v>
      </c>
      <c r="U25" s="137">
        <f>SUMIF('Claim 8'!$A$11:$A$55,'Source data'!$A16,'Claim 8'!$U$11:$U$55)</f>
        <v>0</v>
      </c>
      <c r="V25" s="136">
        <f>SUMIF('Claim 9'!$A$11:$A$55,'Source data'!$A16,'Claim 9'!$I$11:$I$55)</f>
        <v>0</v>
      </c>
      <c r="W25" s="137">
        <f>SUMIF('Claim 9'!$A$11:$A$55,'Source data'!$A16,'Claim 9'!$U$11:$U$55)</f>
        <v>0</v>
      </c>
      <c r="X25" s="136">
        <f>SUMIF('Claim 9'!$A$11:$A$55,'Source data'!$A16,'Claim 9'!$I$11:$I$55)</f>
        <v>0</v>
      </c>
      <c r="Y25" s="137">
        <f>SUMIF('Claim 9'!$A$11:$A$55,'Source data'!$A16,'Claim 9'!$U$11:$U$55)</f>
        <v>0</v>
      </c>
      <c r="Z25" s="136">
        <f>SUMIF('Claim 9'!$A$11:$A$55,'Source data'!$A16,'Claim 9'!$I$11:$I$55)</f>
        <v>0</v>
      </c>
      <c r="AA25" s="137">
        <f>SUMIF('Claim 9'!$A$11:$A$55,'Source data'!$A16,'Claim 9'!$U$11:$U$55)</f>
        <v>0</v>
      </c>
      <c r="AB25" s="139">
        <f t="shared" si="0"/>
        <v>0</v>
      </c>
      <c r="AC25" s="359">
        <f t="shared" si="1"/>
        <v>0</v>
      </c>
      <c r="AD25" s="217">
        <f t="shared" si="2"/>
        <v>0</v>
      </c>
      <c r="AE25" s="246">
        <f>('Budget Summary'!B27 - AD25)</f>
        <v>0</v>
      </c>
      <c r="AF25" s="188" t="str">
        <f>IF(I25&gt;'Budget Summary'!C27,"BUDGET EXCEEDED","")</f>
        <v/>
      </c>
      <c r="AG25" s="188" t="str">
        <f>IF(S25&gt;'Budget Summary'!D27,"BUDGET EXCEEDED","")</f>
        <v/>
      </c>
      <c r="AH25" s="188" t="str">
        <f>IF(AC25&gt;'Budget Summary'!E27,"BUDGET EXCEEDED","")</f>
        <v/>
      </c>
      <c r="AI25" s="188"/>
    </row>
    <row r="26" spans="1:35" x14ac:dyDescent="0.25">
      <c r="A26" s="135" t="str">
        <v>Scientific research</v>
      </c>
      <c r="B26" s="136">
        <f>SUMIF('Claim 1'!$A$11:$A$55,'Source data'!$A17,'Claim 1'!$K$11:$K$55)</f>
        <v>0</v>
      </c>
      <c r="C26" s="137">
        <f>SUMIF('Claim 1'!$A$11:$A$55,'Source data'!$A17,'Claim 1'!$X$11:$X$55)</f>
        <v>0</v>
      </c>
      <c r="D26" s="136">
        <f>SUMIF('Claim 2'!$A$11:$A$55,'Source data'!$A19,'Claim 2'!$K$11:$K$55)</f>
        <v>0</v>
      </c>
      <c r="E26" s="137">
        <f>SUMIF('Claim 2'!$A$11:$A$55,'Source data'!$A17,'Claim 2'!$U$11:$U$55)</f>
        <v>0</v>
      </c>
      <c r="F26" s="136">
        <f>SUMIF('Claim 3'!$A$11:$A$55,'Source data'!$A17,'Claim 3'!$I$11:$I$55)</f>
        <v>0</v>
      </c>
      <c r="G26" s="137">
        <f>SUMIF('Claim 3'!$A$11:$A$55,'Source data'!$A17,'Claim 3'!$U$11:$U$55)</f>
        <v>0</v>
      </c>
      <c r="H26" s="138">
        <f t="shared" si="3"/>
        <v>0</v>
      </c>
      <c r="I26" s="360">
        <f t="shared" si="3"/>
        <v>0</v>
      </c>
      <c r="J26" s="136">
        <f>SUMIF('Claim 4'!$A$11:$A$55,'Source data'!$A17,'Claim 4'!$I$11:$I$55)</f>
        <v>0</v>
      </c>
      <c r="K26" s="137">
        <f>SUMIF('Claim 4'!$A$11:$A$55,'Source data'!$A17,'Claim 4'!$V$11:$V$55)</f>
        <v>0</v>
      </c>
      <c r="L26" s="136">
        <f>SUMIF('Claim 5'!$A$11:$A$55,'Source data'!$A17,'Claim 5'!$I$11:$I$55)</f>
        <v>0</v>
      </c>
      <c r="M26" s="137">
        <f>SUMIF('Claim 5'!$A$11:$A$55,'Source data'!$A17,'Claim 5'!$V$11:$V$55)</f>
        <v>0</v>
      </c>
      <c r="N26" s="136">
        <f>SUMIF('Claim 6'!$A$11:$A$55,'Source data'!$A17,'Claim 6'!$I$11:$I$55)</f>
        <v>0</v>
      </c>
      <c r="O26" s="137">
        <f>SUMIF('Claim 6'!$A$11:$A$55,'Source data'!$A17,'Claim 6'!$U$11:$U$55)</f>
        <v>0</v>
      </c>
      <c r="P26" s="136">
        <f>SUMIF('Claim 7'!$A$11:$A$55,'Source data'!$A17,'Claim 7'!$I$11:$I$55)</f>
        <v>0</v>
      </c>
      <c r="Q26" s="137">
        <f>SUMIF('Claim 7'!$A$11:$A$55,'Source data'!$A17,'Claim 7'!$U$11:$U$55)</f>
        <v>0</v>
      </c>
      <c r="R26" s="139">
        <f t="shared" si="4"/>
        <v>0</v>
      </c>
      <c r="S26" s="359">
        <f t="shared" si="4"/>
        <v>0</v>
      </c>
      <c r="T26" s="136">
        <f>SUMIF('Claim 8'!$A$11:$A$55,'Source data'!$A17,'Claim 8'!$I$11:$I$55)</f>
        <v>0</v>
      </c>
      <c r="U26" s="137">
        <f>SUMIF('Claim 8'!$A$11:$A$55,'Source data'!$A17,'Claim 8'!$U$11:$U$55)</f>
        <v>0</v>
      </c>
      <c r="V26" s="136">
        <f>SUMIF('Claim 9'!$A$11:$A$55,'Source data'!$A17,'Claim 9'!$I$11:$I$55)</f>
        <v>0</v>
      </c>
      <c r="W26" s="137">
        <f>SUMIF('Claim 9'!$A$11:$A$55,'Source data'!$A17,'Claim 9'!$U$11:$U$55)</f>
        <v>0</v>
      </c>
      <c r="X26" s="136">
        <f>SUMIF('Claim 9'!$A$11:$A$55,'Source data'!$A17,'Claim 9'!$I$11:$I$55)</f>
        <v>0</v>
      </c>
      <c r="Y26" s="137">
        <f>SUMIF('Claim 9'!$A$11:$A$55,'Source data'!$A17,'Claim 9'!$U$11:$U$55)</f>
        <v>0</v>
      </c>
      <c r="Z26" s="136">
        <f>SUMIF('Claim 9'!$A$11:$A$55,'Source data'!$A17,'Claim 9'!$I$11:$I$55)</f>
        <v>0</v>
      </c>
      <c r="AA26" s="137">
        <f>SUMIF('Claim 9'!$A$11:$A$55,'Source data'!$A17,'Claim 9'!$U$11:$U$55)</f>
        <v>0</v>
      </c>
      <c r="AB26" s="139">
        <f t="shared" si="0"/>
        <v>0</v>
      </c>
      <c r="AC26" s="359">
        <f t="shared" si="1"/>
        <v>0</v>
      </c>
      <c r="AD26" s="217">
        <f t="shared" si="2"/>
        <v>0</v>
      </c>
      <c r="AE26" s="246">
        <f>('Budget Summary'!B28 - AD26)</f>
        <v>0</v>
      </c>
      <c r="AF26" s="188" t="str">
        <f>IF(I26&gt;'Budget Summary'!C28,"BUDGET EXCEEDED","")</f>
        <v/>
      </c>
      <c r="AG26" s="188" t="str">
        <f>IF(S26&gt;'Budget Summary'!D28,"BUDGET EXCEEDED","")</f>
        <v/>
      </c>
      <c r="AH26" s="188" t="str">
        <f>IF(AC26&gt;'Budget Summary'!E28,"BUDGET EXCEEDED","")</f>
        <v/>
      </c>
      <c r="AI26" s="188"/>
    </row>
    <row r="27" spans="1:35" x14ac:dyDescent="0.25">
      <c r="A27" s="135" t="str">
        <v>Site infrastructure</v>
      </c>
      <c r="B27" s="136">
        <f>SUMIF('Claim 1'!$A$11:$A$55,'Source data'!$A18,'Claim 1'!$K$11:$K$55)</f>
        <v>0</v>
      </c>
      <c r="C27" s="137">
        <f>SUMIF('Claim 1'!$A$11:$A$55,'Source data'!$A18,'Claim 1'!$X$11:$X$55)</f>
        <v>0</v>
      </c>
      <c r="D27" s="136">
        <f>SUMIF('Claim 2'!$A$11:$A$55,'Source data'!$A20,'Claim 2'!$K$11:$K$55)</f>
        <v>0</v>
      </c>
      <c r="E27" s="137">
        <f>SUMIF('Claim 2'!$A$58:$A$78,'Source data'!$A18,'Claim 2'!$U$58:$U$78)</f>
        <v>0</v>
      </c>
      <c r="F27" s="136">
        <f>SUMIF('Claim 3'!$A$58:$A$78,'Source data'!$A18,'Claim 3'!$I$58:$I$78)</f>
        <v>0</v>
      </c>
      <c r="G27" s="137">
        <f>SUMIF('Claim 3'!$A$58:$A$78,'Source data'!$A18,'Claim 3'!$U$58:$U$78)</f>
        <v>0</v>
      </c>
      <c r="H27" s="138">
        <f t="shared" ref="H27:I33" si="5">B27+D27+F27</f>
        <v>0</v>
      </c>
      <c r="I27" s="360">
        <f t="shared" si="5"/>
        <v>0</v>
      </c>
      <c r="J27" s="136">
        <f>SUMIF('Claim 4'!$A$58:$A$78,'Source data'!$A18,'Claim 4'!$I$58:$I$78)</f>
        <v>0</v>
      </c>
      <c r="K27" s="137">
        <f>SUMIF('Claim 4'!$A$58:$A$78,'Source data'!$A18,'Claim 4'!$V$58:$V$78)</f>
        <v>0</v>
      </c>
      <c r="L27" s="136">
        <f>SUMIF('Claim 5'!$A$58:$A$78,'Source data'!$A18,'Claim 5'!$I$58:$I$78)</f>
        <v>0</v>
      </c>
      <c r="M27" s="137">
        <f>SUMIF('Claim 5'!$A$58:$A$78,'Source data'!$A18,'Claim 5'!$V$58:$V$78)</f>
        <v>0</v>
      </c>
      <c r="N27" s="136">
        <f>SUMIF('Claim 6'!$A$58:$A$78,'Source data'!$A18,'Claim 6'!$I$58:$I$78)</f>
        <v>0</v>
      </c>
      <c r="O27" s="137">
        <f>SUMIF('Claim 6'!$A$58:$A$78,'Source data'!$A18,'Claim 6'!$U$58:$U$78)</f>
        <v>0</v>
      </c>
      <c r="P27" s="136">
        <f>SUMIF('Claim 7'!$A$58:$A$78,'Source data'!$A18,'Claim 7'!$I$58:$I$78)</f>
        <v>0</v>
      </c>
      <c r="Q27" s="137">
        <f>SUMIF('Claim 7'!$A$58:$A$78,'Source data'!$A18,'Claim 7'!$U$58:$U$78)</f>
        <v>0</v>
      </c>
      <c r="R27" s="139">
        <f t="shared" ref="R27:S33" si="6">J27+L27+N27+P27</f>
        <v>0</v>
      </c>
      <c r="S27" s="359">
        <f t="shared" si="6"/>
        <v>0</v>
      </c>
      <c r="T27" s="136">
        <f>SUMIF('Claim 8'!$A$58:$A$78,'Source data'!$A18,'Claim 8'!$I$58:$I$78)</f>
        <v>0</v>
      </c>
      <c r="U27" s="137">
        <f>SUMIF('Claim 8'!$A$58:$A$78,'Source data'!$A18,'Claim 8'!$U$58:$U$78)</f>
        <v>0</v>
      </c>
      <c r="V27" s="136">
        <f>SUMIF('Claim 9'!$A$58:$A$78,'Source data'!$A18,'Claim 9'!$I$58:$I$78)</f>
        <v>0</v>
      </c>
      <c r="W27" s="137">
        <f>SUMIF('Claim 9'!$A$58:$A$78,'Source data'!$A18,'Claim 9'!$U$58:$U$78)</f>
        <v>0</v>
      </c>
      <c r="X27" s="136">
        <f>SUMIF('Claim 9'!$A$58:$A$78,'Source data'!$A18,'Claim 9'!$I$58:$I$78)</f>
        <v>0</v>
      </c>
      <c r="Y27" s="137">
        <f>SUMIF('Claim 9'!$A$58:$A$78,'Source data'!$A18,'Claim 9'!$U$58:$U$78)</f>
        <v>0</v>
      </c>
      <c r="Z27" s="136">
        <f>SUMIF('Claim 9'!$A$58:$A$78,'Source data'!$A18,'Claim 9'!$I$58:$I$78)</f>
        <v>0</v>
      </c>
      <c r="AA27" s="137">
        <f>SUMIF('Claim 9'!$A$58:$A$78,'Source data'!$A18,'Claim 9'!$U$58:$U$78)</f>
        <v>0</v>
      </c>
      <c r="AB27" s="139">
        <f t="shared" si="0"/>
        <v>0</v>
      </c>
      <c r="AC27" s="359">
        <f t="shared" si="1"/>
        <v>0</v>
      </c>
      <c r="AD27" s="217">
        <f t="shared" si="2"/>
        <v>0</v>
      </c>
      <c r="AE27" s="246">
        <f>('Budget Summary'!B29 - AD27)</f>
        <v>0</v>
      </c>
      <c r="AF27" s="188" t="str">
        <f>IF(I27&gt;'Budget Summary'!C29,"BUDGET EXCEEDED","")</f>
        <v/>
      </c>
      <c r="AG27" s="188" t="str">
        <f>IF(S27&gt;'Budget Summary'!D29,"VALUE EXCEEDED","")</f>
        <v/>
      </c>
      <c r="AH27" s="188" t="str">
        <f>IF(AC27&gt;'Budget Summary'!E29,"VALUE EXCEEDED","")</f>
        <v/>
      </c>
      <c r="AI27" s="188"/>
    </row>
    <row r="28" spans="1:35" x14ac:dyDescent="0.25">
      <c r="A28" s="135" t="str">
        <v>Staff costs - education/awareness raising</v>
      </c>
      <c r="B28" s="136">
        <f>SUMIF('Claim 1'!$A$11:$A$55,'Source data'!$A19,'Claim 1'!$K$11:$K$55)</f>
        <v>0</v>
      </c>
      <c r="C28" s="137">
        <f>SUMIF('Claim 1'!$A$11:$A$55,'Source data'!$A19,'Claim 1'!$X$11:$X$55)</f>
        <v>0</v>
      </c>
      <c r="D28" s="136">
        <f>SUMIF('Claim 2'!$A$11:$A$55,'Source data'!$A21,'Claim 2'!$K$11:$K$55)</f>
        <v>0</v>
      </c>
      <c r="E28" s="137">
        <f>SUMIF('Claim 2'!$A$58:$A$78,'Source data'!$A19,'Claim 2'!$U$58:$U$78)</f>
        <v>0</v>
      </c>
      <c r="F28" s="136">
        <f>SUMIF('Claim 3'!$A$58:$A$78,'Source data'!$A19,'Claim 3'!$I$58:$I$78)</f>
        <v>0</v>
      </c>
      <c r="G28" s="137">
        <f>SUMIF('Claim 3'!$A$58:$A$78,'Source data'!$A19,'Claim 3'!$U$58:$U$78)</f>
        <v>0</v>
      </c>
      <c r="H28" s="138">
        <f t="shared" si="5"/>
        <v>0</v>
      </c>
      <c r="I28" s="360">
        <f t="shared" si="5"/>
        <v>0</v>
      </c>
      <c r="J28" s="136">
        <f>SUMIF('Claim 4'!$A$58:$A$78,'Source data'!$A19,'Claim 4'!$I$58:$I$78)</f>
        <v>0</v>
      </c>
      <c r="K28" s="137">
        <f>SUMIF('Claim 4'!$A$58:$A$78,'Source data'!$A19,'Claim 4'!$V$58:$V$78)</f>
        <v>0</v>
      </c>
      <c r="L28" s="136">
        <f>SUMIF('Claim 5'!$A$58:$A$78,'Source data'!$A19,'Claim 5'!$I$58:$I$78)</f>
        <v>0</v>
      </c>
      <c r="M28" s="137">
        <f>SUMIF('Claim 5'!$A$58:$A$78,'Source data'!$A19,'Claim 5'!$V$58:$V$78)</f>
        <v>0</v>
      </c>
      <c r="N28" s="136">
        <f>SUMIF('Claim 6'!$A$58:$A$78,'Source data'!$A19,'Claim 6'!$I$58:$I$78)</f>
        <v>0</v>
      </c>
      <c r="O28" s="137">
        <f>SUMIF('Claim 6'!$A$58:$A$78,'Source data'!$A19,'Claim 6'!$U$58:$U$78)</f>
        <v>0</v>
      </c>
      <c r="P28" s="136">
        <f>SUMIF('Claim 7'!$A$58:$A$78,'Source data'!$A19,'Claim 7'!$I$58:$I$78)</f>
        <v>0</v>
      </c>
      <c r="Q28" s="137">
        <f>SUMIF('Claim 7'!$A$58:$A$78,'Source data'!$A19,'Claim 7'!$U$58:$U$78)</f>
        <v>0</v>
      </c>
      <c r="R28" s="139">
        <f t="shared" si="6"/>
        <v>0</v>
      </c>
      <c r="S28" s="359">
        <f t="shared" si="6"/>
        <v>0</v>
      </c>
      <c r="T28" s="136">
        <f>SUMIF('Claim 8'!$A$58:$A$78,'Source data'!$A19,'Claim 8'!$I$58:$I$78)</f>
        <v>0</v>
      </c>
      <c r="U28" s="137">
        <f>SUMIF('Claim 8'!$A$58:$A$78,'Source data'!$A19,'Claim 8'!$U$58:$U$78)</f>
        <v>0</v>
      </c>
      <c r="V28" s="136">
        <f>SUMIF('Claim 9'!$A$58:$A$78,'Source data'!$A19,'Claim 9'!$I$58:$I$78)</f>
        <v>0</v>
      </c>
      <c r="W28" s="137">
        <f>SUMIF('Claim 9'!$A$58:$A$78,'Source data'!$A19,'Claim 9'!$U$58:$U$78)</f>
        <v>0</v>
      </c>
      <c r="X28" s="136">
        <f>SUMIF('Claim 9'!$A$58:$A$78,'Source data'!$A19,'Claim 9'!$I$58:$I$78)</f>
        <v>0</v>
      </c>
      <c r="Y28" s="137">
        <f>SUMIF('Claim 9'!$A$58:$A$78,'Source data'!$A19,'Claim 9'!$U$58:$U$78)</f>
        <v>0</v>
      </c>
      <c r="Z28" s="136">
        <f>SUMIF('Claim 9'!$A$58:$A$78,'Source data'!$A19,'Claim 9'!$I$58:$I$78)</f>
        <v>0</v>
      </c>
      <c r="AA28" s="137">
        <f>SUMIF('Claim 9'!$A$58:$A$78,'Source data'!$A19,'Claim 9'!$U$58:$U$78)</f>
        <v>0</v>
      </c>
      <c r="AB28" s="139">
        <f t="shared" si="0"/>
        <v>0</v>
      </c>
      <c r="AC28" s="359">
        <f t="shared" si="1"/>
        <v>0</v>
      </c>
      <c r="AD28" s="217">
        <f t="shared" si="2"/>
        <v>0</v>
      </c>
      <c r="AE28" s="246">
        <f>('Budget Summary'!B30 - AD28)</f>
        <v>0</v>
      </c>
      <c r="AF28" s="188" t="str">
        <f>IF(I28&gt;'Budget Summary'!C30,"BUDGET EXCEEDED","")</f>
        <v/>
      </c>
      <c r="AG28" s="188" t="str">
        <f>IF(S28&gt;'Budget Summary'!D30,"VALUE EXCEEDED","")</f>
        <v/>
      </c>
      <c r="AH28" s="188" t="str">
        <f>IF(AC28&gt;'Budget Summary'!E30,"VALUE EXCEEDED","")</f>
        <v/>
      </c>
      <c r="AI28" s="188"/>
    </row>
    <row r="29" spans="1:35" x14ac:dyDescent="0.25">
      <c r="A29" s="135" t="str">
        <v>Staff costs - finance/admin</v>
      </c>
      <c r="B29" s="136">
        <f>SUMIF('Claim 1'!$A$11:$A$55,'Source data'!$A20,'Claim 1'!$K$11:$K$55)</f>
        <v>0</v>
      </c>
      <c r="C29" s="137">
        <f>SUMIF('Claim 1'!$A$11:$A$55,'Source data'!$A20,'Claim 1'!$X$11:$X$55)</f>
        <v>0</v>
      </c>
      <c r="D29" s="136">
        <f>SUMIF('Claim 2'!$A$11:$A$55,'Source data'!$A22,'Claim 2'!$K$11:$K$55)</f>
        <v>0</v>
      </c>
      <c r="E29" s="137">
        <f>SUMIF('Claim 2'!$A$58:$A$78,'Source data'!$A20,'Claim 2'!$U$58:$U$78)</f>
        <v>0</v>
      </c>
      <c r="F29" s="136">
        <f>SUMIF('Claim 3'!$A$58:$A$78,'Source data'!$A20,'Claim 3'!$I$58:$I$78)</f>
        <v>0</v>
      </c>
      <c r="G29" s="137">
        <f>SUMIF('Claim 3'!$A$58:$A$78,'Source data'!$A20,'Claim 3'!$U$58:$U$78)</f>
        <v>0</v>
      </c>
      <c r="H29" s="138">
        <f t="shared" si="5"/>
        <v>0</v>
      </c>
      <c r="I29" s="360">
        <f t="shared" si="5"/>
        <v>0</v>
      </c>
      <c r="J29" s="136">
        <f>SUMIF('Claim 4'!$A$58:$A$78,'Source data'!$A20,'Claim 4'!$I$58:$I$78)</f>
        <v>0</v>
      </c>
      <c r="K29" s="137">
        <f>SUMIF('Claim 4'!$A$58:$A$78,'Source data'!$A20,'Claim 4'!$V$58:$V$78)</f>
        <v>0</v>
      </c>
      <c r="L29" s="136">
        <f>SUMIF('Claim 5'!$A$58:$A$78,'Source data'!$A20,'Claim 5'!$I$58:$I$78)</f>
        <v>0</v>
      </c>
      <c r="M29" s="137">
        <f>SUMIF('Claim 5'!$A$58:$A$78,'Source data'!$A20,'Claim 5'!$V$58:$V$78)</f>
        <v>0</v>
      </c>
      <c r="N29" s="136">
        <f>SUMIF('Claim 6'!$A$58:$A$78,'Source data'!$A20,'Claim 6'!$I$58:$I$78)</f>
        <v>0</v>
      </c>
      <c r="O29" s="137">
        <f>SUMIF('Claim 6'!$A$58:$A$78,'Source data'!$A20,'Claim 6'!$U$58:$U$78)</f>
        <v>0</v>
      </c>
      <c r="P29" s="136">
        <f>SUMIF('Claim 7'!$A$58:$A$78,'Source data'!$A20,'Claim 7'!$I$58:$I$78)</f>
        <v>0</v>
      </c>
      <c r="Q29" s="137">
        <f>SUMIF('Claim 7'!$A$58:$A$78,'Source data'!$A20,'Claim 7'!$U$58:$U$78)</f>
        <v>0</v>
      </c>
      <c r="R29" s="139">
        <f t="shared" si="6"/>
        <v>0</v>
      </c>
      <c r="S29" s="359">
        <f t="shared" si="6"/>
        <v>0</v>
      </c>
      <c r="T29" s="136">
        <f>SUMIF('Claim 8'!$A$58:$A$78,'Source data'!$A20,'Claim 8'!$I$58:$I$78)</f>
        <v>0</v>
      </c>
      <c r="U29" s="137">
        <f>SUMIF('Claim 8'!$A$58:$A$78,'Source data'!$A20,'Claim 8'!$U$58:$U$78)</f>
        <v>0</v>
      </c>
      <c r="V29" s="136">
        <f>SUMIF('Claim 9'!$A$58:$A$78,'Source data'!$A20,'Claim 9'!$I$58:$I$78)</f>
        <v>0</v>
      </c>
      <c r="W29" s="137">
        <f>SUMIF('Claim 9'!$A$58:$A$78,'Source data'!$A20,'Claim 9'!$U$58:$U$78)</f>
        <v>0</v>
      </c>
      <c r="X29" s="136">
        <f>SUMIF('Claim 9'!$A$58:$A$78,'Source data'!$A20,'Claim 9'!$I$58:$I$78)</f>
        <v>0</v>
      </c>
      <c r="Y29" s="137">
        <f>SUMIF('Claim 9'!$A$58:$A$78,'Source data'!$A20,'Claim 9'!$U$58:$U$78)</f>
        <v>0</v>
      </c>
      <c r="Z29" s="136">
        <f>SUMIF('Claim 9'!$A$58:$A$78,'Source data'!$A20,'Claim 9'!$I$58:$I$78)</f>
        <v>0</v>
      </c>
      <c r="AA29" s="137">
        <f>SUMIF('Claim 9'!$A$58:$A$78,'Source data'!$A20,'Claim 9'!$U$58:$U$78)</f>
        <v>0</v>
      </c>
      <c r="AB29" s="139">
        <f t="shared" si="0"/>
        <v>0</v>
      </c>
      <c r="AC29" s="359">
        <f t="shared" si="1"/>
        <v>0</v>
      </c>
      <c r="AD29" s="217">
        <f t="shared" si="2"/>
        <v>0</v>
      </c>
      <c r="AE29" s="246">
        <f>('Budget Summary'!B31 - AD29)</f>
        <v>0</v>
      </c>
      <c r="AF29" s="188" t="str">
        <f>IF(I29&gt;'Budget Summary'!C31,"BUDGET EXCEEDED","")</f>
        <v/>
      </c>
      <c r="AG29" s="188" t="str">
        <f>IF(S29&gt;'Budget Summary'!D31,"VALUE EXCEEDED","")</f>
        <v/>
      </c>
      <c r="AH29" s="188" t="str">
        <f>IF(AC29&gt;'Budget Summary'!E31,"VALUE EXCEEDED","")</f>
        <v/>
      </c>
      <c r="AI29" s="188"/>
    </row>
    <row r="30" spans="1:35" x14ac:dyDescent="0.25">
      <c r="A30" s="135" t="str">
        <v>Staff costs - landowner advice &amp; support</v>
      </c>
      <c r="B30" s="136">
        <f>SUMIF('Claim 1'!$A$11:$A$55,'Source data'!$A21,'Claim 1'!$K$11:$K$55)</f>
        <v>0</v>
      </c>
      <c r="C30" s="137">
        <f>SUMIF('Claim 1'!$A$11:$A$55,'Source data'!$A21,'Claim 1'!$X$11:$X$55)</f>
        <v>0</v>
      </c>
      <c r="D30" s="136">
        <f>SUMIF('Claim 2'!$A$11:$A$55,'Source data'!$A23,'Claim 2'!$K$11:$K$55)</f>
        <v>0</v>
      </c>
      <c r="E30" s="137">
        <f>SUMIF('Claim 2'!$A$58:$A$78,'Source data'!$A21,'Claim 2'!$U$58:$U$78)</f>
        <v>0</v>
      </c>
      <c r="F30" s="136">
        <f>SUMIF('Claim 3'!$A$58:$A$78,'Source data'!$A21,'Claim 3'!$I$58:$I$78)</f>
        <v>0</v>
      </c>
      <c r="G30" s="137">
        <f>SUMIF('Claim 3'!$A$58:$A$78,'Source data'!$A21,'Claim 3'!$U$58:$U$78)</f>
        <v>0</v>
      </c>
      <c r="H30" s="138">
        <f t="shared" si="5"/>
        <v>0</v>
      </c>
      <c r="I30" s="360">
        <f t="shared" si="5"/>
        <v>0</v>
      </c>
      <c r="J30" s="136">
        <f>SUMIF('Claim 4'!$A$58:$A$78,'Source data'!$A21,'Claim 4'!$I$58:$I$78)</f>
        <v>0</v>
      </c>
      <c r="K30" s="137">
        <f>SUMIF('Claim 4'!$A$58:$A$78,'Source data'!$A21,'Claim 4'!$V$58:$V$78)</f>
        <v>0</v>
      </c>
      <c r="L30" s="136">
        <f>SUMIF('Claim 5'!$A$58:$A$78,'Source data'!$A21,'Claim 5'!$I$58:$I$78)</f>
        <v>0</v>
      </c>
      <c r="M30" s="137">
        <f>SUMIF('Claim 5'!$A$58:$A$78,'Source data'!$A21,'Claim 5'!$V$58:$V$78)</f>
        <v>0</v>
      </c>
      <c r="N30" s="136">
        <f>SUMIF('Claim 6'!$A$58:$A$78,'Source data'!$A21,'Claim 6'!$I$58:$I$78)</f>
        <v>0</v>
      </c>
      <c r="O30" s="137">
        <f>SUMIF('Claim 6'!$A$58:$A$78,'Source data'!$A21,'Claim 6'!$U$58:$U$78)</f>
        <v>0</v>
      </c>
      <c r="P30" s="136">
        <f>SUMIF('Claim 7'!$A$58:$A$78,'Source data'!$A21,'Claim 7'!$I$58:$I$78)</f>
        <v>0</v>
      </c>
      <c r="Q30" s="137">
        <f>SUMIF('Claim 7'!$A$58:$A$78,'Source data'!$A21,'Claim 7'!$U$58:$U$78)</f>
        <v>0</v>
      </c>
      <c r="R30" s="139">
        <f t="shared" si="6"/>
        <v>0</v>
      </c>
      <c r="S30" s="359">
        <f t="shared" si="6"/>
        <v>0</v>
      </c>
      <c r="T30" s="136">
        <f>SUMIF('Claim 8'!$A$58:$A$78,'Source data'!$A21,'Claim 8'!$I$58:$I$78)</f>
        <v>0</v>
      </c>
      <c r="U30" s="137">
        <f>SUMIF('Claim 8'!$A$58:$A$78,'Source data'!$A21,'Claim 8'!$U$58:$U$78)</f>
        <v>0</v>
      </c>
      <c r="V30" s="136">
        <f>SUMIF('Claim 9'!$A$58:$A$78,'Source data'!$A21,'Claim 9'!$I$58:$I$78)</f>
        <v>0</v>
      </c>
      <c r="W30" s="137">
        <f>SUMIF('Claim 9'!$A$58:$A$78,'Source data'!$A21,'Claim 9'!$U$58:$U$78)</f>
        <v>0</v>
      </c>
      <c r="X30" s="136">
        <f>SUMIF('Claim 9'!$A$58:$A$78,'Source data'!$A21,'Claim 9'!$I$58:$I$78)</f>
        <v>0</v>
      </c>
      <c r="Y30" s="137">
        <f>SUMIF('Claim 9'!$A$58:$A$78,'Source data'!$A21,'Claim 9'!$U$58:$U$78)</f>
        <v>0</v>
      </c>
      <c r="Z30" s="136">
        <f>SUMIF('Claim 9'!$A$58:$A$78,'Source data'!$A21,'Claim 9'!$I$58:$I$78)</f>
        <v>0</v>
      </c>
      <c r="AA30" s="137">
        <f>SUMIF('Claim 9'!$A$58:$A$78,'Source data'!$A21,'Claim 9'!$U$58:$U$78)</f>
        <v>0</v>
      </c>
      <c r="AB30" s="139">
        <f t="shared" si="0"/>
        <v>0</v>
      </c>
      <c r="AC30" s="359">
        <f t="shared" si="1"/>
        <v>0</v>
      </c>
      <c r="AD30" s="217">
        <f t="shared" si="2"/>
        <v>0</v>
      </c>
      <c r="AE30" s="246">
        <f>('Budget Summary'!B32 - AD30)</f>
        <v>0</v>
      </c>
      <c r="AF30" s="188" t="str">
        <f>IF(I30&gt;'Budget Summary'!C32,"BUDGET EXCEEDED","")</f>
        <v/>
      </c>
      <c r="AG30" s="188" t="str">
        <f>IF(S30&gt;'Budget Summary'!D32,"VALUE EXCEEDED","")</f>
        <v/>
      </c>
      <c r="AH30" s="188" t="str">
        <f>IF(AC30&gt;'Budget Summary'!E32,"VALUE EXCEEDED","")</f>
        <v/>
      </c>
      <c r="AI30" s="188"/>
    </row>
    <row r="31" spans="1:35" x14ac:dyDescent="0.25">
      <c r="A31" s="135" t="str">
        <v>Staff costs - project delivery &amp; management</v>
      </c>
      <c r="B31" s="136">
        <f>SUMIF('Claim 1'!$A$11:$A$55,'Source data'!$A22,'Claim 1'!$K$11:$K$55)</f>
        <v>0</v>
      </c>
      <c r="C31" s="137">
        <f>SUMIF('Claim 1'!$A$11:$A$55,'Source data'!$A22,'Claim 1'!$X$11:$X$55)</f>
        <v>0</v>
      </c>
      <c r="D31" s="136">
        <f>SUMIF('Claim 2'!$A$11:$A$55,'Source data'!$A24,'Claim 2'!$K$11:$K$55)</f>
        <v>0</v>
      </c>
      <c r="E31" s="137">
        <f>SUMIF('Claim 2'!$A$58:$A$78,'Source data'!#REF!,'Claim 2'!$U$58:$U$78)</f>
        <v>0</v>
      </c>
      <c r="F31" s="136">
        <f>SUMIF('Claim 3'!$A$58:$A$78,'Source data'!#REF!,'Claim 3'!$I$58:$I$78)</f>
        <v>0</v>
      </c>
      <c r="G31" s="137">
        <f>SUMIF('Claim 3'!$A$58:$A$78,'Source data'!#REF!,'Claim 3'!$U$58:$U$78)</f>
        <v>0</v>
      </c>
      <c r="H31" s="138">
        <f t="shared" si="5"/>
        <v>0</v>
      </c>
      <c r="I31" s="360">
        <f t="shared" si="5"/>
        <v>0</v>
      </c>
      <c r="J31" s="136">
        <f>SUMIF('Claim 4'!$A$58:$A$78,'Source data'!#REF!,'Claim 4'!$I$58:$I$78)</f>
        <v>0</v>
      </c>
      <c r="K31" s="137">
        <f>SUMIF('Claim 4'!$A$58:$A$78,'Source data'!#REF!,'Claim 4'!$V$58:$V$78)</f>
        <v>0</v>
      </c>
      <c r="L31" s="136">
        <f>SUMIF('Claim 5'!$A$58:$A$78,'Source data'!#REF!,'Claim 5'!$I$58:$I$78)</f>
        <v>0</v>
      </c>
      <c r="M31" s="137">
        <f>SUMIF('Claim 5'!$A$58:$A$78,'Source data'!#REF!,'Claim 5'!$V$58:$V$78)</f>
        <v>0</v>
      </c>
      <c r="N31" s="136">
        <f>SUMIF('Claim 6'!$A$58:$A$78,'Source data'!#REF!,'Claim 6'!$I$58:$I$78)</f>
        <v>0</v>
      </c>
      <c r="O31" s="137">
        <f>SUMIF('Claim 6'!$A$58:$A$78,'Source data'!#REF!,'Claim 6'!$U$58:$U$78)</f>
        <v>0</v>
      </c>
      <c r="P31" s="136">
        <f>SUMIF('Claim 7'!$A$58:$A$78,'Source data'!#REF!,'Claim 7'!$I$58:$I$78)</f>
        <v>0</v>
      </c>
      <c r="Q31" s="137">
        <f>SUMIF('Claim 7'!$A$58:$A$78,'Source data'!#REF!,'Claim 7'!$U$58:$U$78)</f>
        <v>0</v>
      </c>
      <c r="R31" s="139">
        <f t="shared" si="6"/>
        <v>0</v>
      </c>
      <c r="S31" s="359">
        <f t="shared" si="6"/>
        <v>0</v>
      </c>
      <c r="T31" s="136">
        <f>SUMIF('Claim 8'!$A$58:$A$78,'Source data'!#REF!,'Claim 8'!$I$58:$I$78)</f>
        <v>0</v>
      </c>
      <c r="U31" s="137">
        <f>SUMIF('Claim 8'!$A$58:$A$78,'Source data'!#REF!,'Claim 8'!$U$58:$U$78)</f>
        <v>0</v>
      </c>
      <c r="V31" s="136">
        <f>SUMIF('Claim 9'!$A$58:$A$78,'Source data'!#REF!,'Claim 9'!$I$58:$I$78)</f>
        <v>0</v>
      </c>
      <c r="W31" s="137">
        <f>SUMIF('Claim 9'!$A$58:$A$78,'Source data'!#REF!,'Claim 9'!$U$58:$U$78)</f>
        <v>0</v>
      </c>
      <c r="X31" s="136">
        <f>SUMIF('Claim 9'!$A$58:$A$78,'Source data'!#REF!,'Claim 9'!$I$58:$I$78)</f>
        <v>0</v>
      </c>
      <c r="Y31" s="137">
        <f>SUMIF('Claim 9'!$A$58:$A$78,'Source data'!#REF!,'Claim 9'!$U$58:$U$78)</f>
        <v>0</v>
      </c>
      <c r="Z31" s="136">
        <f>SUMIF('Claim 9'!$A$58:$A$78,'Source data'!#REF!,'Claim 9'!$I$58:$I$78)</f>
        <v>0</v>
      </c>
      <c r="AA31" s="137">
        <f>SUMIF('Claim 9'!$A$58:$A$78,'Source data'!#REF!,'Claim 9'!$U$58:$U$78)</f>
        <v>0</v>
      </c>
      <c r="AB31" s="139">
        <f t="shared" si="0"/>
        <v>0</v>
      </c>
      <c r="AC31" s="359">
        <f t="shared" si="1"/>
        <v>0</v>
      </c>
      <c r="AD31" s="217">
        <f t="shared" si="2"/>
        <v>0</v>
      </c>
      <c r="AE31" s="246">
        <f>('Budget Summary'!B33 - AD31)</f>
        <v>0</v>
      </c>
      <c r="AF31" s="188" t="str">
        <f>IF(I31&gt;'Budget Summary'!C33,"BUDGET EXCEEDED","")</f>
        <v/>
      </c>
      <c r="AG31" s="188" t="str">
        <f>IF(S31&gt;'Budget Summary'!D33,"VALUE EXCEEDED","")</f>
        <v/>
      </c>
      <c r="AH31" s="188" t="str">
        <f>IF(AC31&gt;'Budget Summary'!E33,"VALUE EXCEEDED","")</f>
        <v/>
      </c>
      <c r="AI31" s="188"/>
    </row>
    <row r="32" spans="1:35" x14ac:dyDescent="0.25">
      <c r="A32" s="135" t="str">
        <v>Survey costs</v>
      </c>
      <c r="B32" s="136">
        <f>SUMIF('Claim 1'!$A$11:$A$55,'Source data'!$A23,'Claim 1'!$K$11:$K$55)</f>
        <v>0</v>
      </c>
      <c r="C32" s="137">
        <f>SUMIF('Claim 1'!$A$11:$A$55,'Source data'!$A23,'Claim 1'!$X$11:$X$55)</f>
        <v>0</v>
      </c>
      <c r="D32" s="136">
        <f>SUMIF('Claim 2'!$A$11:$A$55,'Source data'!$A25,'Claim 2'!$K$11:$K$55)</f>
        <v>0</v>
      </c>
      <c r="E32" s="137">
        <f>SUMIF('Claim 2'!$A$58:$A$78,'Source data'!$A22,'Claim 2'!$U$58:$U$78)</f>
        <v>0</v>
      </c>
      <c r="F32" s="136">
        <f>SUMIF('Claim 3'!$A$58:$A$78,'Source data'!$A22,'Claim 3'!$I$58:$I$78)</f>
        <v>0</v>
      </c>
      <c r="G32" s="137">
        <f>SUMIF('Claim 3'!$A$58:$A$78,'Source data'!$A22,'Claim 3'!$U$58:$U$78)</f>
        <v>0</v>
      </c>
      <c r="H32" s="138">
        <f t="shared" si="5"/>
        <v>0</v>
      </c>
      <c r="I32" s="360">
        <f t="shared" si="5"/>
        <v>0</v>
      </c>
      <c r="J32" s="136">
        <f>SUMIF('Claim 4'!$A$58:$A$78,'Source data'!$A22,'Claim 4'!$I$58:$I$78)</f>
        <v>0</v>
      </c>
      <c r="K32" s="137">
        <f>SUMIF('Claim 4'!$A$58:$A$78,'Source data'!$A22,'Claim 4'!$V$58:$V$78)</f>
        <v>0</v>
      </c>
      <c r="L32" s="136">
        <f>SUMIF('Claim 5'!$A$58:$A$78,'Source data'!$A22,'Claim 5'!$I$58:$I$78)</f>
        <v>0</v>
      </c>
      <c r="M32" s="137">
        <f>SUMIF('Claim 5'!$A$58:$A$78,'Source data'!$A22,'Claim 5'!$V$58:$V$78)</f>
        <v>0</v>
      </c>
      <c r="N32" s="136">
        <f>SUMIF('Claim 6'!$A$58:$A$78,'Source data'!$A22,'Claim 6'!$I$58:$I$78)</f>
        <v>0</v>
      </c>
      <c r="O32" s="137">
        <f>SUMIF('Claim 6'!$A$58:$A$78,'Source data'!$A22,'Claim 6'!$U$58:$U$78)</f>
        <v>0</v>
      </c>
      <c r="P32" s="136">
        <f>SUMIF('Claim 7'!$A$58:$A$78,'Source data'!$A22,'Claim 7'!$I$58:$I$78)</f>
        <v>0</v>
      </c>
      <c r="Q32" s="137">
        <f>SUMIF('Claim 7'!$A$58:$A$78,'Source data'!$A22,'Claim 7'!$U$58:$U$78)</f>
        <v>0</v>
      </c>
      <c r="R32" s="139">
        <f t="shared" si="6"/>
        <v>0</v>
      </c>
      <c r="S32" s="359">
        <f t="shared" si="6"/>
        <v>0</v>
      </c>
      <c r="T32" s="136">
        <f>SUMIF('Claim 8'!$A$58:$A$78,'Source data'!$A22,'Claim 8'!$I$58:$I$78)</f>
        <v>0</v>
      </c>
      <c r="U32" s="137">
        <f>SUMIF('Claim 8'!$A$58:$A$78,'Source data'!$A22,'Claim 8'!$U$58:$U$78)</f>
        <v>0</v>
      </c>
      <c r="V32" s="136">
        <f>SUMIF('Claim 9'!$A$58:$A$78,'Source data'!$A22,'Claim 9'!$I$58:$I$78)</f>
        <v>0</v>
      </c>
      <c r="W32" s="137">
        <f>SUMIF('Claim 9'!$A$58:$A$78,'Source data'!$A22,'Claim 9'!$U$58:$U$78)</f>
        <v>0</v>
      </c>
      <c r="X32" s="136">
        <f>SUMIF('Claim 9'!$A$58:$A$78,'Source data'!$A22,'Claim 9'!$I$58:$I$78)</f>
        <v>0</v>
      </c>
      <c r="Y32" s="137">
        <f>SUMIF('Claim 9'!$A$58:$A$78,'Source data'!$A22,'Claim 9'!$U$58:$U$78)</f>
        <v>0</v>
      </c>
      <c r="Z32" s="136">
        <f>SUMIF('Claim 9'!$A$58:$A$78,'Source data'!$A22,'Claim 9'!$I$58:$I$78)</f>
        <v>0</v>
      </c>
      <c r="AA32" s="137">
        <f>SUMIF('Claim 9'!$A$58:$A$78,'Source data'!$A22,'Claim 9'!$U$58:$U$78)</f>
        <v>0</v>
      </c>
      <c r="AB32" s="139">
        <f t="shared" si="0"/>
        <v>0</v>
      </c>
      <c r="AC32" s="359">
        <f t="shared" si="1"/>
        <v>0</v>
      </c>
      <c r="AD32" s="217">
        <f t="shared" si="2"/>
        <v>0</v>
      </c>
      <c r="AE32" s="246">
        <f>('Budget Summary'!B34 - AD32)</f>
        <v>0</v>
      </c>
      <c r="AF32" s="188" t="str">
        <f>IF(I32&gt;'Budget Summary'!C34,"BUDGET EXCEEDED","")</f>
        <v/>
      </c>
      <c r="AG32" s="188" t="str">
        <f>IF(S32&gt;'Budget Summary'!D34,"VALUE EXCEEDED","")</f>
        <v/>
      </c>
      <c r="AH32" s="188" t="str">
        <f>IF(AC32&gt;'Budget Summary'!E34,"VALUE EXCEEDED","")</f>
        <v/>
      </c>
      <c r="AI32" s="188"/>
    </row>
    <row r="33" spans="1:35" x14ac:dyDescent="0.25">
      <c r="A33" s="135" t="str">
        <v>Training</v>
      </c>
      <c r="B33" s="136">
        <f>SUMIF('Claim 1'!$A$11:$A$55,'Source data'!$A24,'Claim 1'!$K$11:$K$55)</f>
        <v>0</v>
      </c>
      <c r="C33" s="137">
        <f>SUMIF('Claim 1'!$A$11:$A$55,'Source data'!$A24,'Claim 1'!$X$11:$X$55)</f>
        <v>0</v>
      </c>
      <c r="D33" s="136">
        <f>SUMIF('Claim 2'!$A$11:$A$55,'Source data'!$A26,'Claim 2'!$K$11:$K$55)</f>
        <v>0</v>
      </c>
      <c r="E33" s="137">
        <f>SUMIF('Claim 2'!$A$58:$A$78,'Source data'!$A23,'Claim 2'!$U$58:$U$78)</f>
        <v>0</v>
      </c>
      <c r="F33" s="136">
        <f>SUMIF('Claim 3'!$A$58:$A$78,'Source data'!$A23,'Claim 3'!$I$58:$I$78)</f>
        <v>0</v>
      </c>
      <c r="G33" s="137">
        <f>SUMIF('Claim 3'!$A$58:$A$78,'Source data'!$A23,'Claim 3'!$U$58:$U$78)</f>
        <v>0</v>
      </c>
      <c r="H33" s="138">
        <f t="shared" si="5"/>
        <v>0</v>
      </c>
      <c r="I33" s="360">
        <f t="shared" si="5"/>
        <v>0</v>
      </c>
      <c r="J33" s="136">
        <f>SUMIF('Claim 4'!$A$58:$A$78,'Source data'!$A23,'Claim 4'!$I$58:$I$78)</f>
        <v>0</v>
      </c>
      <c r="K33" s="137">
        <f>SUMIF('Claim 4'!$A$58:$A$78,'Source data'!$A23,'Claim 4'!$V$58:$V$78)</f>
        <v>0</v>
      </c>
      <c r="L33" s="136">
        <f>SUMIF('Claim 5'!$A$58:$A$78,'Source data'!$A23,'Claim 5'!$I$58:$I$78)</f>
        <v>0</v>
      </c>
      <c r="M33" s="137">
        <f>SUMIF('Claim 5'!$A$58:$A$78,'Source data'!$A23,'Claim 5'!$V$58:$V$78)</f>
        <v>0</v>
      </c>
      <c r="N33" s="136">
        <f>SUMIF('Claim 6'!$A$58:$A$78,'Source data'!$A23,'Claim 6'!$I$58:$I$78)</f>
        <v>0</v>
      </c>
      <c r="O33" s="137">
        <f>SUMIF('Claim 6'!$A$58:$A$78,'Source data'!$A23,'Claim 6'!$U$58:$U$78)</f>
        <v>0</v>
      </c>
      <c r="P33" s="136">
        <f>SUMIF('Claim 7'!$A$58:$A$78,'Source data'!$A23,'Claim 7'!$I$58:$I$78)</f>
        <v>0</v>
      </c>
      <c r="Q33" s="137">
        <f>SUMIF('Claim 7'!$A$58:$A$78,'Source data'!$A23,'Claim 7'!$U$58:$U$78)</f>
        <v>0</v>
      </c>
      <c r="R33" s="139">
        <f t="shared" si="6"/>
        <v>0</v>
      </c>
      <c r="S33" s="359">
        <f t="shared" si="6"/>
        <v>0</v>
      </c>
      <c r="T33" s="136">
        <f>SUMIF('Claim 8'!$A$58:$A$78,'Source data'!$A23,'Claim 8'!$I$58:$I$78)</f>
        <v>0</v>
      </c>
      <c r="U33" s="137">
        <f>SUMIF('Claim 8'!$A$58:$A$78,'Source data'!$A23,'Claim 8'!$U$58:$U$78)</f>
        <v>0</v>
      </c>
      <c r="V33" s="136">
        <f>SUMIF('Claim 9'!$A$58:$A$78,'Source data'!$A23,'Claim 9'!$I$58:$I$78)</f>
        <v>0</v>
      </c>
      <c r="W33" s="137">
        <f>SUMIF('Claim 9'!$A$58:$A$78,'Source data'!$A23,'Claim 9'!$U$58:$U$78)</f>
        <v>0</v>
      </c>
      <c r="X33" s="136">
        <f>SUMIF('Claim 9'!$A$58:$A$78,'Source data'!$A23,'Claim 9'!$I$58:$I$78)</f>
        <v>0</v>
      </c>
      <c r="Y33" s="137">
        <f>SUMIF('Claim 9'!$A$58:$A$78,'Source data'!$A23,'Claim 9'!$U$58:$U$78)</f>
        <v>0</v>
      </c>
      <c r="Z33" s="136">
        <f>SUMIF('Claim 9'!$A$58:$A$78,'Source data'!$A23,'Claim 9'!$I$58:$I$78)</f>
        <v>0</v>
      </c>
      <c r="AA33" s="137">
        <f>SUMIF('Claim 9'!$A$58:$A$78,'Source data'!$A23,'Claim 9'!$U$58:$U$78)</f>
        <v>0</v>
      </c>
      <c r="AB33" s="139">
        <f t="shared" si="0"/>
        <v>0</v>
      </c>
      <c r="AC33" s="359">
        <f t="shared" si="1"/>
        <v>0</v>
      </c>
      <c r="AD33" s="217">
        <f t="shared" si="2"/>
        <v>0</v>
      </c>
      <c r="AE33" s="246">
        <f>('Budget Summary'!B35 - AD33)</f>
        <v>0</v>
      </c>
      <c r="AF33" s="188" t="str">
        <f>IF(I33&gt;'Budget Summary'!C35,"BUDGET EXCEEDED","")</f>
        <v/>
      </c>
      <c r="AG33" s="188" t="str">
        <f>IF(S33&gt;'Budget Summary'!D35,"VALUE EXCEEDED","")</f>
        <v/>
      </c>
      <c r="AH33" s="188" t="str">
        <f>IF(AC33&gt;'Budget Summary'!E35,"VALUE EXCEEDED","")</f>
        <v/>
      </c>
      <c r="AI33" s="188"/>
    </row>
    <row r="34" spans="1:35" x14ac:dyDescent="0.25">
      <c r="A34" s="135"/>
      <c r="B34" s="136">
        <f>SUMIF('Claim 1'!$A$11:$A$55,'Source data'!$A25,'Claim 1'!$K$11:$K$55)</f>
        <v>0</v>
      </c>
      <c r="C34" s="137">
        <f>SUMIF('Claim 1'!$A$11:$A$55,'Source data'!$A25,'Claim 1'!$X$11:$X$55)</f>
        <v>0</v>
      </c>
      <c r="D34" s="136">
        <f>SUMIF('Claim 2'!$A$11:$A$55,'Source data'!$A27,'Claim 2'!$K$11:$K$55)</f>
        <v>0</v>
      </c>
      <c r="E34" s="137">
        <f>SUMIF('Claim 2'!$A$58:$A$78,'Source data'!$A24,'Claim 2'!$U$58:$U$78)</f>
        <v>0</v>
      </c>
      <c r="F34" s="136">
        <f>SUMIF('Claim 3'!$A$58:$A$78,'Source data'!$A24,'Claim 3'!$I$58:$I$78)</f>
        <v>0</v>
      </c>
      <c r="G34" s="137">
        <f>SUMIF('Claim 3'!$A$58:$A$78,'Source data'!$A24,'Claim 3'!$U$58:$U$78)</f>
        <v>0</v>
      </c>
      <c r="H34" s="138">
        <f t="shared" ref="H34" si="7">B34+D34+F34</f>
        <v>0</v>
      </c>
      <c r="I34" s="360">
        <f t="shared" ref="I34" si="8">C34+E34+G34</f>
        <v>0</v>
      </c>
      <c r="J34" s="136">
        <f>SUMIF('Claim 4'!$A$58:$A$78,'Source data'!$A24,'Claim 4'!$I$58:$I$78)</f>
        <v>0</v>
      </c>
      <c r="K34" s="137">
        <f>SUMIF('Claim 4'!$A$58:$A$78,'Source data'!$A24,'Claim 4'!$V$58:$V$78)</f>
        <v>0</v>
      </c>
      <c r="L34" s="136">
        <f>SUMIF('Claim 5'!$A$58:$A$78,'Source data'!$A24,'Claim 5'!$I$58:$I$78)</f>
        <v>0</v>
      </c>
      <c r="M34" s="137">
        <f>SUMIF('Claim 5'!$A$58:$A$78,'Source data'!$A24,'Claim 5'!$V$58:$V$78)</f>
        <v>0</v>
      </c>
      <c r="N34" s="136">
        <f>SUMIF('Claim 6'!$A$58:$A$78,'Source data'!$A24,'Claim 6'!$I$58:$I$78)</f>
        <v>0</v>
      </c>
      <c r="O34" s="137">
        <f>SUMIF('Claim 6'!$A$58:$A$78,'Source data'!$A24,'Claim 6'!$U$58:$U$78)</f>
        <v>0</v>
      </c>
      <c r="P34" s="136">
        <f>SUMIF('Claim 7'!$A$58:$A$78,'Source data'!$A24,'Claim 7'!$I$58:$I$78)</f>
        <v>0</v>
      </c>
      <c r="Q34" s="137">
        <f>SUMIF('Claim 7'!$A$58:$A$78,'Source data'!$A24,'Claim 7'!$U$58:$U$78)</f>
        <v>0</v>
      </c>
      <c r="R34" s="139">
        <f t="shared" ref="R34" si="9">J34+L34+N34+P34</f>
        <v>0</v>
      </c>
      <c r="S34" s="359">
        <f t="shared" ref="S34" si="10">K34+M34+O34+Q34</f>
        <v>0</v>
      </c>
      <c r="T34" s="136">
        <f>SUMIF('Claim 8'!$A$58:$A$78,'Source data'!$A24,'Claim 8'!$I$58:$I$78)</f>
        <v>0</v>
      </c>
      <c r="U34" s="137">
        <f>SUMIF('Claim 8'!$A$58:$A$78,'Source data'!$A24,'Claim 8'!$U$58:$U$78)</f>
        <v>0</v>
      </c>
      <c r="V34" s="136">
        <f>SUMIF('Claim 9'!$A$58:$A$78,'Source data'!$A24,'Claim 9'!$I$58:$I$78)</f>
        <v>0</v>
      </c>
      <c r="W34" s="137">
        <f>SUMIF('Claim 9'!$A$58:$A$78,'Source data'!$A24,'Claim 9'!$U$58:$U$78)</f>
        <v>0</v>
      </c>
      <c r="X34" s="136">
        <f>SUMIF('Claim 9'!$A$58:$A$78,'Source data'!$A24,'Claim 9'!$I$58:$I$78)</f>
        <v>0</v>
      </c>
      <c r="Y34" s="137">
        <f>SUMIF('Claim 9'!$A$58:$A$78,'Source data'!$A24,'Claim 9'!$U$58:$U$78)</f>
        <v>0</v>
      </c>
      <c r="Z34" s="136">
        <f>SUMIF('Claim 9'!$A$58:$A$78,'Source data'!$A24,'Claim 9'!$I$58:$I$78)</f>
        <v>0</v>
      </c>
      <c r="AA34" s="137">
        <f>SUMIF('Claim 9'!$A$58:$A$78,'Source data'!$A24,'Claim 9'!$U$58:$U$78)</f>
        <v>0</v>
      </c>
      <c r="AB34" s="139">
        <f t="shared" ref="AB34" si="11">T34+V34</f>
        <v>0</v>
      </c>
      <c r="AC34" s="359">
        <f t="shared" ref="AC34" si="12">U34+W34</f>
        <v>0</v>
      </c>
      <c r="AD34" s="217">
        <f t="shared" ref="AD34" si="13">I34+S34+AC34</f>
        <v>0</v>
      </c>
      <c r="AE34" s="246">
        <f>('Budget Summary'!B36 - AD34)</f>
        <v>0</v>
      </c>
      <c r="AF34" s="188" t="str">
        <f>IF(I34&gt;'Budget Summary'!C36,"VALUE EXCEEDED","")</f>
        <v/>
      </c>
      <c r="AG34" s="188" t="str">
        <f>IF(S34&gt;'Budget Summary'!D36,"VALUE EXCEEDED","")</f>
        <v/>
      </c>
      <c r="AH34" s="188" t="str">
        <f>IF(AC34&gt;'Budget Summary'!E36,"VALUE EXCEEDED","")</f>
        <v/>
      </c>
      <c r="AI34" s="188"/>
    </row>
    <row r="35" spans="1:35" x14ac:dyDescent="0.25">
      <c r="A35" s="142" t="s">
        <v>89</v>
      </c>
      <c r="B35" s="143"/>
      <c r="C35" s="144"/>
      <c r="D35" s="143"/>
      <c r="E35" s="144"/>
      <c r="F35" s="143"/>
      <c r="G35" s="144"/>
      <c r="H35" s="145"/>
      <c r="I35" s="361"/>
      <c r="J35" s="143"/>
      <c r="K35" s="144"/>
      <c r="L35" s="143"/>
      <c r="M35" s="144"/>
      <c r="N35" s="143"/>
      <c r="O35" s="144"/>
      <c r="P35" s="143"/>
      <c r="Q35" s="144"/>
      <c r="R35" s="146"/>
      <c r="S35" s="144"/>
      <c r="T35" s="143"/>
      <c r="U35" s="144"/>
      <c r="V35" s="143"/>
      <c r="W35" s="144"/>
      <c r="X35" s="143"/>
      <c r="Y35" s="144"/>
      <c r="Z35" s="143"/>
      <c r="AA35" s="144"/>
      <c r="AB35" s="146"/>
      <c r="AC35" s="144"/>
      <c r="AD35" s="147"/>
      <c r="AE35" s="247"/>
      <c r="AF35" s="189"/>
      <c r="AG35" s="189"/>
      <c r="AH35" s="189"/>
      <c r="AI35" s="189"/>
    </row>
    <row r="36" spans="1:35" x14ac:dyDescent="0.25">
      <c r="A36" s="135" t="s">
        <v>90</v>
      </c>
      <c r="B36" s="136">
        <f>SUMIF('Claim 1'!$A$58:$A$72,'Source data'!$A30,'Claim 1'!$K$58:$K$72)</f>
        <v>0</v>
      </c>
      <c r="C36" s="137">
        <f>SUMIF('Claim 1'!$A$58:$A$72,'Source data'!$A30,'Claim 1'!$X$58:$X$72)</f>
        <v>0</v>
      </c>
      <c r="D36" s="136">
        <f>SUMIF('Claim 2'!$A$81:$A$95,'Source data'!$A30,'Claim 2'!$K$81:$K$95)</f>
        <v>0</v>
      </c>
      <c r="E36" s="137">
        <f>SUMIF('Claim 2'!$A$81:$A$95,'Source data'!$A30,'Claim 2'!$U$81:$U$95)</f>
        <v>0</v>
      </c>
      <c r="F36" s="136">
        <f>SUMIF('Claim 3'!$A$81:$A$95,'Source data'!$A30,'Claim 3'!$I$81:$I$95)</f>
        <v>0</v>
      </c>
      <c r="G36" s="137">
        <f>SUMIF('Claim 3'!$A$81:$A$95,'Source data'!$A30,'Claim 3'!$U$81:$U$95)</f>
        <v>0</v>
      </c>
      <c r="H36" s="138">
        <f t="shared" ref="H36:I37" si="14">B36+D36+F36</f>
        <v>0</v>
      </c>
      <c r="I36" s="360">
        <f t="shared" si="14"/>
        <v>0</v>
      </c>
      <c r="J36" s="136">
        <f>SUMIF('Claim 4'!$A$81:$A$95,'Source data'!$A30,'Claim 4'!$I$81:$I$95)</f>
        <v>0</v>
      </c>
      <c r="K36" s="137">
        <f>SUMIF('Claim 4'!$A$81:$A$95,'Source data'!$A30,'Claim 4'!$V$81:$V$95)</f>
        <v>0</v>
      </c>
      <c r="L36" s="136">
        <f>SUMIF('Claim 5'!$A$81:$A$95,'Source data'!$A30,'Claim 5'!$I$81:$I$95)</f>
        <v>0</v>
      </c>
      <c r="M36" s="137">
        <f>SUMIF('Claim 5'!$A$81:$A$95,'Source data'!$A30,'Claim 5'!$V$81:$V$95)</f>
        <v>0</v>
      </c>
      <c r="N36" s="136">
        <f>SUMIF('Claim 6'!$A$81:$A$95,'Source data'!$A30,'Claim 6'!$I$81:$I$95)</f>
        <v>0</v>
      </c>
      <c r="O36" s="137">
        <f>SUMIF('Claim 6'!$A$81:$A$95,'Source data'!$A30,'Claim 6'!$U$81:$U$95)</f>
        <v>0</v>
      </c>
      <c r="P36" s="136">
        <f>SUMIF('Claim 7'!$A$81:$A$95,'Source data'!$A30,'Claim 7'!$I$81:$I$95)</f>
        <v>0</v>
      </c>
      <c r="Q36" s="137">
        <f>SUMIF('Claim 7'!$A$81:$A$95,'Source data'!$A30,'Claim 7'!$U$81:$U$95)</f>
        <v>0</v>
      </c>
      <c r="R36" s="139">
        <f t="shared" ref="R36:S37" si="15">J36+L36+N36+P36</f>
        <v>0</v>
      </c>
      <c r="S36" s="359">
        <f t="shared" si="15"/>
        <v>0</v>
      </c>
      <c r="T36" s="136">
        <f>SUMIF('Claim 8'!$A$81:$A$95,'Source data'!$A30,'Claim 8'!$I$81:$I$95)</f>
        <v>0</v>
      </c>
      <c r="U36" s="137">
        <f>SUMIF('Claim 8'!$A$81:$A$95,'Source data'!$A30,'Claim 8'!$U$81:$U$95)</f>
        <v>0</v>
      </c>
      <c r="V36" s="136">
        <f>SUMIF('Claim 9'!$A$81:$A$95,'Source data'!$A30,'Claim 9'!$I$81:$I$95)</f>
        <v>0</v>
      </c>
      <c r="W36" s="137">
        <f>SUMIF('Claim 9'!$A$81:$A$95,'Source data'!$A30,'Claim 9'!$U$81:$U$95)</f>
        <v>0</v>
      </c>
      <c r="X36" s="136">
        <f>SUMIF('Claim 9'!$A$81:$A$95,'Source data'!$A30,'Claim 9'!$I$81:$I$95)</f>
        <v>0</v>
      </c>
      <c r="Y36" s="137">
        <f>SUMIF('Claim 9'!$A$81:$A$95,'Source data'!$A30,'Claim 9'!$U$81:$U$95)</f>
        <v>0</v>
      </c>
      <c r="Z36" s="136">
        <f>SUMIF('Claim 9'!$A$81:$A$95,'Source data'!$A30,'Claim 9'!$I$81:$I$95)</f>
        <v>0</v>
      </c>
      <c r="AA36" s="137">
        <f>SUMIF('Claim 9'!$A$81:$A$95,'Source data'!$A30,'Claim 9'!$U$81:$U$95)</f>
        <v>0</v>
      </c>
      <c r="AB36" s="139">
        <f>T36+V36</f>
        <v>0</v>
      </c>
      <c r="AC36" s="359">
        <f>U36+W36</f>
        <v>0</v>
      </c>
      <c r="AD36" s="357">
        <f>I36+S36+AC36</f>
        <v>0</v>
      </c>
      <c r="AE36" s="248">
        <f>('Budget Summary'!B39 - AD36)</f>
        <v>0</v>
      </c>
      <c r="AF36" s="188" t="str">
        <f>IF(I36&gt;'Budget Summary'!C39,"VALUE EXCEEDED","")</f>
        <v/>
      </c>
      <c r="AG36" s="188" t="str">
        <f>IF(S36&gt;'Budget Summary'!D39,"VALUE EXCEEDED","")</f>
        <v/>
      </c>
      <c r="AH36" s="188" t="str">
        <f>IF(AC36&gt;'Budget Summary'!E39,"VALUE EXCEEDED","")</f>
        <v/>
      </c>
      <c r="AI36" s="188"/>
    </row>
    <row r="37" spans="1:35" x14ac:dyDescent="0.25">
      <c r="A37" s="28" t="s">
        <v>91</v>
      </c>
      <c r="B37" s="136">
        <f>SUMIF('Claim 1'!$A$58:$A$72,'Source data'!$A31,'Claim 1'!$K$58:$K$72)</f>
        <v>0</v>
      </c>
      <c r="C37" s="137">
        <f>SUMIF('Claim 1'!$A$58:$A$72,'Source data'!$A31,'Claim 1'!$X$58:$X$72)</f>
        <v>0</v>
      </c>
      <c r="D37" s="136">
        <f>SUMIF('Claim 2'!$A$81:$A$95,'Source data'!$A31,'Claim 2'!$K$81:$K$95)</f>
        <v>0</v>
      </c>
      <c r="E37" s="137">
        <f>SUMIF('Claim 2'!$A$81:$A$95,'Source data'!$A31,'Claim 2'!$U$81:$U$95)</f>
        <v>0</v>
      </c>
      <c r="F37" s="136">
        <f>SUMIF('Claim 3'!$A$81:$A$95,'Source data'!$A31,'Claim 3'!$I$81:$I$95)</f>
        <v>0</v>
      </c>
      <c r="G37" s="137">
        <f>SUMIF('Claim 3'!$A$81:$A$95,'Source data'!$A31,'Claim 3'!$U$81:$U$95)</f>
        <v>0</v>
      </c>
      <c r="H37" s="138">
        <f t="shared" si="14"/>
        <v>0</v>
      </c>
      <c r="I37" s="360">
        <f t="shared" si="14"/>
        <v>0</v>
      </c>
      <c r="J37" s="136">
        <f>SUMIF('Claim 4'!$A$81:$A$95,'Source data'!$A31,'Claim 4'!$I$81:$I$95)</f>
        <v>0</v>
      </c>
      <c r="K37" s="137">
        <f>SUMIF('Claim 4'!$A$81:$A$95,'Source data'!$A31,'Claim 4'!$V$81:$V$95)</f>
        <v>0</v>
      </c>
      <c r="L37" s="136">
        <f>SUMIF('Claim 5'!$A$81:$A$95,'Source data'!$A31,'Claim 5'!$I$81:$I$95)</f>
        <v>0</v>
      </c>
      <c r="M37" s="137">
        <f>SUMIF('Claim 5'!$A$81:$A$95,'Source data'!$A31,'Claim 5'!$V$81:$V$95)</f>
        <v>0</v>
      </c>
      <c r="N37" s="136">
        <f>SUMIF('Claim 6'!$A$81:$A$95,'Source data'!$A31,'Claim 6'!$I$81:$I$95)</f>
        <v>0</v>
      </c>
      <c r="O37" s="137">
        <f>SUMIF('Claim 6'!$A$81:$A$95,'Source data'!$A31,'Claim 6'!$U$81:$U$95)</f>
        <v>0</v>
      </c>
      <c r="P37" s="136">
        <f>SUMIF('Claim 7'!$A$81:$A$95,'Source data'!$A31,'Claim 7'!$I$81:$I$95)</f>
        <v>0</v>
      </c>
      <c r="Q37" s="137">
        <f>SUMIF('Claim 7'!$A$81:$A$95,'Source data'!$A31,'Claim 7'!$U$81:$U$95)</f>
        <v>0</v>
      </c>
      <c r="R37" s="139">
        <f t="shared" si="15"/>
        <v>0</v>
      </c>
      <c r="S37" s="359">
        <f t="shared" si="15"/>
        <v>0</v>
      </c>
      <c r="T37" s="136">
        <f>SUMIF('Claim 8'!$A$81:$A$95,'Source data'!$A31,'Claim 8'!$I$81:$I$95)</f>
        <v>0</v>
      </c>
      <c r="U37" s="137">
        <f>SUMIF('Claim 8'!$A$81:$A$95,'Source data'!$A31,'Claim 8'!$U$81:$U$95)</f>
        <v>0</v>
      </c>
      <c r="V37" s="136">
        <f>SUMIF('Claim 9'!$A$81:$A$95,'Source data'!$A31,'Claim 9'!$I$81:$I$95)</f>
        <v>0</v>
      </c>
      <c r="W37" s="137">
        <f>SUMIF('Claim 9'!$A$81:$A$95,'Source data'!$A31,'Claim 9'!$U$81:$U$95)</f>
        <v>0</v>
      </c>
      <c r="X37" s="136">
        <f>SUMIF('Claim 9'!$A$81:$A$95,'Source data'!$A31,'Claim 9'!$I$81:$I$95)</f>
        <v>0</v>
      </c>
      <c r="Y37" s="137">
        <f>SUMIF('Claim 9'!$A$81:$A$95,'Source data'!$A31,'Claim 9'!$U$81:$U$95)</f>
        <v>0</v>
      </c>
      <c r="Z37" s="136">
        <f>SUMIF('Claim 9'!$A$81:$A$95,'Source data'!$A31,'Claim 9'!$I$81:$I$95)</f>
        <v>0</v>
      </c>
      <c r="AA37" s="137">
        <f>SUMIF('Claim 9'!$A$81:$A$95,'Source data'!$A31,'Claim 9'!$U$81:$U$95)</f>
        <v>0</v>
      </c>
      <c r="AB37" s="139">
        <f>T37+V37</f>
        <v>0</v>
      </c>
      <c r="AC37" s="359">
        <f>U37+W37</f>
        <v>0</v>
      </c>
      <c r="AD37" s="357">
        <f>I37+S37+AC37</f>
        <v>0</v>
      </c>
      <c r="AE37" s="248">
        <f>('Budget Summary'!B40 - AD37)</f>
        <v>0</v>
      </c>
      <c r="AF37" s="188" t="str">
        <f>IF(I37&gt;'Budget Summary'!C40,"VALUE EXCEEDED","")</f>
        <v/>
      </c>
      <c r="AG37" s="188" t="str">
        <f>IF(S37&gt;'Budget Summary'!D40,"VALUE EXCEEDED","")</f>
        <v/>
      </c>
      <c r="AH37" s="188" t="str">
        <f>IF(AC37&gt;'Budget Summary'!E40,"VALUE EXCEEDED","")</f>
        <v/>
      </c>
      <c r="AI37" s="188"/>
    </row>
    <row r="38" spans="1:35" x14ac:dyDescent="0.25">
      <c r="A38" s="148"/>
      <c r="B38" s="149"/>
      <c r="C38" s="150"/>
      <c r="D38" s="149"/>
      <c r="E38" s="150"/>
      <c r="F38" s="149"/>
      <c r="G38" s="150"/>
      <c r="H38" s="339"/>
      <c r="I38" s="348"/>
      <c r="J38" s="149"/>
      <c r="K38" s="150"/>
      <c r="L38" s="149"/>
      <c r="M38" s="150"/>
      <c r="N38" s="149"/>
      <c r="O38" s="150"/>
      <c r="P38" s="149"/>
      <c r="Q38" s="150"/>
      <c r="R38" s="151"/>
      <c r="S38" s="362"/>
      <c r="T38" s="149"/>
      <c r="U38" s="150"/>
      <c r="V38" s="149"/>
      <c r="W38" s="150"/>
      <c r="X38" s="149"/>
      <c r="Y38" s="150"/>
      <c r="Z38" s="149"/>
      <c r="AA38" s="150"/>
      <c r="AB38" s="151"/>
      <c r="AC38" s="366"/>
      <c r="AD38" s="358"/>
      <c r="AE38" s="249"/>
      <c r="AF38" s="190"/>
      <c r="AG38" s="190"/>
      <c r="AH38" s="190"/>
      <c r="AI38" s="190"/>
    </row>
    <row r="39" spans="1:35" x14ac:dyDescent="0.25">
      <c r="A39" s="152" t="s">
        <v>258</v>
      </c>
      <c r="B39" s="153">
        <f t="shared" ref="B39:J39" si="16">SUM(B11:B34)</f>
        <v>0</v>
      </c>
      <c r="C39" s="154">
        <f t="shared" si="16"/>
        <v>0</v>
      </c>
      <c r="D39" s="153">
        <f t="shared" si="16"/>
        <v>0</v>
      </c>
      <c r="E39" s="154">
        <f t="shared" si="16"/>
        <v>0</v>
      </c>
      <c r="F39" s="153">
        <f t="shared" si="16"/>
        <v>0</v>
      </c>
      <c r="G39" s="154">
        <f t="shared" si="16"/>
        <v>0</v>
      </c>
      <c r="H39" s="340">
        <f t="shared" si="16"/>
        <v>0</v>
      </c>
      <c r="I39" s="349">
        <f t="shared" si="16"/>
        <v>0</v>
      </c>
      <c r="J39" s="153">
        <f t="shared" si="16"/>
        <v>0</v>
      </c>
      <c r="K39" s="154">
        <f t="shared" ref="K39:AC39" si="17">SUM(K11:K34)</f>
        <v>0</v>
      </c>
      <c r="L39" s="153">
        <f t="shared" si="17"/>
        <v>0</v>
      </c>
      <c r="M39" s="154">
        <f t="shared" si="17"/>
        <v>0</v>
      </c>
      <c r="N39" s="153">
        <f t="shared" si="17"/>
        <v>0</v>
      </c>
      <c r="O39" s="154">
        <f t="shared" si="17"/>
        <v>0</v>
      </c>
      <c r="P39" s="153">
        <f t="shared" si="17"/>
        <v>0</v>
      </c>
      <c r="Q39" s="154">
        <f t="shared" si="17"/>
        <v>0</v>
      </c>
      <c r="R39" s="153">
        <f t="shared" si="17"/>
        <v>0</v>
      </c>
      <c r="S39" s="363">
        <f t="shared" si="17"/>
        <v>0</v>
      </c>
      <c r="T39" s="153">
        <f t="shared" si="17"/>
        <v>0</v>
      </c>
      <c r="U39" s="154">
        <f t="shared" si="17"/>
        <v>0</v>
      </c>
      <c r="V39" s="153">
        <f t="shared" si="17"/>
        <v>0</v>
      </c>
      <c r="W39" s="154">
        <f t="shared" si="17"/>
        <v>0</v>
      </c>
      <c r="X39" s="153">
        <f t="shared" si="17"/>
        <v>0</v>
      </c>
      <c r="Y39" s="154">
        <f t="shared" si="17"/>
        <v>0</v>
      </c>
      <c r="Z39" s="153">
        <f t="shared" si="17"/>
        <v>0</v>
      </c>
      <c r="AA39" s="154">
        <f t="shared" si="17"/>
        <v>0</v>
      </c>
      <c r="AB39" s="153">
        <f t="shared" si="17"/>
        <v>0</v>
      </c>
      <c r="AC39" s="363">
        <f t="shared" si="17"/>
        <v>0</v>
      </c>
      <c r="AD39" s="357">
        <f>I39+S39+AC39</f>
        <v>0</v>
      </c>
      <c r="AE39" s="246">
        <f>('Budget Summary'!B42-AD39)</f>
        <v>0</v>
      </c>
      <c r="AF39" s="188" t="str">
        <f>IF(I39&gt;'Budget Summary'!C42,"BUDGET EXCEEDED","")</f>
        <v/>
      </c>
      <c r="AG39" s="188" t="str">
        <f>IF(S39&gt;'Budget Summary'!D42,"BUDGET EXCEEDED","")</f>
        <v/>
      </c>
      <c r="AH39" s="188" t="str">
        <f>IF(AC39&gt;'Budget Summary'!E42,"VALUE EXCEEDED","")</f>
        <v/>
      </c>
      <c r="AI39" s="188"/>
    </row>
    <row r="40" spans="1:35" x14ac:dyDescent="0.25">
      <c r="A40" s="156" t="s">
        <v>229</v>
      </c>
      <c r="B40" s="157">
        <f t="shared" ref="B40:AC40" si="18">SUM(B36:B37)</f>
        <v>0</v>
      </c>
      <c r="C40" s="158">
        <f t="shared" si="18"/>
        <v>0</v>
      </c>
      <c r="D40" s="157">
        <f t="shared" si="18"/>
        <v>0</v>
      </c>
      <c r="E40" s="158">
        <f t="shared" si="18"/>
        <v>0</v>
      </c>
      <c r="F40" s="157">
        <f t="shared" si="18"/>
        <v>0</v>
      </c>
      <c r="G40" s="159">
        <f t="shared" si="18"/>
        <v>0</v>
      </c>
      <c r="H40" s="341">
        <f t="shared" si="18"/>
        <v>0</v>
      </c>
      <c r="I40" s="350">
        <f t="shared" si="18"/>
        <v>0</v>
      </c>
      <c r="J40" s="157">
        <f t="shared" si="18"/>
        <v>0</v>
      </c>
      <c r="K40" s="158">
        <f t="shared" si="18"/>
        <v>0</v>
      </c>
      <c r="L40" s="157">
        <f t="shared" si="18"/>
        <v>0</v>
      </c>
      <c r="M40" s="158">
        <f t="shared" si="18"/>
        <v>0</v>
      </c>
      <c r="N40" s="157">
        <f t="shared" si="18"/>
        <v>0</v>
      </c>
      <c r="O40" s="158">
        <f t="shared" si="18"/>
        <v>0</v>
      </c>
      <c r="P40" s="157">
        <f t="shared" si="18"/>
        <v>0</v>
      </c>
      <c r="Q40" s="158">
        <f t="shared" si="18"/>
        <v>0</v>
      </c>
      <c r="R40" s="157">
        <f t="shared" si="18"/>
        <v>0</v>
      </c>
      <c r="S40" s="363">
        <f t="shared" si="18"/>
        <v>0</v>
      </c>
      <c r="T40" s="157">
        <f t="shared" si="18"/>
        <v>0</v>
      </c>
      <c r="U40" s="158">
        <f t="shared" si="18"/>
        <v>0</v>
      </c>
      <c r="V40" s="157">
        <f t="shared" si="18"/>
        <v>0</v>
      </c>
      <c r="W40" s="158">
        <f t="shared" si="18"/>
        <v>0</v>
      </c>
      <c r="X40" s="157">
        <f t="shared" si="18"/>
        <v>0</v>
      </c>
      <c r="Y40" s="158">
        <f t="shared" si="18"/>
        <v>0</v>
      </c>
      <c r="Z40" s="157">
        <f t="shared" si="18"/>
        <v>0</v>
      </c>
      <c r="AA40" s="158">
        <f t="shared" si="18"/>
        <v>0</v>
      </c>
      <c r="AB40" s="157">
        <f t="shared" si="18"/>
        <v>0</v>
      </c>
      <c r="AC40" s="363">
        <f t="shared" si="18"/>
        <v>0</v>
      </c>
      <c r="AD40" s="357">
        <f>I40+S40+AC40</f>
        <v>0</v>
      </c>
      <c r="AE40" s="246">
        <f>('Budget Summary'!B45-AD40)</f>
        <v>0</v>
      </c>
      <c r="AF40" s="188" t="str">
        <f>IF(I40&gt;'Budget Summary'!C45,"VALUE EXCEEDED","")</f>
        <v/>
      </c>
      <c r="AG40" s="188" t="str">
        <f>IF(S40&gt;'Budget Summary'!D45,"VALUE EXCEEDED","")</f>
        <v/>
      </c>
      <c r="AH40" s="188" t="str">
        <f>IF(AC40&gt;'Budget Summary'!E45,"VALUE EXCEEDED","")</f>
        <v/>
      </c>
      <c r="AI40" s="188"/>
    </row>
    <row r="41" spans="1:35" ht="15.75" thickBot="1" x14ac:dyDescent="0.3">
      <c r="A41" s="152" t="s">
        <v>259</v>
      </c>
      <c r="B41" s="153">
        <f>'Claim 1'!R56</f>
        <v>0</v>
      </c>
      <c r="C41" s="154">
        <f>'Claim 1'!AC56</f>
        <v>0</v>
      </c>
      <c r="D41" s="153">
        <f>SUM(D13:D35)</f>
        <v>0</v>
      </c>
      <c r="E41" s="154">
        <f>SUM(E13:E35)</f>
        <v>0</v>
      </c>
      <c r="F41" s="153">
        <f>SUM(F13:F35)</f>
        <v>0</v>
      </c>
      <c r="G41" s="159">
        <f>SUM(G13:G35)</f>
        <v>0</v>
      </c>
      <c r="H41" s="342">
        <f t="shared" ref="H41:H43" si="19">B41+D41+F41</f>
        <v>0</v>
      </c>
      <c r="I41" s="351">
        <f t="shared" ref="I41:I43" si="20">C41+E41+G41</f>
        <v>0</v>
      </c>
      <c r="J41" s="153">
        <f t="shared" ref="J41:AC41" si="21">SUM(J13:J35)</f>
        <v>0</v>
      </c>
      <c r="K41" s="154">
        <f t="shared" si="21"/>
        <v>0</v>
      </c>
      <c r="L41" s="153">
        <f t="shared" si="21"/>
        <v>0</v>
      </c>
      <c r="M41" s="154">
        <f t="shared" si="21"/>
        <v>0</v>
      </c>
      <c r="N41" s="153">
        <f t="shared" si="21"/>
        <v>0</v>
      </c>
      <c r="O41" s="154">
        <f t="shared" si="21"/>
        <v>0</v>
      </c>
      <c r="P41" s="153">
        <f t="shared" si="21"/>
        <v>0</v>
      </c>
      <c r="Q41" s="154">
        <f t="shared" si="21"/>
        <v>0</v>
      </c>
      <c r="R41" s="155">
        <f t="shared" si="21"/>
        <v>0</v>
      </c>
      <c r="S41" s="364">
        <f t="shared" si="21"/>
        <v>0</v>
      </c>
      <c r="T41" s="153">
        <f t="shared" si="21"/>
        <v>0</v>
      </c>
      <c r="U41" s="154">
        <f t="shared" si="21"/>
        <v>0</v>
      </c>
      <c r="V41" s="153">
        <f t="shared" si="21"/>
        <v>0</v>
      </c>
      <c r="W41" s="154">
        <f t="shared" si="21"/>
        <v>0</v>
      </c>
      <c r="X41" s="153">
        <f t="shared" si="21"/>
        <v>0</v>
      </c>
      <c r="Y41" s="154">
        <f t="shared" si="21"/>
        <v>0</v>
      </c>
      <c r="Z41" s="153">
        <f t="shared" si="21"/>
        <v>0</v>
      </c>
      <c r="AA41" s="154">
        <f t="shared" si="21"/>
        <v>0</v>
      </c>
      <c r="AB41" s="155">
        <f t="shared" si="21"/>
        <v>0</v>
      </c>
      <c r="AC41" s="364">
        <f t="shared" si="21"/>
        <v>0</v>
      </c>
      <c r="AD41" s="357">
        <f>I41+S41+AC41</f>
        <v>0</v>
      </c>
      <c r="AE41" s="246" t="e">
        <f>('Budget Summary'!B44-AD41)</f>
        <v>#DIV/0!</v>
      </c>
      <c r="AF41" s="188" t="e">
        <f>IF(I41&gt;'Budget Summary'!C44,"BUDGET EXCEEDED","")</f>
        <v>#DIV/0!</v>
      </c>
      <c r="AG41" s="188" t="e">
        <f>IF(S41&gt;'Budget Summary'!D44,"BUDGET EXCEEDED","")</f>
        <v>#DIV/0!</v>
      </c>
      <c r="AH41" s="188" t="e">
        <f>IF(AC41&gt;'Budget Summary'!E44,"VALUE EXCEEDED","")</f>
        <v>#DIV/0!</v>
      </c>
      <c r="AI41" s="188"/>
    </row>
    <row r="42" spans="1:35" ht="15.75" thickBot="1" x14ac:dyDescent="0.3">
      <c r="A42" s="156" t="s">
        <v>260</v>
      </c>
      <c r="B42" s="157"/>
      <c r="C42" s="158">
        <f>'Claim 1'!AE56</f>
        <v>0</v>
      </c>
      <c r="D42" s="157">
        <f t="shared" ref="D42:AC43" si="22">SUM(D38:D39)</f>
        <v>0</v>
      </c>
      <c r="E42" s="158">
        <f t="shared" si="22"/>
        <v>0</v>
      </c>
      <c r="F42" s="157">
        <f t="shared" si="22"/>
        <v>0</v>
      </c>
      <c r="G42" s="159">
        <f t="shared" si="22"/>
        <v>0</v>
      </c>
      <c r="H42" s="343">
        <f t="shared" si="19"/>
        <v>0</v>
      </c>
      <c r="I42" s="352">
        <f t="shared" si="20"/>
        <v>0</v>
      </c>
      <c r="J42" s="157">
        <f t="shared" si="22"/>
        <v>0</v>
      </c>
      <c r="K42" s="158">
        <f t="shared" si="22"/>
        <v>0</v>
      </c>
      <c r="L42" s="157">
        <f t="shared" si="22"/>
        <v>0</v>
      </c>
      <c r="M42" s="158">
        <f t="shared" si="22"/>
        <v>0</v>
      </c>
      <c r="N42" s="157">
        <f t="shared" si="22"/>
        <v>0</v>
      </c>
      <c r="O42" s="158">
        <f t="shared" si="22"/>
        <v>0</v>
      </c>
      <c r="P42" s="157">
        <f t="shared" si="22"/>
        <v>0</v>
      </c>
      <c r="Q42" s="158">
        <f t="shared" si="22"/>
        <v>0</v>
      </c>
      <c r="R42" s="157">
        <f t="shared" si="22"/>
        <v>0</v>
      </c>
      <c r="S42" s="363">
        <f t="shared" si="22"/>
        <v>0</v>
      </c>
      <c r="T42" s="157">
        <f t="shared" si="22"/>
        <v>0</v>
      </c>
      <c r="U42" s="158">
        <f t="shared" si="22"/>
        <v>0</v>
      </c>
      <c r="V42" s="157">
        <f t="shared" si="22"/>
        <v>0</v>
      </c>
      <c r="W42" s="158">
        <f t="shared" si="22"/>
        <v>0</v>
      </c>
      <c r="X42" s="157">
        <f t="shared" si="22"/>
        <v>0</v>
      </c>
      <c r="Y42" s="158">
        <f t="shared" si="22"/>
        <v>0</v>
      </c>
      <c r="Z42" s="157">
        <f t="shared" si="22"/>
        <v>0</v>
      </c>
      <c r="AA42" s="158">
        <f t="shared" si="22"/>
        <v>0</v>
      </c>
      <c r="AB42" s="157">
        <f t="shared" si="22"/>
        <v>0</v>
      </c>
      <c r="AC42" s="363">
        <f t="shared" si="22"/>
        <v>0</v>
      </c>
      <c r="AD42" s="357">
        <f>I42+S42+AC42</f>
        <v>0</v>
      </c>
      <c r="AE42" s="246">
        <f>('Budget Summary'!B47-AD42)</f>
        <v>0</v>
      </c>
      <c r="AF42" s="188" t="str">
        <f>IF(I42&gt;'Budget Summary'!C47,"VALUE EXCEEDED","")</f>
        <v/>
      </c>
      <c r="AG42" s="188" t="str">
        <f>IF(S42&gt;'Budget Summary'!D47,"VALUE EXCEEDED","")</f>
        <v/>
      </c>
      <c r="AH42" s="188" t="str">
        <f>IF(AC42&gt;'Budget Summary'!E47,"VALUE EXCEEDED","")</f>
        <v/>
      </c>
      <c r="AI42" s="188"/>
    </row>
    <row r="43" spans="1:35" ht="15.75" thickBot="1" x14ac:dyDescent="0.3">
      <c r="A43" s="156" t="s">
        <v>261</v>
      </c>
      <c r="B43" s="157"/>
      <c r="C43" s="158">
        <f>'Claim 1'!AF56</f>
        <v>0</v>
      </c>
      <c r="D43" s="157">
        <f t="shared" si="22"/>
        <v>0</v>
      </c>
      <c r="E43" s="158">
        <f t="shared" si="22"/>
        <v>0</v>
      </c>
      <c r="F43" s="157">
        <f t="shared" si="22"/>
        <v>0</v>
      </c>
      <c r="G43" s="159">
        <f t="shared" si="22"/>
        <v>0</v>
      </c>
      <c r="H43" s="344">
        <f t="shared" si="19"/>
        <v>0</v>
      </c>
      <c r="I43" s="353">
        <f t="shared" si="20"/>
        <v>0</v>
      </c>
      <c r="J43" s="157">
        <f t="shared" si="22"/>
        <v>0</v>
      </c>
      <c r="K43" s="158">
        <f t="shared" si="22"/>
        <v>0</v>
      </c>
      <c r="L43" s="157">
        <f t="shared" si="22"/>
        <v>0</v>
      </c>
      <c r="M43" s="158">
        <f t="shared" si="22"/>
        <v>0</v>
      </c>
      <c r="N43" s="157">
        <f t="shared" si="22"/>
        <v>0</v>
      </c>
      <c r="O43" s="158">
        <f t="shared" si="22"/>
        <v>0</v>
      </c>
      <c r="P43" s="157">
        <f t="shared" si="22"/>
        <v>0</v>
      </c>
      <c r="Q43" s="158">
        <f t="shared" si="22"/>
        <v>0</v>
      </c>
      <c r="R43" s="157">
        <f t="shared" si="22"/>
        <v>0</v>
      </c>
      <c r="S43" s="363">
        <f t="shared" si="22"/>
        <v>0</v>
      </c>
      <c r="T43" s="157">
        <f t="shared" si="22"/>
        <v>0</v>
      </c>
      <c r="U43" s="158">
        <f t="shared" si="22"/>
        <v>0</v>
      </c>
      <c r="V43" s="157">
        <f t="shared" si="22"/>
        <v>0</v>
      </c>
      <c r="W43" s="158">
        <f t="shared" si="22"/>
        <v>0</v>
      </c>
      <c r="X43" s="157">
        <f t="shared" si="22"/>
        <v>0</v>
      </c>
      <c r="Y43" s="158">
        <f t="shared" si="22"/>
        <v>0</v>
      </c>
      <c r="Z43" s="157">
        <f t="shared" si="22"/>
        <v>0</v>
      </c>
      <c r="AA43" s="158">
        <f t="shared" si="22"/>
        <v>0</v>
      </c>
      <c r="AB43" s="157">
        <f t="shared" si="22"/>
        <v>0</v>
      </c>
      <c r="AC43" s="363">
        <f t="shared" si="22"/>
        <v>0</v>
      </c>
      <c r="AD43" s="357">
        <f>I43+S43+AC43</f>
        <v>0</v>
      </c>
      <c r="AE43" s="246">
        <f>('Budget Summary'!B48-AD43)</f>
        <v>0</v>
      </c>
      <c r="AF43" s="188" t="str">
        <f>IF(I43&gt;'Budget Summary'!C48,"VALUE EXCEEDED","")</f>
        <v/>
      </c>
      <c r="AG43" s="188" t="str">
        <f>IF(S43&gt;'Budget Summary'!D48,"VALUE EXCEEDED","")</f>
        <v/>
      </c>
      <c r="AH43" s="188" t="str">
        <f>IF(AC43&gt;'Budget Summary'!E48,"VALUE EXCEEDED","")</f>
        <v/>
      </c>
      <c r="AI43" s="188"/>
    </row>
    <row r="44" spans="1:35" ht="15.75" thickBot="1" x14ac:dyDescent="0.3">
      <c r="A44" s="548" t="s">
        <v>262</v>
      </c>
      <c r="B44" s="549"/>
      <c r="C44" s="549"/>
      <c r="D44" s="549"/>
      <c r="E44" s="549"/>
      <c r="F44" s="549"/>
      <c r="G44" s="549"/>
      <c r="H44" s="549"/>
      <c r="I44" s="549"/>
      <c r="J44" s="549"/>
      <c r="K44" s="549"/>
      <c r="L44" s="549"/>
      <c r="M44" s="549"/>
      <c r="N44" s="549"/>
      <c r="O44" s="549"/>
      <c r="P44" s="549"/>
      <c r="Q44" s="549"/>
      <c r="R44" s="549"/>
      <c r="S44" s="549"/>
      <c r="T44" s="549"/>
      <c r="U44" s="549"/>
      <c r="V44" s="549"/>
      <c r="W44" s="549"/>
      <c r="X44" s="549"/>
      <c r="Y44" s="549"/>
      <c r="Z44" s="549"/>
      <c r="AA44" s="549"/>
      <c r="AB44" s="549"/>
      <c r="AC44" s="549"/>
      <c r="AD44" s="549"/>
      <c r="AE44" s="549"/>
      <c r="AF44" s="549"/>
      <c r="AG44" s="549"/>
      <c r="AH44" s="549"/>
      <c r="AI44" s="549"/>
    </row>
    <row r="45" spans="1:35" ht="15.75" thickBot="1" x14ac:dyDescent="0.3">
      <c r="A45" s="356" t="s">
        <v>263</v>
      </c>
      <c r="B45" s="565"/>
      <c r="C45" s="160">
        <f>'Claim 1'!$X$56</f>
        <v>0</v>
      </c>
      <c r="D45" s="560"/>
      <c r="E45" s="160">
        <f>'Claim 2'!$U$56</f>
        <v>0</v>
      </c>
      <c r="F45" s="560"/>
      <c r="G45" s="160">
        <f>'Claim 3'!$U$56</f>
        <v>0</v>
      </c>
      <c r="H45" s="560"/>
      <c r="I45" s="347">
        <f>SUM(C45:G45)</f>
        <v>0</v>
      </c>
      <c r="J45" s="560"/>
      <c r="K45" s="160">
        <f>'Claim 4'!$V$56</f>
        <v>0</v>
      </c>
      <c r="L45" s="560"/>
      <c r="M45" s="160">
        <f>'Claim 5'!$U$56</f>
        <v>0</v>
      </c>
      <c r="N45" s="560"/>
      <c r="O45" s="160">
        <f>'Claim 6'!$U$56</f>
        <v>0</v>
      </c>
      <c r="P45" s="560"/>
      <c r="Q45" s="160">
        <f>'Claim 7'!$U$56</f>
        <v>0</v>
      </c>
      <c r="R45" s="560"/>
      <c r="S45" s="365">
        <f>SUM(K45:Q45)</f>
        <v>0</v>
      </c>
      <c r="T45" s="560"/>
      <c r="U45" s="160">
        <f>'Claim 8'!$U$56</f>
        <v>0</v>
      </c>
      <c r="V45" s="560"/>
      <c r="W45" s="160">
        <f>'Claim 9'!$U$56</f>
        <v>0</v>
      </c>
      <c r="X45" s="560"/>
      <c r="Y45" s="160">
        <f>'Claim 9'!$U$56</f>
        <v>0</v>
      </c>
      <c r="Z45" s="560"/>
      <c r="AA45" s="160">
        <f>'Claim 9'!$U$56</f>
        <v>0</v>
      </c>
      <c r="AB45" s="560"/>
      <c r="AC45" s="365">
        <f>SUM(U45+W45)</f>
        <v>0</v>
      </c>
      <c r="AD45" s="164">
        <f>I45+S45+AC45</f>
        <v>0</v>
      </c>
      <c r="AE45" s="161">
        <f>('Budget Summary'!B42 - AD45)</f>
        <v>0</v>
      </c>
      <c r="AF45" s="188" t="str">
        <f>IF(I45&gt;'Budget Summary'!C42,"BUDGET EXCEEDED","")</f>
        <v/>
      </c>
      <c r="AG45" s="188" t="str">
        <f>IF(S45&gt;'Budget Summary'!D42,"BUDGET EXCEEDED","")</f>
        <v/>
      </c>
      <c r="AH45" s="188" t="str">
        <f>IF(AC45&gt;'Budget Summary'!E48,"VALUE EXCEEDED","")</f>
        <v/>
      </c>
      <c r="AI45" s="188"/>
    </row>
    <row r="46" spans="1:35" ht="15.75" thickBot="1" x14ac:dyDescent="0.3">
      <c r="A46" s="356" t="s">
        <v>264</v>
      </c>
      <c r="B46" s="566"/>
      <c r="C46" s="160">
        <f>'Claim 1'!$X$73</f>
        <v>2060</v>
      </c>
      <c r="D46" s="561"/>
      <c r="E46" s="160">
        <f>'Claim 2'!$U$96</f>
        <v>0</v>
      </c>
      <c r="F46" s="561"/>
      <c r="G46" s="160">
        <f>'Claim 3'!$U$96</f>
        <v>0</v>
      </c>
      <c r="H46" s="561"/>
      <c r="I46" s="347">
        <f t="shared" ref="I46" si="23">SUM(C46:G46)</f>
        <v>2060</v>
      </c>
      <c r="J46" s="561"/>
      <c r="K46" s="160">
        <f>'Claim 4'!$V$96</f>
        <v>0</v>
      </c>
      <c r="L46" s="561"/>
      <c r="M46" s="160">
        <f>'Claim 5'!$U$96</f>
        <v>0</v>
      </c>
      <c r="N46" s="561"/>
      <c r="O46" s="160">
        <f>'Claim 6'!$U$96</f>
        <v>0</v>
      </c>
      <c r="P46" s="561"/>
      <c r="Q46" s="160">
        <f>'Claim 7'!$U$96</f>
        <v>0</v>
      </c>
      <c r="R46" s="561"/>
      <c r="S46" s="365">
        <f t="shared" ref="S46" si="24">SUM(K46:Q46)</f>
        <v>0</v>
      </c>
      <c r="T46" s="561"/>
      <c r="U46" s="160">
        <f>'Claim 8'!$U$96</f>
        <v>0</v>
      </c>
      <c r="V46" s="561"/>
      <c r="W46" s="160">
        <f>'Claim 9'!$U$96</f>
        <v>0</v>
      </c>
      <c r="X46" s="561"/>
      <c r="Y46" s="160">
        <f>'Claim 9'!$U$96</f>
        <v>0</v>
      </c>
      <c r="Z46" s="561"/>
      <c r="AA46" s="160">
        <f>'Claim 9'!$U$96</f>
        <v>0</v>
      </c>
      <c r="AB46" s="561"/>
      <c r="AC46" s="365">
        <f>SUM(U46+W46)</f>
        <v>0</v>
      </c>
      <c r="AD46" s="164">
        <f>I46+S46+AC46</f>
        <v>2060</v>
      </c>
      <c r="AE46" s="161">
        <f>('Budget Summary'!B45 - AD46)</f>
        <v>-2060</v>
      </c>
      <c r="AF46" s="188" t="str">
        <f>IF(I46&gt;'Budget Summary'!C45,"VALUE EXCEEDED","")</f>
        <v>VALUE EXCEEDED</v>
      </c>
      <c r="AG46" s="188" t="str">
        <f>IF(S46&gt;'Budget Summary'!D45,"VALUE EXCEEDED","")</f>
        <v/>
      </c>
      <c r="AH46" s="188" t="str">
        <f>IF(AC46&gt;'Budget Summary'!E50,"VALUE EXCEEDED","")</f>
        <v/>
      </c>
      <c r="AI46" s="188"/>
    </row>
    <row r="47" spans="1:35" ht="15.75" thickBot="1" x14ac:dyDescent="0.3">
      <c r="A47" s="356" t="s">
        <v>265</v>
      </c>
      <c r="B47" s="566"/>
      <c r="C47" s="160">
        <f>'Claim 1'!AC56</f>
        <v>0</v>
      </c>
      <c r="D47" s="561"/>
      <c r="E47" s="160">
        <f>'Claim 2'!$U$56</f>
        <v>0</v>
      </c>
      <c r="F47" s="561"/>
      <c r="G47" s="160">
        <f>'Claim 3'!$U$56</f>
        <v>0</v>
      </c>
      <c r="H47" s="561"/>
      <c r="I47" s="347">
        <f>SUM(C47:G47)</f>
        <v>0</v>
      </c>
      <c r="J47" s="561"/>
      <c r="K47" s="160">
        <f>'Claim 4'!$V$56</f>
        <v>0</v>
      </c>
      <c r="L47" s="561"/>
      <c r="M47" s="160">
        <f>'Claim 5'!$U$56</f>
        <v>0</v>
      </c>
      <c r="N47" s="561"/>
      <c r="O47" s="160">
        <f>'Claim 6'!$U$56</f>
        <v>0</v>
      </c>
      <c r="P47" s="561"/>
      <c r="Q47" s="160">
        <f>'Claim 7'!$U$56</f>
        <v>0</v>
      </c>
      <c r="R47" s="561"/>
      <c r="S47" s="365">
        <f>SUM(K47:Q47)</f>
        <v>0</v>
      </c>
      <c r="T47" s="561"/>
      <c r="U47" s="160">
        <f>'Claim 8'!$U$56</f>
        <v>0</v>
      </c>
      <c r="V47" s="561"/>
      <c r="W47" s="160">
        <f>'Claim 9'!$U$56</f>
        <v>0</v>
      </c>
      <c r="X47" s="561"/>
      <c r="Y47" s="160">
        <f>'Claim 9'!$U$56</f>
        <v>0</v>
      </c>
      <c r="Z47" s="561"/>
      <c r="AA47" s="160">
        <f>'Claim 9'!$U$56</f>
        <v>0</v>
      </c>
      <c r="AB47" s="561"/>
      <c r="AC47" s="365">
        <f>SUM(U47+W47)</f>
        <v>0</v>
      </c>
      <c r="AD47" s="164">
        <f>I47+S47+AC47</f>
        <v>0</v>
      </c>
      <c r="AE47" s="161" t="e">
        <f>('Budget Summary'!B44 - AD47)</f>
        <v>#DIV/0!</v>
      </c>
      <c r="AF47" s="188" t="e">
        <f>IF(I47&gt;'Budget Summary'!C44,"BUDGET EXCEEDED","")</f>
        <v>#DIV/0!</v>
      </c>
      <c r="AG47" s="188" t="e">
        <f>IF(S47&gt;'Budget Summary'!D44,"BUDGET EXCEEDED","")</f>
        <v>#DIV/0!</v>
      </c>
      <c r="AH47" s="188" t="str">
        <f>IF(AC47&gt;'Budget Summary'!E50,"VALUE EXCEEDED","")</f>
        <v/>
      </c>
      <c r="AI47" s="188"/>
    </row>
    <row r="48" spans="1:35" ht="15.75" thickBot="1" x14ac:dyDescent="0.3">
      <c r="A48" s="356" t="s">
        <v>266</v>
      </c>
      <c r="B48" s="566"/>
      <c r="C48" s="160">
        <f>'Claim 1'!AE56</f>
        <v>0</v>
      </c>
      <c r="D48" s="561"/>
      <c r="E48" s="160">
        <f>'Claim 2'!$U$96</f>
        <v>0</v>
      </c>
      <c r="F48" s="561"/>
      <c r="G48" s="160">
        <f>'Claim 3'!$U$96</f>
        <v>0</v>
      </c>
      <c r="H48" s="561"/>
      <c r="I48" s="347">
        <f t="shared" ref="I48" si="25">SUM(C48:G48)</f>
        <v>0</v>
      </c>
      <c r="J48" s="561"/>
      <c r="K48" s="160">
        <f>'Claim 4'!$V$96</f>
        <v>0</v>
      </c>
      <c r="L48" s="561"/>
      <c r="M48" s="160">
        <f>'Claim 5'!$U$96</f>
        <v>0</v>
      </c>
      <c r="N48" s="561"/>
      <c r="O48" s="160">
        <f>'Claim 6'!$U$96</f>
        <v>0</v>
      </c>
      <c r="P48" s="561"/>
      <c r="Q48" s="160">
        <f>'Claim 7'!$U$96</f>
        <v>0</v>
      </c>
      <c r="R48" s="561"/>
      <c r="S48" s="365">
        <f t="shared" ref="S48" si="26">SUM(K48:Q48)</f>
        <v>0</v>
      </c>
      <c r="T48" s="561"/>
      <c r="U48" s="160">
        <f>'Claim 8'!$U$96</f>
        <v>0</v>
      </c>
      <c r="V48" s="561"/>
      <c r="W48" s="160">
        <f>'Claim 9'!$U$96</f>
        <v>0</v>
      </c>
      <c r="X48" s="561"/>
      <c r="Y48" s="160">
        <f>'Claim 9'!$U$96</f>
        <v>0</v>
      </c>
      <c r="Z48" s="561"/>
      <c r="AA48" s="160">
        <f>'Claim 9'!$U$96</f>
        <v>0</v>
      </c>
      <c r="AB48" s="561"/>
      <c r="AC48" s="365">
        <f>SUM(U48+W48)</f>
        <v>0</v>
      </c>
      <c r="AD48" s="164">
        <f>I48+S48+AC48</f>
        <v>0</v>
      </c>
      <c r="AE48" s="161">
        <f>('Budget Summary'!B47 - AD48)</f>
        <v>0</v>
      </c>
      <c r="AF48" s="188" t="str">
        <f>IF(I48&gt;'Budget Summary'!C47,"VALUE EXCEEDED","")</f>
        <v/>
      </c>
      <c r="AG48" s="188" t="str">
        <f>IF(S48&gt;'Budget Summary'!D47,"VALUE EXCEEDED","")</f>
        <v/>
      </c>
      <c r="AH48" s="188" t="str">
        <f>IF(AC48&gt;'Budget Summary'!E52,"VALUE EXCEEDED","")</f>
        <v/>
      </c>
      <c r="AI48" s="188"/>
    </row>
    <row r="49" spans="1:35" ht="15.75" thickBot="1" x14ac:dyDescent="0.3">
      <c r="A49" s="356" t="s">
        <v>267</v>
      </c>
      <c r="B49" s="346"/>
      <c r="C49" s="160">
        <f>'Claim 1'!AF56</f>
        <v>0</v>
      </c>
      <c r="D49" s="345"/>
      <c r="E49" s="160">
        <f>'Claim 2'!$U$96</f>
        <v>0</v>
      </c>
      <c r="F49" s="345"/>
      <c r="G49" s="160">
        <f>'Claim 3'!$U$96</f>
        <v>0</v>
      </c>
      <c r="H49" s="345"/>
      <c r="I49" s="347">
        <f t="shared" ref="I49" si="27">SUM(C49:G49)</f>
        <v>0</v>
      </c>
      <c r="J49" s="345"/>
      <c r="K49" s="160">
        <f>'Claim 4'!$V$96</f>
        <v>0</v>
      </c>
      <c r="L49" s="345"/>
      <c r="M49" s="160">
        <f>'Claim 5'!$U$96</f>
        <v>0</v>
      </c>
      <c r="N49" s="345"/>
      <c r="O49" s="160">
        <f>'Claim 6'!$U$96</f>
        <v>0</v>
      </c>
      <c r="P49" s="345"/>
      <c r="Q49" s="160">
        <f>'Claim 7'!$U$96</f>
        <v>0</v>
      </c>
      <c r="R49" s="345"/>
      <c r="S49" s="164">
        <f t="shared" ref="S49" si="28">SUM(K49:Q49)</f>
        <v>0</v>
      </c>
      <c r="T49" s="346"/>
      <c r="U49" s="160">
        <f>'Claim 8'!$U$96</f>
        <v>0</v>
      </c>
      <c r="V49" s="345"/>
      <c r="W49" s="160">
        <f>'Claim 9'!$U$96</f>
        <v>0</v>
      </c>
      <c r="X49" s="345"/>
      <c r="Y49" s="160">
        <f>'Claim 9'!$U$96</f>
        <v>0</v>
      </c>
      <c r="Z49" s="345"/>
      <c r="AA49" s="160">
        <f>'Claim 9'!$U$96</f>
        <v>0</v>
      </c>
      <c r="AB49" s="345"/>
      <c r="AC49" s="365">
        <f>SUM(U49+W49)</f>
        <v>0</v>
      </c>
      <c r="AD49" s="164">
        <f>I49+S49+AC49</f>
        <v>0</v>
      </c>
      <c r="AE49" s="161">
        <f>('Budget Summary'!B48 - AD49)</f>
        <v>0</v>
      </c>
      <c r="AF49" s="188" t="str">
        <f>IF(I49&gt;'Budget Summary'!C48,"VALUE EXCEEDED","")</f>
        <v/>
      </c>
      <c r="AG49" s="188" t="str">
        <f>IF(S49&gt;'Budget Summary'!D48,"VALUE EXCEEDED","")</f>
        <v/>
      </c>
      <c r="AH49" s="188" t="str">
        <f>IF(AC49&gt;'Budget Summary'!E53,"VALUE EXCEEDED","")</f>
        <v/>
      </c>
      <c r="AI49" s="188"/>
    </row>
  </sheetData>
  <sheetProtection deleteRows="0"/>
  <mergeCells count="52">
    <mergeCell ref="Z47:Z48"/>
    <mergeCell ref="AB47:AB48"/>
    <mergeCell ref="V45:V46"/>
    <mergeCell ref="X45:X46"/>
    <mergeCell ref="Z45:Z46"/>
    <mergeCell ref="AB45:AB46"/>
    <mergeCell ref="V47:V48"/>
    <mergeCell ref="X47:X48"/>
    <mergeCell ref="B47:B48"/>
    <mergeCell ref="D47:D48"/>
    <mergeCell ref="F47:F48"/>
    <mergeCell ref="H47:H48"/>
    <mergeCell ref="J47:J48"/>
    <mergeCell ref="R45:R46"/>
    <mergeCell ref="T45:T46"/>
    <mergeCell ref="L47:L48"/>
    <mergeCell ref="N47:N48"/>
    <mergeCell ref="P47:P48"/>
    <mergeCell ref="R47:R48"/>
    <mergeCell ref="T47:T48"/>
    <mergeCell ref="D45:D46"/>
    <mergeCell ref="F45:F46"/>
    <mergeCell ref="H45:H46"/>
    <mergeCell ref="J45:J46"/>
    <mergeCell ref="AD9:AI9"/>
    <mergeCell ref="A44:AI44"/>
    <mergeCell ref="B45:B46"/>
    <mergeCell ref="H9:I9"/>
    <mergeCell ref="J9:K9"/>
    <mergeCell ref="AB9:AC9"/>
    <mergeCell ref="V9:W9"/>
    <mergeCell ref="Z9:AA9"/>
    <mergeCell ref="X9:Y9"/>
    <mergeCell ref="L45:L46"/>
    <mergeCell ref="N45:N46"/>
    <mergeCell ref="P45:P46"/>
    <mergeCell ref="B6:P6"/>
    <mergeCell ref="B3:E3"/>
    <mergeCell ref="B4:E4"/>
    <mergeCell ref="B8:I8"/>
    <mergeCell ref="J8:S8"/>
    <mergeCell ref="A7:AC7"/>
    <mergeCell ref="A8:A9"/>
    <mergeCell ref="B9:C9"/>
    <mergeCell ref="D9:E9"/>
    <mergeCell ref="F9:G9"/>
    <mergeCell ref="R9:S9"/>
    <mergeCell ref="L9:M9"/>
    <mergeCell ref="T8:AC8"/>
    <mergeCell ref="N9:O9"/>
    <mergeCell ref="P9:Q9"/>
    <mergeCell ref="T9:U9"/>
  </mergeCells>
  <conditionalFormatting sqref="AF11:AF33">
    <cfRule type="cellIs" dxfId="127" priority="25" operator="equal">
      <formula>"BUDGET EXCEEDED"</formula>
    </cfRule>
  </conditionalFormatting>
  <conditionalFormatting sqref="AF34 AF40 AF42:AF43 AF46">
    <cfRule type="cellIs" dxfId="126" priority="24" operator="equal">
      <formula>"VALUE EXCEEDED"</formula>
    </cfRule>
  </conditionalFormatting>
  <conditionalFormatting sqref="AF36:AF37">
    <cfRule type="cellIs" dxfId="125" priority="17" operator="equal">
      <formula>"VALUE EXCEEDED"</formula>
    </cfRule>
  </conditionalFormatting>
  <conditionalFormatting sqref="AF39">
    <cfRule type="cellIs" dxfId="124" priority="23" operator="equal">
      <formula>"BUDGET EXCEEDED"</formula>
    </cfRule>
  </conditionalFormatting>
  <conditionalFormatting sqref="AF41">
    <cfRule type="cellIs" dxfId="123" priority="4" operator="equal">
      <formula>"BUDGET EXCEEDED"</formula>
    </cfRule>
  </conditionalFormatting>
  <conditionalFormatting sqref="AF45">
    <cfRule type="cellIs" dxfId="122" priority="22" operator="equal">
      <formula>"BUDGET EXCEEDED"</formula>
    </cfRule>
  </conditionalFormatting>
  <conditionalFormatting sqref="AF47">
    <cfRule type="cellIs" dxfId="121" priority="2" operator="equal">
      <formula>"BUDGET EXCEEDED"</formula>
    </cfRule>
  </conditionalFormatting>
  <conditionalFormatting sqref="AF48:AF49">
    <cfRule type="cellIs" dxfId="120" priority="3" operator="equal">
      <formula>"VALUE EXCEEDED"</formula>
    </cfRule>
  </conditionalFormatting>
  <conditionalFormatting sqref="AG39 AI39:AI43 AG41 AI45:AI49">
    <cfRule type="cellIs" dxfId="119" priority="19" operator="equal">
      <formula>"BUDGET EXCEEDED"</formula>
    </cfRule>
  </conditionalFormatting>
  <conditionalFormatting sqref="AG45">
    <cfRule type="cellIs" dxfId="118" priority="18" operator="equal">
      <formula>"BUDGET EXCEEDED"</formula>
    </cfRule>
  </conditionalFormatting>
  <conditionalFormatting sqref="AG47">
    <cfRule type="cellIs" dxfId="117" priority="1" operator="equal">
      <formula>"BUDGET EXCEEDED"</formula>
    </cfRule>
  </conditionalFormatting>
  <conditionalFormatting sqref="AG11:AI26">
    <cfRule type="cellIs" dxfId="116" priority="21" operator="equal">
      <formula>"BUDGET EXCEEDED"</formula>
    </cfRule>
  </conditionalFormatting>
  <conditionalFormatting sqref="AG27:AI34 AG36:AG37 AH39:AH42 AG40 AG42 AG43:AH43 AH45:AH48 AG46 AG48 AG49:AH49">
    <cfRule type="cellIs" dxfId="115" priority="16" operator="equal">
      <formula>"VALUE EXCEEDED"</formula>
    </cfRule>
  </conditionalFormatting>
  <conditionalFormatting sqref="AH37">
    <cfRule type="cellIs" dxfId="114" priority="7" operator="equal">
      <formula>"VALUE EXCEEDED"</formula>
    </cfRule>
  </conditionalFormatting>
  <conditionalFormatting sqref="AH36:AI36 AI37">
    <cfRule type="cellIs" dxfId="113" priority="10" operator="equal">
      <formula>"BUDGET EXCEEDED"</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B7179-7F49-4C92-AFA8-45CE6354AFC8}">
  <sheetPr codeName="Sheet8">
    <tabColor theme="7" tint="0.79998168889431442"/>
  </sheetPr>
  <dimension ref="A1:AF112"/>
  <sheetViews>
    <sheetView topLeftCell="A81" zoomScale="90" zoomScaleNormal="90" workbookViewId="0">
      <selection activeCell="A57" sqref="A57"/>
    </sheetView>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12.5703125" style="12" customWidth="1"/>
    <col min="5" max="5" width="25.140625" style="12" bestFit="1" customWidth="1"/>
    <col min="6" max="6" width="32.7109375" style="5" customWidth="1"/>
    <col min="7" max="7" width="18.5703125" style="5" customWidth="1"/>
    <col min="8" max="8" width="17.85546875" style="5" customWidth="1"/>
    <col min="9" max="9" width="16" style="5" customWidth="1"/>
    <col min="10" max="10" width="19.42578125" style="5" customWidth="1"/>
    <col min="11" max="11" width="12.5703125" style="5" customWidth="1"/>
    <col min="12" max="12" width="17.28515625" style="5" customWidth="1"/>
    <col min="13" max="13" width="21" style="5" customWidth="1"/>
    <col min="14" max="15" width="22.140625" style="12" customWidth="1"/>
    <col min="16" max="16" width="19.42578125" style="5" customWidth="1"/>
    <col min="17" max="17" width="16.85546875" style="12" customWidth="1"/>
    <col min="18" max="18" width="18.140625" style="12" customWidth="1"/>
    <col min="19" max="19" width="10" style="260" customWidth="1"/>
    <col min="20" max="20" width="11.28515625" style="260" customWidth="1"/>
    <col min="21" max="21" width="14.85546875" style="260" customWidth="1"/>
    <col min="22" max="22" width="12.7109375" style="260" customWidth="1"/>
    <col min="23" max="23" width="16.85546875" style="260" customWidth="1"/>
    <col min="24" max="24" width="12.7109375" style="12" customWidth="1"/>
    <col min="25" max="25" width="11.28515625" style="260" customWidth="1"/>
    <col min="26" max="26" width="9.5703125" style="266" customWidth="1"/>
    <col min="27" max="27" width="12" style="266" customWidth="1"/>
    <col min="28" max="28" width="12.42578125" style="266" customWidth="1"/>
    <col min="29" max="29" width="10.42578125" style="12" customWidth="1"/>
    <col min="30" max="32" width="11.42578125" style="266" customWidth="1"/>
    <col min="33" max="16384" width="9.140625" style="5"/>
  </cols>
  <sheetData>
    <row r="1" spans="1:32" ht="21" x14ac:dyDescent="0.35">
      <c r="A1" s="379" t="s">
        <v>120</v>
      </c>
      <c r="B1" s="379" t="s">
        <v>193</v>
      </c>
      <c r="C1" s="382"/>
      <c r="D1" s="5"/>
      <c r="E1" s="5"/>
      <c r="J1"/>
      <c r="O1" s="5"/>
      <c r="P1" s="12"/>
      <c r="Y1" s="266"/>
    </row>
    <row r="2" spans="1:32" ht="9" customHeight="1" x14ac:dyDescent="0.35">
      <c r="A2" s="3"/>
      <c r="B2" s="8"/>
      <c r="C2" s="367"/>
      <c r="D2" s="5"/>
      <c r="E2" s="5"/>
      <c r="J2"/>
      <c r="O2" s="5"/>
      <c r="P2" s="12"/>
      <c r="Y2" s="266"/>
    </row>
    <row r="3" spans="1:32" ht="15.75" x14ac:dyDescent="0.25">
      <c r="A3" s="232" t="s">
        <v>122</v>
      </c>
      <c r="B3" s="603">
        <f>Instructions!G16</f>
        <v>0</v>
      </c>
      <c r="C3" s="604"/>
      <c r="D3" s="5"/>
      <c r="E3" s="233" t="s">
        <v>268</v>
      </c>
      <c r="F3" s="375">
        <f>Overview!C12</f>
        <v>123456789</v>
      </c>
      <c r="H3" s="590" t="s">
        <v>269</v>
      </c>
      <c r="I3" s="591"/>
      <c r="J3" s="17"/>
      <c r="M3" s="12"/>
      <c r="O3" s="5"/>
      <c r="P3" s="12"/>
      <c r="Y3" s="266"/>
    </row>
    <row r="4" spans="1:32" ht="15.75" x14ac:dyDescent="0.25">
      <c r="A4" s="232" t="s">
        <v>125</v>
      </c>
      <c r="B4" s="603">
        <f>Instructions!G17</f>
        <v>0</v>
      </c>
      <c r="C4" s="604"/>
      <c r="D4" s="5"/>
      <c r="E4" s="233" t="s">
        <v>270</v>
      </c>
      <c r="F4" s="376">
        <v>1</v>
      </c>
      <c r="G4" s="57"/>
      <c r="I4" s="57"/>
      <c r="J4"/>
      <c r="M4" s="12"/>
      <c r="O4" s="5"/>
      <c r="P4" s="12"/>
      <c r="Y4" s="266"/>
    </row>
    <row r="5" spans="1:32" ht="16.5" thickBot="1" x14ac:dyDescent="0.3">
      <c r="A5" s="232" t="s">
        <v>128</v>
      </c>
      <c r="B5" s="603">
        <f>Instructions!G18</f>
        <v>0</v>
      </c>
      <c r="C5" s="604"/>
      <c r="D5" s="5"/>
      <c r="E5" s="233" t="s">
        <v>271</v>
      </c>
      <c r="F5" s="377" t="str">
        <f>'Source data'!H18</f>
        <v>Y1Q2: 01/07/2026 - 30/09/2026</v>
      </c>
      <c r="J5" s="17"/>
      <c r="M5" s="12"/>
      <c r="O5" s="5"/>
      <c r="P5" s="12"/>
      <c r="Y5" s="266"/>
    </row>
    <row r="6" spans="1:32" ht="16.5" thickBot="1" x14ac:dyDescent="0.3">
      <c r="A6" s="232" t="s">
        <v>131</v>
      </c>
      <c r="B6" s="603" t="str">
        <f>Overview!C7</f>
        <v>C#####</v>
      </c>
      <c r="C6" s="604"/>
      <c r="D6" s="5"/>
      <c r="E6" s="233" t="s">
        <v>272</v>
      </c>
      <c r="F6" s="378" t="e">
        <f>Overview!C8</f>
        <v>#DIV/0!</v>
      </c>
      <c r="M6" s="12"/>
      <c r="O6" s="5"/>
      <c r="P6" s="12"/>
      <c r="Y6" s="266"/>
    </row>
    <row r="7" spans="1:32" ht="30" customHeight="1" x14ac:dyDescent="0.25">
      <c r="A7" s="607" t="s">
        <v>273</v>
      </c>
      <c r="B7" s="607"/>
      <c r="C7" s="607"/>
      <c r="D7" s="607"/>
      <c r="E7" s="607"/>
      <c r="F7" s="607"/>
      <c r="G7" s="57"/>
      <c r="M7" s="12"/>
      <c r="O7" s="5"/>
      <c r="P7" s="12"/>
      <c r="Y7" s="266"/>
    </row>
    <row r="8" spans="1:32" x14ac:dyDescent="0.25">
      <c r="H8" s="12"/>
      <c r="I8" s="12"/>
      <c r="K8" s="12"/>
      <c r="L8" s="12"/>
      <c r="M8" s="12"/>
      <c r="S8" s="575" t="s">
        <v>274</v>
      </c>
      <c r="T8" s="576"/>
      <c r="U8" s="576"/>
      <c r="V8" s="576"/>
      <c r="W8" s="576"/>
      <c r="X8" s="576"/>
      <c r="Y8" s="576"/>
      <c r="Z8" s="576"/>
      <c r="AA8" s="576"/>
      <c r="AB8" s="576"/>
      <c r="AC8" s="576"/>
      <c r="AD8" s="576"/>
      <c r="AE8" s="576"/>
      <c r="AF8" s="577"/>
    </row>
    <row r="9" spans="1:32" s="52" customFormat="1" ht="63.75" x14ac:dyDescent="0.25">
      <c r="A9" s="307" t="s">
        <v>173</v>
      </c>
      <c r="B9" s="307" t="s">
        <v>12</v>
      </c>
      <c r="C9" s="308" t="s">
        <v>174</v>
      </c>
      <c r="D9" s="308" t="s">
        <v>275</v>
      </c>
      <c r="E9" s="308" t="s">
        <v>276</v>
      </c>
      <c r="F9" s="308" t="s">
        <v>14</v>
      </c>
      <c r="G9" s="308" t="s">
        <v>277</v>
      </c>
      <c r="H9" s="309" t="s">
        <v>278</v>
      </c>
      <c r="I9" s="309" t="s">
        <v>279</v>
      </c>
      <c r="J9" s="309" t="s">
        <v>280</v>
      </c>
      <c r="K9" s="309" t="s">
        <v>281</v>
      </c>
      <c r="L9" s="309" t="s">
        <v>282</v>
      </c>
      <c r="M9" s="309" t="s">
        <v>283</v>
      </c>
      <c r="N9" s="584" t="s">
        <v>284</v>
      </c>
      <c r="O9" s="585"/>
      <c r="P9" s="310" t="s">
        <v>95</v>
      </c>
      <c r="Q9" s="309" t="s">
        <v>285</v>
      </c>
      <c r="R9" s="311" t="s">
        <v>286</v>
      </c>
      <c r="S9" s="332" t="s">
        <v>287</v>
      </c>
      <c r="T9" s="332" t="s">
        <v>288</v>
      </c>
      <c r="U9" s="332" t="s">
        <v>16</v>
      </c>
      <c r="V9" s="332" t="s">
        <v>289</v>
      </c>
      <c r="W9" s="333" t="s">
        <v>285</v>
      </c>
      <c r="X9" s="333" t="s">
        <v>290</v>
      </c>
      <c r="Y9" s="333" t="s">
        <v>48</v>
      </c>
      <c r="Z9" s="334" t="s">
        <v>291</v>
      </c>
      <c r="AA9" s="334" t="s">
        <v>292</v>
      </c>
      <c r="AB9" s="335" t="s">
        <v>293</v>
      </c>
      <c r="AC9" s="335" t="s">
        <v>294</v>
      </c>
      <c r="AD9" s="335" t="s">
        <v>295</v>
      </c>
      <c r="AE9" s="336" t="s">
        <v>24</v>
      </c>
      <c r="AF9" s="336" t="s">
        <v>18</v>
      </c>
    </row>
    <row r="10" spans="1:32" ht="33.75" customHeight="1" x14ac:dyDescent="0.25">
      <c r="A10" s="312" t="s">
        <v>190</v>
      </c>
      <c r="B10" s="312" t="s">
        <v>191</v>
      </c>
      <c r="C10" s="313" t="s">
        <v>296</v>
      </c>
      <c r="D10" s="314" t="s">
        <v>297</v>
      </c>
      <c r="E10" s="371" t="s">
        <v>298</v>
      </c>
      <c r="F10" s="371" t="s">
        <v>298</v>
      </c>
      <c r="G10" s="371" t="s">
        <v>298</v>
      </c>
      <c r="H10" s="372" t="s">
        <v>299</v>
      </c>
      <c r="I10" s="372" t="s">
        <v>299</v>
      </c>
      <c r="J10" s="372" t="s">
        <v>299</v>
      </c>
      <c r="K10" s="372" t="s">
        <v>300</v>
      </c>
      <c r="L10" s="372" t="s">
        <v>300</v>
      </c>
      <c r="M10" s="373" t="s">
        <v>301</v>
      </c>
      <c r="N10" s="374" t="s">
        <v>302</v>
      </c>
      <c r="O10" s="374" t="s">
        <v>303</v>
      </c>
      <c r="P10" s="373" t="s">
        <v>301</v>
      </c>
      <c r="Q10" s="372" t="s">
        <v>304</v>
      </c>
      <c r="R10" s="372" t="s">
        <v>299</v>
      </c>
      <c r="S10" s="267"/>
      <c r="T10" s="267"/>
      <c r="U10" s="267"/>
      <c r="V10" s="267"/>
      <c r="W10" s="261"/>
      <c r="X10" s="79"/>
      <c r="Y10" s="261"/>
      <c r="Z10" s="261"/>
      <c r="AA10" s="268"/>
      <c r="AB10" s="268"/>
      <c r="AC10" s="79"/>
      <c r="AD10" s="268"/>
      <c r="AE10" s="268"/>
      <c r="AF10" s="268"/>
    </row>
    <row r="11" spans="1:32" x14ac:dyDescent="0.25">
      <c r="A11" s="166"/>
      <c r="B11" s="212" t="str" cm="1">
        <f t="array" ref="B11:B55">_xlfn.XLOOKUP(A11:A55,'Source data'!A4:A26,'Source data'!B4:B26,"")</f>
        <v/>
      </c>
      <c r="C11" s="167"/>
      <c r="D11" s="284"/>
      <c r="E11" s="167"/>
      <c r="F11" s="167"/>
      <c r="G11" s="168"/>
      <c r="H11" s="169"/>
      <c r="I11" s="169"/>
      <c r="J11" s="169"/>
      <c r="K11" s="81">
        <f>I11+J11</f>
        <v>0</v>
      </c>
      <c r="L11" s="172" t="str">
        <f>IF(K11=0,"",IF(OR(K11&gt;=500,A11="Staff costs - education/awareness raising",A11="Staff costs - finance/admin",A11="Staff costs - landowner advice &amp; support",A11="Staff costs - project delivery &amp; management"),"Yes",IF(J11&lt;500,"No")))</f>
        <v/>
      </c>
      <c r="M11" s="166"/>
      <c r="N11" s="170"/>
      <c r="O11" s="170"/>
      <c r="P11" s="171"/>
      <c r="Q11" s="280"/>
      <c r="R11" s="173"/>
      <c r="S11" s="269"/>
      <c r="T11" s="269"/>
      <c r="U11" s="269"/>
      <c r="V11" s="84"/>
      <c r="W11" s="262"/>
      <c r="X11" s="85">
        <f>K11+V11</f>
        <v>0</v>
      </c>
      <c r="Y11" s="270"/>
      <c r="Z11" s="269"/>
      <c r="AA11" s="269"/>
      <c r="AB11" s="84"/>
      <c r="AC11" s="85">
        <f>R11+AB11</f>
        <v>0</v>
      </c>
      <c r="AD11" s="269"/>
      <c r="AE11" s="315" t="str">
        <f>IF(ISNUMBER(SEARCH("CDEL",B11)),X11,"")</f>
        <v/>
      </c>
      <c r="AF11" s="315" t="str">
        <f>IF(ISNUMBER(SEARCH("RDEL",B11)),X11,"")</f>
        <v/>
      </c>
    </row>
    <row r="12" spans="1:32" x14ac:dyDescent="0.25">
      <c r="A12" s="166"/>
      <c r="B12" s="228" t="str">
        <v/>
      </c>
      <c r="C12" s="167"/>
      <c r="D12" s="284"/>
      <c r="E12" s="167"/>
      <c r="F12" s="167"/>
      <c r="G12" s="166"/>
      <c r="H12" s="169"/>
      <c r="I12" s="169"/>
      <c r="J12" s="169"/>
      <c r="K12" s="81">
        <f t="shared" ref="K12:K55" si="0">I12+J12</f>
        <v>0</v>
      </c>
      <c r="L12" s="172" t="str">
        <f t="shared" ref="L12:L55" si="1">IF(K12=0,"",IF(OR(K12&gt;=500,A12="Staff costs - education/awareness raising",A12="Staff costs - finance/admin",A12="Staff costs - landowner advice &amp; support",A12="Staff costs - project delivery &amp; management"),"Yes",IF(J12&lt;500,"No")))</f>
        <v/>
      </c>
      <c r="M12" s="169"/>
      <c r="N12" s="170"/>
      <c r="O12" s="170"/>
      <c r="P12" s="171"/>
      <c r="Q12" s="281"/>
      <c r="R12" s="173"/>
      <c r="S12" s="269"/>
      <c r="T12" s="269"/>
      <c r="U12" s="269"/>
      <c r="V12" s="84"/>
      <c r="W12" s="262"/>
      <c r="X12" s="85">
        <f t="shared" ref="X12:X55" si="2">K12+V12</f>
        <v>0</v>
      </c>
      <c r="Y12" s="270"/>
      <c r="Z12" s="269"/>
      <c r="AA12" s="269"/>
      <c r="AB12" s="84"/>
      <c r="AC12" s="85">
        <f t="shared" ref="AC12:AC55" si="3">R12+AB12</f>
        <v>0</v>
      </c>
      <c r="AD12" s="269"/>
      <c r="AE12" s="315" t="str">
        <f t="shared" ref="AE12:AE55" si="4">IF(ISNUMBER(SEARCH("CDEL",B12)),X12,"")</f>
        <v/>
      </c>
      <c r="AF12" s="315" t="str">
        <f t="shared" ref="AF12:AF55" si="5">IF(ISNUMBER(SEARCH("RDEL",B12)),X12,"")</f>
        <v/>
      </c>
    </row>
    <row r="13" spans="1:32" x14ac:dyDescent="0.25">
      <c r="A13" s="166"/>
      <c r="B13" s="228" t="str">
        <v/>
      </c>
      <c r="C13" s="167"/>
      <c r="D13" s="284"/>
      <c r="E13" s="167"/>
      <c r="F13" s="167"/>
      <c r="G13" s="166"/>
      <c r="H13" s="169"/>
      <c r="I13" s="169"/>
      <c r="J13" s="169"/>
      <c r="K13" s="81">
        <f t="shared" si="0"/>
        <v>0</v>
      </c>
      <c r="L13" s="172" t="str">
        <f t="shared" si="1"/>
        <v/>
      </c>
      <c r="M13" s="169"/>
      <c r="N13" s="170"/>
      <c r="O13" s="170"/>
      <c r="P13" s="171"/>
      <c r="Q13" s="281"/>
      <c r="R13" s="173"/>
      <c r="S13" s="269"/>
      <c r="T13" s="269"/>
      <c r="U13" s="269"/>
      <c r="V13" s="84"/>
      <c r="W13" s="262"/>
      <c r="X13" s="85">
        <f t="shared" si="2"/>
        <v>0</v>
      </c>
      <c r="Y13" s="270"/>
      <c r="Z13" s="269"/>
      <c r="AA13" s="269"/>
      <c r="AB13" s="84"/>
      <c r="AC13" s="85">
        <f t="shared" si="3"/>
        <v>0</v>
      </c>
      <c r="AD13" s="269"/>
      <c r="AE13" s="315" t="str">
        <f t="shared" si="4"/>
        <v/>
      </c>
      <c r="AF13" s="315" t="str">
        <f t="shared" si="5"/>
        <v/>
      </c>
    </row>
    <row r="14" spans="1:32" x14ac:dyDescent="0.25">
      <c r="A14" s="166"/>
      <c r="B14" s="228" t="str">
        <v/>
      </c>
      <c r="C14" s="167"/>
      <c r="D14" s="284"/>
      <c r="E14" s="167"/>
      <c r="F14" s="167"/>
      <c r="G14" s="166"/>
      <c r="H14" s="169"/>
      <c r="I14" s="169"/>
      <c r="J14" s="169"/>
      <c r="K14" s="81">
        <f t="shared" si="0"/>
        <v>0</v>
      </c>
      <c r="L14" s="172" t="str">
        <f t="shared" si="1"/>
        <v/>
      </c>
      <c r="M14" s="169"/>
      <c r="N14" s="170"/>
      <c r="O14" s="170"/>
      <c r="P14" s="171"/>
      <c r="Q14" s="281"/>
      <c r="R14" s="173"/>
      <c r="S14" s="269"/>
      <c r="T14" s="269"/>
      <c r="U14" s="269"/>
      <c r="V14" s="84"/>
      <c r="W14" s="262"/>
      <c r="X14" s="85">
        <f t="shared" si="2"/>
        <v>0</v>
      </c>
      <c r="Y14" s="270"/>
      <c r="Z14" s="269"/>
      <c r="AA14" s="269"/>
      <c r="AB14" s="84"/>
      <c r="AC14" s="85">
        <f t="shared" si="3"/>
        <v>0</v>
      </c>
      <c r="AD14" s="269"/>
      <c r="AE14" s="315" t="str">
        <f t="shared" si="4"/>
        <v/>
      </c>
      <c r="AF14" s="315" t="str">
        <f t="shared" si="5"/>
        <v/>
      </c>
    </row>
    <row r="15" spans="1:32" x14ac:dyDescent="0.25">
      <c r="A15" s="166"/>
      <c r="B15" s="228" t="str">
        <v/>
      </c>
      <c r="C15" s="230"/>
      <c r="D15" s="284"/>
      <c r="E15" s="167"/>
      <c r="F15" s="167"/>
      <c r="G15" s="166"/>
      <c r="H15" s="169"/>
      <c r="I15" s="169"/>
      <c r="J15" s="169"/>
      <c r="K15" s="81">
        <f t="shared" si="0"/>
        <v>0</v>
      </c>
      <c r="L15" s="172" t="str">
        <f t="shared" si="1"/>
        <v/>
      </c>
      <c r="M15" s="169"/>
      <c r="N15" s="170"/>
      <c r="O15" s="170"/>
      <c r="P15" s="171"/>
      <c r="Q15" s="281"/>
      <c r="R15" s="173"/>
      <c r="S15" s="269"/>
      <c r="T15" s="269"/>
      <c r="U15" s="269"/>
      <c r="V15" s="84"/>
      <c r="W15" s="262"/>
      <c r="X15" s="85">
        <f t="shared" si="2"/>
        <v>0</v>
      </c>
      <c r="Y15" s="270"/>
      <c r="Z15" s="269"/>
      <c r="AA15" s="269"/>
      <c r="AB15" s="84"/>
      <c r="AC15" s="85">
        <f t="shared" si="3"/>
        <v>0</v>
      </c>
      <c r="AD15" s="269"/>
      <c r="AE15" s="315" t="str">
        <f t="shared" si="4"/>
        <v/>
      </c>
      <c r="AF15" s="315" t="str">
        <f t="shared" si="5"/>
        <v/>
      </c>
    </row>
    <row r="16" spans="1:32" x14ac:dyDescent="0.25">
      <c r="A16" s="166"/>
      <c r="B16" s="228" t="str">
        <v/>
      </c>
      <c r="C16" s="167"/>
      <c r="D16" s="284"/>
      <c r="E16" s="167"/>
      <c r="F16" s="167"/>
      <c r="G16" s="166"/>
      <c r="H16" s="169"/>
      <c r="I16" s="169"/>
      <c r="J16" s="169"/>
      <c r="K16" s="81">
        <f t="shared" si="0"/>
        <v>0</v>
      </c>
      <c r="L16" s="172" t="str">
        <f t="shared" si="1"/>
        <v/>
      </c>
      <c r="M16" s="169"/>
      <c r="N16" s="170"/>
      <c r="O16" s="170"/>
      <c r="P16" s="171"/>
      <c r="Q16" s="281"/>
      <c r="R16" s="173"/>
      <c r="S16" s="269"/>
      <c r="T16" s="269"/>
      <c r="U16" s="269"/>
      <c r="V16" s="84"/>
      <c r="W16" s="262"/>
      <c r="X16" s="85">
        <f t="shared" si="2"/>
        <v>0</v>
      </c>
      <c r="Y16" s="270"/>
      <c r="Z16" s="269"/>
      <c r="AA16" s="269"/>
      <c r="AB16" s="84"/>
      <c r="AC16" s="85">
        <f t="shared" si="3"/>
        <v>0</v>
      </c>
      <c r="AD16" s="269"/>
      <c r="AE16" s="315" t="str">
        <f t="shared" si="4"/>
        <v/>
      </c>
      <c r="AF16" s="315" t="str">
        <f t="shared" si="5"/>
        <v/>
      </c>
    </row>
    <row r="17" spans="1:32" x14ac:dyDescent="0.25">
      <c r="A17" s="166"/>
      <c r="B17" s="228" t="str">
        <v/>
      </c>
      <c r="C17" s="167"/>
      <c r="D17" s="284"/>
      <c r="E17" s="167"/>
      <c r="F17" s="167"/>
      <c r="G17" s="166"/>
      <c r="H17" s="169"/>
      <c r="I17" s="169"/>
      <c r="J17" s="169"/>
      <c r="K17" s="81">
        <f t="shared" si="0"/>
        <v>0</v>
      </c>
      <c r="L17" s="172" t="str">
        <f t="shared" si="1"/>
        <v/>
      </c>
      <c r="M17" s="169"/>
      <c r="N17" s="170"/>
      <c r="O17" s="170"/>
      <c r="P17" s="171"/>
      <c r="Q17" s="281"/>
      <c r="R17" s="173"/>
      <c r="S17" s="269"/>
      <c r="T17" s="269"/>
      <c r="U17" s="269"/>
      <c r="V17" s="84"/>
      <c r="W17" s="262"/>
      <c r="X17" s="85">
        <f t="shared" si="2"/>
        <v>0</v>
      </c>
      <c r="Y17" s="270"/>
      <c r="Z17" s="269"/>
      <c r="AA17" s="269"/>
      <c r="AB17" s="84"/>
      <c r="AC17" s="85">
        <f t="shared" si="3"/>
        <v>0</v>
      </c>
      <c r="AD17" s="269"/>
      <c r="AE17" s="315" t="str">
        <f t="shared" si="4"/>
        <v/>
      </c>
      <c r="AF17" s="315" t="str">
        <f t="shared" si="5"/>
        <v/>
      </c>
    </row>
    <row r="18" spans="1:32" x14ac:dyDescent="0.25">
      <c r="A18" s="166"/>
      <c r="B18" s="228" t="str">
        <v/>
      </c>
      <c r="C18" s="167"/>
      <c r="D18" s="284"/>
      <c r="E18" s="167"/>
      <c r="F18" s="167"/>
      <c r="G18" s="166"/>
      <c r="H18" s="169"/>
      <c r="I18" s="169"/>
      <c r="J18" s="169"/>
      <c r="K18" s="81">
        <f>I18+J18</f>
        <v>0</v>
      </c>
      <c r="L18" s="172" t="str">
        <f t="shared" si="1"/>
        <v/>
      </c>
      <c r="M18" s="169"/>
      <c r="N18" s="170"/>
      <c r="O18" s="170"/>
      <c r="P18" s="171"/>
      <c r="Q18" s="281"/>
      <c r="R18" s="173"/>
      <c r="S18" s="269"/>
      <c r="T18" s="269"/>
      <c r="U18" s="269"/>
      <c r="V18" s="84"/>
      <c r="W18" s="262"/>
      <c r="X18" s="85">
        <f t="shared" si="2"/>
        <v>0</v>
      </c>
      <c r="Y18" s="270"/>
      <c r="Z18" s="269"/>
      <c r="AA18" s="269"/>
      <c r="AB18" s="84"/>
      <c r="AC18" s="85">
        <f t="shared" si="3"/>
        <v>0</v>
      </c>
      <c r="AD18" s="269"/>
      <c r="AE18" s="315" t="str">
        <f t="shared" si="4"/>
        <v/>
      </c>
      <c r="AF18" s="315" t="str">
        <f t="shared" si="5"/>
        <v/>
      </c>
    </row>
    <row r="19" spans="1:32" x14ac:dyDescent="0.25">
      <c r="A19" s="166"/>
      <c r="B19" s="228" t="str">
        <v/>
      </c>
      <c r="C19" s="167"/>
      <c r="D19" s="284"/>
      <c r="E19" s="167"/>
      <c r="F19" s="167"/>
      <c r="G19" s="166"/>
      <c r="H19" s="169"/>
      <c r="I19" s="169"/>
      <c r="J19" s="169"/>
      <c r="K19" s="81">
        <f t="shared" si="0"/>
        <v>0</v>
      </c>
      <c r="L19" s="172" t="str">
        <f t="shared" si="1"/>
        <v/>
      </c>
      <c r="M19" s="169"/>
      <c r="N19" s="170"/>
      <c r="O19" s="170"/>
      <c r="P19" s="171"/>
      <c r="Q19" s="281"/>
      <c r="R19" s="173"/>
      <c r="S19" s="269"/>
      <c r="T19" s="269"/>
      <c r="U19" s="269"/>
      <c r="V19" s="84"/>
      <c r="W19" s="262"/>
      <c r="X19" s="85">
        <f t="shared" si="2"/>
        <v>0</v>
      </c>
      <c r="Y19" s="270"/>
      <c r="Z19" s="269"/>
      <c r="AA19" s="269"/>
      <c r="AB19" s="84"/>
      <c r="AC19" s="85">
        <f t="shared" si="3"/>
        <v>0</v>
      </c>
      <c r="AD19" s="269"/>
      <c r="AE19" s="315" t="str">
        <f t="shared" si="4"/>
        <v/>
      </c>
      <c r="AF19" s="315" t="str">
        <f t="shared" si="5"/>
        <v/>
      </c>
    </row>
    <row r="20" spans="1:32" x14ac:dyDescent="0.25">
      <c r="A20" s="166"/>
      <c r="B20" s="228" t="str">
        <v/>
      </c>
      <c r="C20" s="167"/>
      <c r="D20" s="284"/>
      <c r="E20" s="167"/>
      <c r="F20" s="167"/>
      <c r="G20" s="166"/>
      <c r="H20" s="169"/>
      <c r="I20" s="169"/>
      <c r="J20" s="169"/>
      <c r="K20" s="81">
        <f t="shared" si="0"/>
        <v>0</v>
      </c>
      <c r="L20" s="172" t="str">
        <f t="shared" si="1"/>
        <v/>
      </c>
      <c r="M20" s="169"/>
      <c r="N20" s="170"/>
      <c r="O20" s="170"/>
      <c r="P20" s="171"/>
      <c r="Q20" s="281"/>
      <c r="R20" s="173"/>
      <c r="S20" s="269"/>
      <c r="T20" s="269"/>
      <c r="U20" s="269"/>
      <c r="V20" s="84"/>
      <c r="W20" s="262"/>
      <c r="X20" s="85">
        <f t="shared" si="2"/>
        <v>0</v>
      </c>
      <c r="Y20" s="270"/>
      <c r="Z20" s="269"/>
      <c r="AA20" s="269"/>
      <c r="AB20" s="84"/>
      <c r="AC20" s="85">
        <f t="shared" si="3"/>
        <v>0</v>
      </c>
      <c r="AD20" s="269"/>
      <c r="AE20" s="315" t="str">
        <f t="shared" si="4"/>
        <v/>
      </c>
      <c r="AF20" s="315" t="str">
        <f t="shared" si="5"/>
        <v/>
      </c>
    </row>
    <row r="21" spans="1:32" x14ac:dyDescent="0.25">
      <c r="A21" s="166"/>
      <c r="B21" s="228" t="str">
        <v/>
      </c>
      <c r="C21" s="167"/>
      <c r="D21" s="284"/>
      <c r="E21" s="167"/>
      <c r="F21" s="167"/>
      <c r="G21" s="166"/>
      <c r="H21" s="169"/>
      <c r="I21" s="169"/>
      <c r="J21" s="169"/>
      <c r="K21" s="81">
        <f t="shared" si="0"/>
        <v>0</v>
      </c>
      <c r="L21" s="172" t="str">
        <f t="shared" si="1"/>
        <v/>
      </c>
      <c r="M21" s="169"/>
      <c r="N21" s="170"/>
      <c r="O21" s="170"/>
      <c r="P21" s="171"/>
      <c r="Q21" s="281"/>
      <c r="R21" s="173"/>
      <c r="S21" s="269"/>
      <c r="T21" s="269"/>
      <c r="U21" s="269"/>
      <c r="V21" s="84"/>
      <c r="W21" s="262"/>
      <c r="X21" s="85">
        <f t="shared" si="2"/>
        <v>0</v>
      </c>
      <c r="Y21" s="270"/>
      <c r="Z21" s="269"/>
      <c r="AA21" s="269"/>
      <c r="AB21" s="84"/>
      <c r="AC21" s="85">
        <f t="shared" si="3"/>
        <v>0</v>
      </c>
      <c r="AD21" s="269"/>
      <c r="AE21" s="315" t="str">
        <f t="shared" si="4"/>
        <v/>
      </c>
      <c r="AF21" s="315" t="str">
        <f t="shared" si="5"/>
        <v/>
      </c>
    </row>
    <row r="22" spans="1:32" x14ac:dyDescent="0.25">
      <c r="A22" s="166"/>
      <c r="B22" s="228" t="str">
        <v/>
      </c>
      <c r="C22" s="167"/>
      <c r="D22" s="284"/>
      <c r="E22" s="167"/>
      <c r="F22" s="167"/>
      <c r="G22" s="166"/>
      <c r="H22" s="169"/>
      <c r="I22" s="169"/>
      <c r="J22" s="169"/>
      <c r="K22" s="81">
        <f t="shared" si="0"/>
        <v>0</v>
      </c>
      <c r="L22" s="172" t="str">
        <f t="shared" si="1"/>
        <v/>
      </c>
      <c r="M22" s="169"/>
      <c r="N22" s="170"/>
      <c r="O22" s="170"/>
      <c r="P22" s="171"/>
      <c r="Q22" s="281"/>
      <c r="R22" s="173"/>
      <c r="S22" s="269"/>
      <c r="T22" s="269"/>
      <c r="U22" s="269"/>
      <c r="V22" s="84"/>
      <c r="W22" s="262"/>
      <c r="X22" s="85">
        <f t="shared" si="2"/>
        <v>0</v>
      </c>
      <c r="Y22" s="270"/>
      <c r="Z22" s="269"/>
      <c r="AA22" s="269"/>
      <c r="AB22" s="84"/>
      <c r="AC22" s="85">
        <f t="shared" si="3"/>
        <v>0</v>
      </c>
      <c r="AD22" s="269"/>
      <c r="AE22" s="315" t="str">
        <f t="shared" si="4"/>
        <v/>
      </c>
      <c r="AF22" s="315" t="str">
        <f t="shared" si="5"/>
        <v/>
      </c>
    </row>
    <row r="23" spans="1:32" x14ac:dyDescent="0.25">
      <c r="A23" s="166"/>
      <c r="B23" s="228" t="str">
        <v/>
      </c>
      <c r="C23" s="167"/>
      <c r="D23" s="284"/>
      <c r="E23" s="167"/>
      <c r="F23" s="167"/>
      <c r="G23" s="166"/>
      <c r="H23" s="169"/>
      <c r="I23" s="169"/>
      <c r="J23" s="169"/>
      <c r="K23" s="81">
        <f t="shared" si="0"/>
        <v>0</v>
      </c>
      <c r="L23" s="172" t="str">
        <f t="shared" si="1"/>
        <v/>
      </c>
      <c r="M23" s="169"/>
      <c r="N23" s="170"/>
      <c r="O23" s="170"/>
      <c r="P23" s="171"/>
      <c r="Q23" s="281"/>
      <c r="R23" s="173"/>
      <c r="S23" s="269"/>
      <c r="T23" s="269"/>
      <c r="U23" s="269"/>
      <c r="V23" s="84"/>
      <c r="W23" s="262"/>
      <c r="X23" s="85">
        <f t="shared" si="2"/>
        <v>0</v>
      </c>
      <c r="Y23" s="270"/>
      <c r="Z23" s="269"/>
      <c r="AA23" s="269"/>
      <c r="AB23" s="84"/>
      <c r="AC23" s="85">
        <f t="shared" si="3"/>
        <v>0</v>
      </c>
      <c r="AD23" s="269"/>
      <c r="AE23" s="315" t="str">
        <f t="shared" si="4"/>
        <v/>
      </c>
      <c r="AF23" s="315" t="str">
        <f t="shared" si="5"/>
        <v/>
      </c>
    </row>
    <row r="24" spans="1:32" x14ac:dyDescent="0.25">
      <c r="A24" s="166"/>
      <c r="B24" s="228" t="str">
        <v/>
      </c>
      <c r="C24" s="167"/>
      <c r="D24" s="284"/>
      <c r="E24" s="167"/>
      <c r="F24" s="167"/>
      <c r="G24" s="166"/>
      <c r="H24" s="169"/>
      <c r="I24" s="169"/>
      <c r="J24" s="169"/>
      <c r="K24" s="81">
        <f t="shared" si="0"/>
        <v>0</v>
      </c>
      <c r="L24" s="172" t="str">
        <f t="shared" si="1"/>
        <v/>
      </c>
      <c r="M24" s="169"/>
      <c r="N24" s="170"/>
      <c r="O24" s="170"/>
      <c r="P24" s="171"/>
      <c r="Q24" s="281"/>
      <c r="R24" s="173"/>
      <c r="S24" s="269"/>
      <c r="T24" s="269"/>
      <c r="U24" s="269"/>
      <c r="V24" s="84"/>
      <c r="W24" s="262"/>
      <c r="X24" s="85">
        <f t="shared" si="2"/>
        <v>0</v>
      </c>
      <c r="Y24" s="270"/>
      <c r="Z24" s="269"/>
      <c r="AA24" s="269"/>
      <c r="AB24" s="84"/>
      <c r="AC24" s="85">
        <f t="shared" si="3"/>
        <v>0</v>
      </c>
      <c r="AD24" s="269"/>
      <c r="AE24" s="315" t="str">
        <f t="shared" si="4"/>
        <v/>
      </c>
      <c r="AF24" s="315" t="str">
        <f t="shared" si="5"/>
        <v/>
      </c>
    </row>
    <row r="25" spans="1:32" x14ac:dyDescent="0.25">
      <c r="A25" s="166"/>
      <c r="B25" s="228" t="str">
        <v/>
      </c>
      <c r="C25" s="167"/>
      <c r="D25" s="284"/>
      <c r="E25" s="167"/>
      <c r="F25" s="167"/>
      <c r="G25" s="166"/>
      <c r="H25" s="169"/>
      <c r="I25" s="169"/>
      <c r="J25" s="169"/>
      <c r="K25" s="81">
        <f t="shared" si="0"/>
        <v>0</v>
      </c>
      <c r="L25" s="172" t="str">
        <f t="shared" si="1"/>
        <v/>
      </c>
      <c r="M25" s="169"/>
      <c r="N25" s="170"/>
      <c r="O25" s="170"/>
      <c r="P25" s="171"/>
      <c r="Q25" s="281"/>
      <c r="R25" s="173"/>
      <c r="S25" s="269"/>
      <c r="T25" s="269"/>
      <c r="U25" s="269"/>
      <c r="V25" s="84"/>
      <c r="W25" s="262"/>
      <c r="X25" s="85">
        <f t="shared" si="2"/>
        <v>0</v>
      </c>
      <c r="Y25" s="270"/>
      <c r="Z25" s="269"/>
      <c r="AA25" s="269"/>
      <c r="AB25" s="84"/>
      <c r="AC25" s="85">
        <f t="shared" si="3"/>
        <v>0</v>
      </c>
      <c r="AD25" s="269"/>
      <c r="AE25" s="315" t="str">
        <f t="shared" si="4"/>
        <v/>
      </c>
      <c r="AF25" s="315" t="str">
        <f t="shared" si="5"/>
        <v/>
      </c>
    </row>
    <row r="26" spans="1:32" x14ac:dyDescent="0.25">
      <c r="A26" s="166"/>
      <c r="B26" s="228" t="str">
        <v/>
      </c>
      <c r="C26" s="167"/>
      <c r="D26" s="284"/>
      <c r="E26" s="167"/>
      <c r="F26" s="167"/>
      <c r="G26" s="166"/>
      <c r="H26" s="169"/>
      <c r="I26" s="169"/>
      <c r="J26" s="169"/>
      <c r="K26" s="81">
        <f t="shared" si="0"/>
        <v>0</v>
      </c>
      <c r="L26" s="172" t="str">
        <f t="shared" si="1"/>
        <v/>
      </c>
      <c r="M26" s="169"/>
      <c r="N26" s="170"/>
      <c r="O26" s="170"/>
      <c r="P26" s="171"/>
      <c r="Q26" s="281"/>
      <c r="R26" s="173"/>
      <c r="S26" s="269"/>
      <c r="T26" s="269"/>
      <c r="U26" s="269"/>
      <c r="V26" s="84"/>
      <c r="W26" s="262"/>
      <c r="X26" s="85">
        <f t="shared" si="2"/>
        <v>0</v>
      </c>
      <c r="Y26" s="270"/>
      <c r="Z26" s="269"/>
      <c r="AA26" s="269"/>
      <c r="AB26" s="84"/>
      <c r="AC26" s="85">
        <f t="shared" si="3"/>
        <v>0</v>
      </c>
      <c r="AD26" s="269"/>
      <c r="AE26" s="315" t="str">
        <f t="shared" si="4"/>
        <v/>
      </c>
      <c r="AF26" s="315" t="str">
        <f t="shared" si="5"/>
        <v/>
      </c>
    </row>
    <row r="27" spans="1:32" x14ac:dyDescent="0.25">
      <c r="A27" s="166"/>
      <c r="B27" s="228" t="str">
        <v/>
      </c>
      <c r="C27" s="167"/>
      <c r="D27" s="284"/>
      <c r="E27" s="167"/>
      <c r="F27" s="167"/>
      <c r="G27" s="166"/>
      <c r="H27" s="169"/>
      <c r="I27" s="169"/>
      <c r="J27" s="169"/>
      <c r="K27" s="81">
        <f t="shared" si="0"/>
        <v>0</v>
      </c>
      <c r="L27" s="172" t="str">
        <f t="shared" si="1"/>
        <v/>
      </c>
      <c r="M27" s="169"/>
      <c r="N27" s="170"/>
      <c r="O27" s="170"/>
      <c r="P27" s="171"/>
      <c r="Q27" s="281"/>
      <c r="R27" s="173"/>
      <c r="S27" s="269"/>
      <c r="T27" s="269"/>
      <c r="U27" s="269"/>
      <c r="V27" s="84"/>
      <c r="W27" s="262"/>
      <c r="X27" s="85">
        <f t="shared" si="2"/>
        <v>0</v>
      </c>
      <c r="Y27" s="270"/>
      <c r="Z27" s="269"/>
      <c r="AA27" s="269"/>
      <c r="AB27" s="84"/>
      <c r="AC27" s="85">
        <f t="shared" si="3"/>
        <v>0</v>
      </c>
      <c r="AD27" s="269"/>
      <c r="AE27" s="315" t="str">
        <f t="shared" si="4"/>
        <v/>
      </c>
      <c r="AF27" s="315" t="str">
        <f t="shared" si="5"/>
        <v/>
      </c>
    </row>
    <row r="28" spans="1:32" x14ac:dyDescent="0.25">
      <c r="A28" s="166"/>
      <c r="B28" s="228" t="str">
        <v/>
      </c>
      <c r="C28" s="167"/>
      <c r="D28" s="284"/>
      <c r="E28" s="167"/>
      <c r="F28" s="167"/>
      <c r="G28" s="166"/>
      <c r="H28" s="169"/>
      <c r="I28" s="169"/>
      <c r="J28" s="169"/>
      <c r="K28" s="81">
        <f t="shared" si="0"/>
        <v>0</v>
      </c>
      <c r="L28" s="172" t="str">
        <f t="shared" si="1"/>
        <v/>
      </c>
      <c r="M28" s="169"/>
      <c r="N28" s="170"/>
      <c r="O28" s="170"/>
      <c r="P28" s="171"/>
      <c r="Q28" s="281"/>
      <c r="R28" s="173"/>
      <c r="S28" s="269"/>
      <c r="T28" s="269"/>
      <c r="U28" s="269"/>
      <c r="V28" s="84"/>
      <c r="W28" s="262"/>
      <c r="X28" s="85">
        <f t="shared" si="2"/>
        <v>0</v>
      </c>
      <c r="Y28" s="270"/>
      <c r="Z28" s="269"/>
      <c r="AA28" s="269"/>
      <c r="AB28" s="84"/>
      <c r="AC28" s="85">
        <f t="shared" si="3"/>
        <v>0</v>
      </c>
      <c r="AD28" s="269"/>
      <c r="AE28" s="315" t="str">
        <f t="shared" si="4"/>
        <v/>
      </c>
      <c r="AF28" s="315" t="str">
        <f t="shared" si="5"/>
        <v/>
      </c>
    </row>
    <row r="29" spans="1:32" x14ac:dyDescent="0.25">
      <c r="A29" s="166"/>
      <c r="B29" s="228" t="str">
        <v/>
      </c>
      <c r="C29" s="167"/>
      <c r="D29" s="284"/>
      <c r="E29" s="167"/>
      <c r="F29" s="167"/>
      <c r="G29" s="166"/>
      <c r="H29" s="169"/>
      <c r="I29" s="169"/>
      <c r="J29" s="169"/>
      <c r="K29" s="81">
        <f t="shared" si="0"/>
        <v>0</v>
      </c>
      <c r="L29" s="172" t="str">
        <f t="shared" si="1"/>
        <v/>
      </c>
      <c r="M29" s="169"/>
      <c r="N29" s="170"/>
      <c r="O29" s="170"/>
      <c r="P29" s="171"/>
      <c r="Q29" s="281"/>
      <c r="R29" s="173"/>
      <c r="S29" s="269"/>
      <c r="T29" s="269"/>
      <c r="U29" s="269"/>
      <c r="V29" s="84"/>
      <c r="W29" s="262"/>
      <c r="X29" s="85">
        <f t="shared" si="2"/>
        <v>0</v>
      </c>
      <c r="Y29" s="270"/>
      <c r="Z29" s="269"/>
      <c r="AA29" s="269"/>
      <c r="AB29" s="84"/>
      <c r="AC29" s="85">
        <f t="shared" si="3"/>
        <v>0</v>
      </c>
      <c r="AD29" s="269"/>
      <c r="AE29" s="315" t="str">
        <f t="shared" si="4"/>
        <v/>
      </c>
      <c r="AF29" s="315" t="str">
        <f t="shared" si="5"/>
        <v/>
      </c>
    </row>
    <row r="30" spans="1:32" x14ac:dyDescent="0.25">
      <c r="A30" s="166"/>
      <c r="B30" s="228" t="str">
        <v/>
      </c>
      <c r="C30" s="167"/>
      <c r="D30" s="284"/>
      <c r="E30" s="167"/>
      <c r="F30" s="167"/>
      <c r="G30" s="166"/>
      <c r="H30" s="169"/>
      <c r="I30" s="169"/>
      <c r="J30" s="169"/>
      <c r="K30" s="81">
        <f t="shared" si="0"/>
        <v>0</v>
      </c>
      <c r="L30" s="172" t="str">
        <f t="shared" si="1"/>
        <v/>
      </c>
      <c r="M30" s="169"/>
      <c r="N30" s="170"/>
      <c r="O30" s="170"/>
      <c r="P30" s="171"/>
      <c r="Q30" s="281"/>
      <c r="R30" s="173"/>
      <c r="S30" s="269"/>
      <c r="T30" s="269"/>
      <c r="U30" s="269"/>
      <c r="V30" s="84"/>
      <c r="W30" s="262"/>
      <c r="X30" s="85">
        <f t="shared" si="2"/>
        <v>0</v>
      </c>
      <c r="Y30" s="270"/>
      <c r="Z30" s="269"/>
      <c r="AA30" s="269"/>
      <c r="AB30" s="84"/>
      <c r="AC30" s="85">
        <f t="shared" si="3"/>
        <v>0</v>
      </c>
      <c r="AD30" s="269"/>
      <c r="AE30" s="315" t="str">
        <f t="shared" si="4"/>
        <v/>
      </c>
      <c r="AF30" s="315" t="str">
        <f t="shared" si="5"/>
        <v/>
      </c>
    </row>
    <row r="31" spans="1:32" x14ac:dyDescent="0.25">
      <c r="A31" s="166"/>
      <c r="B31" s="228" t="str">
        <v/>
      </c>
      <c r="C31" s="167"/>
      <c r="D31" s="284"/>
      <c r="E31" s="167"/>
      <c r="F31" s="167"/>
      <c r="G31" s="166"/>
      <c r="H31" s="169"/>
      <c r="I31" s="169"/>
      <c r="J31" s="169"/>
      <c r="K31" s="81">
        <f t="shared" si="0"/>
        <v>0</v>
      </c>
      <c r="L31" s="172" t="str">
        <f t="shared" si="1"/>
        <v/>
      </c>
      <c r="M31" s="169"/>
      <c r="N31" s="170"/>
      <c r="O31" s="170"/>
      <c r="P31" s="171"/>
      <c r="Q31" s="281"/>
      <c r="R31" s="173"/>
      <c r="S31" s="269"/>
      <c r="T31" s="269"/>
      <c r="U31" s="269"/>
      <c r="V31" s="84"/>
      <c r="W31" s="262"/>
      <c r="X31" s="85">
        <f t="shared" si="2"/>
        <v>0</v>
      </c>
      <c r="Y31" s="270"/>
      <c r="Z31" s="269"/>
      <c r="AA31" s="269"/>
      <c r="AB31" s="84"/>
      <c r="AC31" s="85">
        <f t="shared" si="3"/>
        <v>0</v>
      </c>
      <c r="AD31" s="269"/>
      <c r="AE31" s="315" t="str">
        <f t="shared" si="4"/>
        <v/>
      </c>
      <c r="AF31" s="315" t="str">
        <f t="shared" si="5"/>
        <v/>
      </c>
    </row>
    <row r="32" spans="1:32" x14ac:dyDescent="0.25">
      <c r="A32" s="166"/>
      <c r="B32" s="228" t="str">
        <v/>
      </c>
      <c r="C32" s="167"/>
      <c r="D32" s="284"/>
      <c r="E32" s="167"/>
      <c r="F32" s="167"/>
      <c r="G32" s="166"/>
      <c r="H32" s="169"/>
      <c r="I32" s="169"/>
      <c r="J32" s="169"/>
      <c r="K32" s="81">
        <f t="shared" si="0"/>
        <v>0</v>
      </c>
      <c r="L32" s="172" t="str">
        <f t="shared" si="1"/>
        <v/>
      </c>
      <c r="M32" s="169"/>
      <c r="N32" s="170"/>
      <c r="O32" s="170"/>
      <c r="P32" s="171"/>
      <c r="Q32" s="281"/>
      <c r="R32" s="173"/>
      <c r="S32" s="269"/>
      <c r="T32" s="269"/>
      <c r="U32" s="269"/>
      <c r="V32" s="84"/>
      <c r="W32" s="262"/>
      <c r="X32" s="85">
        <f t="shared" si="2"/>
        <v>0</v>
      </c>
      <c r="Y32" s="270"/>
      <c r="Z32" s="269"/>
      <c r="AA32" s="269"/>
      <c r="AB32" s="84"/>
      <c r="AC32" s="85">
        <f t="shared" si="3"/>
        <v>0</v>
      </c>
      <c r="AD32" s="269"/>
      <c r="AE32" s="315" t="str">
        <f t="shared" si="4"/>
        <v/>
      </c>
      <c r="AF32" s="315" t="str">
        <f t="shared" si="5"/>
        <v/>
      </c>
    </row>
    <row r="33" spans="1:32" x14ac:dyDescent="0.25">
      <c r="A33" s="166"/>
      <c r="B33" s="228" t="str">
        <v/>
      </c>
      <c r="C33" s="167"/>
      <c r="D33" s="284"/>
      <c r="E33" s="167"/>
      <c r="F33" s="167"/>
      <c r="G33" s="166"/>
      <c r="H33" s="169"/>
      <c r="I33" s="169"/>
      <c r="J33" s="169"/>
      <c r="K33" s="81">
        <f t="shared" si="0"/>
        <v>0</v>
      </c>
      <c r="L33" s="172" t="str">
        <f t="shared" si="1"/>
        <v/>
      </c>
      <c r="M33" s="169"/>
      <c r="N33" s="170"/>
      <c r="O33" s="170"/>
      <c r="P33" s="171"/>
      <c r="Q33" s="281"/>
      <c r="R33" s="173"/>
      <c r="S33" s="269"/>
      <c r="T33" s="269"/>
      <c r="U33" s="269"/>
      <c r="V33" s="84"/>
      <c r="W33" s="262"/>
      <c r="X33" s="85">
        <f t="shared" si="2"/>
        <v>0</v>
      </c>
      <c r="Y33" s="270"/>
      <c r="Z33" s="269"/>
      <c r="AA33" s="269"/>
      <c r="AB33" s="84"/>
      <c r="AC33" s="85">
        <f t="shared" si="3"/>
        <v>0</v>
      </c>
      <c r="AD33" s="269"/>
      <c r="AE33" s="315" t="str">
        <f t="shared" si="4"/>
        <v/>
      </c>
      <c r="AF33" s="315" t="str">
        <f t="shared" si="5"/>
        <v/>
      </c>
    </row>
    <row r="34" spans="1:32" x14ac:dyDescent="0.25">
      <c r="A34" s="166"/>
      <c r="B34" s="228" t="str">
        <v/>
      </c>
      <c r="C34" s="167"/>
      <c r="D34" s="284"/>
      <c r="E34" s="167"/>
      <c r="F34" s="167"/>
      <c r="G34" s="166"/>
      <c r="H34" s="169"/>
      <c r="I34" s="169"/>
      <c r="J34" s="169"/>
      <c r="K34" s="81">
        <f t="shared" si="0"/>
        <v>0</v>
      </c>
      <c r="L34" s="172" t="str">
        <f t="shared" si="1"/>
        <v/>
      </c>
      <c r="M34" s="169"/>
      <c r="N34" s="170"/>
      <c r="O34" s="170"/>
      <c r="P34" s="171"/>
      <c r="Q34" s="281"/>
      <c r="R34" s="173"/>
      <c r="S34" s="269"/>
      <c r="T34" s="269"/>
      <c r="U34" s="269"/>
      <c r="V34" s="84"/>
      <c r="W34" s="262"/>
      <c r="X34" s="85">
        <f t="shared" si="2"/>
        <v>0</v>
      </c>
      <c r="Y34" s="270"/>
      <c r="Z34" s="269"/>
      <c r="AA34" s="269"/>
      <c r="AB34" s="84"/>
      <c r="AC34" s="85">
        <f t="shared" si="3"/>
        <v>0</v>
      </c>
      <c r="AD34" s="269"/>
      <c r="AE34" s="315" t="str">
        <f t="shared" si="4"/>
        <v/>
      </c>
      <c r="AF34" s="315" t="str">
        <f t="shared" si="5"/>
        <v/>
      </c>
    </row>
    <row r="35" spans="1:32" x14ac:dyDescent="0.25">
      <c r="A35" s="166"/>
      <c r="B35" s="228" t="str">
        <v/>
      </c>
      <c r="C35" s="167"/>
      <c r="D35" s="284"/>
      <c r="E35" s="167"/>
      <c r="F35" s="167"/>
      <c r="G35" s="166"/>
      <c r="H35" s="169"/>
      <c r="I35" s="169"/>
      <c r="J35" s="169"/>
      <c r="K35" s="81">
        <f t="shared" si="0"/>
        <v>0</v>
      </c>
      <c r="L35" s="172" t="str">
        <f t="shared" si="1"/>
        <v/>
      </c>
      <c r="M35" s="169"/>
      <c r="N35" s="170"/>
      <c r="O35" s="170"/>
      <c r="P35" s="171"/>
      <c r="Q35" s="281"/>
      <c r="R35" s="173"/>
      <c r="S35" s="269"/>
      <c r="T35" s="269"/>
      <c r="U35" s="269"/>
      <c r="V35" s="84"/>
      <c r="W35" s="262"/>
      <c r="X35" s="85">
        <f t="shared" si="2"/>
        <v>0</v>
      </c>
      <c r="Y35" s="270"/>
      <c r="Z35" s="269"/>
      <c r="AA35" s="269"/>
      <c r="AB35" s="84"/>
      <c r="AC35" s="85">
        <f t="shared" si="3"/>
        <v>0</v>
      </c>
      <c r="AD35" s="269"/>
      <c r="AE35" s="315" t="str">
        <f t="shared" si="4"/>
        <v/>
      </c>
      <c r="AF35" s="315" t="str">
        <f t="shared" si="5"/>
        <v/>
      </c>
    </row>
    <row r="36" spans="1:32" x14ac:dyDescent="0.25">
      <c r="A36" s="166"/>
      <c r="B36" s="228" t="str">
        <v/>
      </c>
      <c r="C36" s="167"/>
      <c r="D36" s="284"/>
      <c r="E36" s="167"/>
      <c r="F36" s="167"/>
      <c r="G36" s="166"/>
      <c r="H36" s="169"/>
      <c r="I36" s="169"/>
      <c r="J36" s="169"/>
      <c r="K36" s="81">
        <f t="shared" si="0"/>
        <v>0</v>
      </c>
      <c r="L36" s="172" t="str">
        <f t="shared" si="1"/>
        <v/>
      </c>
      <c r="M36" s="169"/>
      <c r="N36" s="170"/>
      <c r="O36" s="170"/>
      <c r="P36" s="171"/>
      <c r="Q36" s="281"/>
      <c r="R36" s="173"/>
      <c r="S36" s="269"/>
      <c r="T36" s="269"/>
      <c r="U36" s="269"/>
      <c r="V36" s="84"/>
      <c r="W36" s="262"/>
      <c r="X36" s="85">
        <f t="shared" si="2"/>
        <v>0</v>
      </c>
      <c r="Y36" s="270"/>
      <c r="Z36" s="269"/>
      <c r="AA36" s="269"/>
      <c r="AB36" s="84"/>
      <c r="AC36" s="85">
        <f t="shared" si="3"/>
        <v>0</v>
      </c>
      <c r="AD36" s="269"/>
      <c r="AE36" s="315" t="str">
        <f t="shared" si="4"/>
        <v/>
      </c>
      <c r="AF36" s="315" t="str">
        <f t="shared" si="5"/>
        <v/>
      </c>
    </row>
    <row r="37" spans="1:32" x14ac:dyDescent="0.25">
      <c r="A37" s="166"/>
      <c r="B37" s="228" t="str">
        <v/>
      </c>
      <c r="C37" s="167"/>
      <c r="D37" s="284"/>
      <c r="E37" s="167"/>
      <c r="F37" s="167"/>
      <c r="G37" s="166"/>
      <c r="H37" s="169"/>
      <c r="I37" s="169"/>
      <c r="J37" s="169"/>
      <c r="K37" s="81">
        <f t="shared" si="0"/>
        <v>0</v>
      </c>
      <c r="L37" s="172" t="str">
        <f t="shared" si="1"/>
        <v/>
      </c>
      <c r="M37" s="169"/>
      <c r="N37" s="170"/>
      <c r="O37" s="170"/>
      <c r="P37" s="171"/>
      <c r="Q37" s="281"/>
      <c r="R37" s="173"/>
      <c r="S37" s="269"/>
      <c r="T37" s="269"/>
      <c r="U37" s="269"/>
      <c r="V37" s="84"/>
      <c r="W37" s="262"/>
      <c r="X37" s="85">
        <f t="shared" si="2"/>
        <v>0</v>
      </c>
      <c r="Y37" s="270"/>
      <c r="Z37" s="269"/>
      <c r="AA37" s="269"/>
      <c r="AB37" s="84"/>
      <c r="AC37" s="85">
        <f t="shared" si="3"/>
        <v>0</v>
      </c>
      <c r="AD37" s="269"/>
      <c r="AE37" s="315" t="str">
        <f t="shared" si="4"/>
        <v/>
      </c>
      <c r="AF37" s="315" t="str">
        <f t="shared" si="5"/>
        <v/>
      </c>
    </row>
    <row r="38" spans="1:32" x14ac:dyDescent="0.25">
      <c r="A38" s="166"/>
      <c r="B38" s="228" t="str">
        <v/>
      </c>
      <c r="C38" s="167"/>
      <c r="D38" s="284"/>
      <c r="E38" s="167"/>
      <c r="F38" s="167"/>
      <c r="G38" s="166"/>
      <c r="H38" s="169"/>
      <c r="I38" s="169"/>
      <c r="J38" s="169"/>
      <c r="K38" s="81">
        <f t="shared" si="0"/>
        <v>0</v>
      </c>
      <c r="L38" s="172" t="str">
        <f t="shared" si="1"/>
        <v/>
      </c>
      <c r="M38" s="169"/>
      <c r="N38" s="170"/>
      <c r="O38" s="170"/>
      <c r="P38" s="171"/>
      <c r="Q38" s="281"/>
      <c r="R38" s="173"/>
      <c r="S38" s="269"/>
      <c r="T38" s="269"/>
      <c r="U38" s="269"/>
      <c r="V38" s="84"/>
      <c r="W38" s="262"/>
      <c r="X38" s="85">
        <f t="shared" si="2"/>
        <v>0</v>
      </c>
      <c r="Y38" s="270"/>
      <c r="Z38" s="269"/>
      <c r="AA38" s="269"/>
      <c r="AB38" s="84"/>
      <c r="AC38" s="85">
        <f t="shared" si="3"/>
        <v>0</v>
      </c>
      <c r="AD38" s="269"/>
      <c r="AE38" s="315" t="str">
        <f t="shared" si="4"/>
        <v/>
      </c>
      <c r="AF38" s="315" t="str">
        <f t="shared" si="5"/>
        <v/>
      </c>
    </row>
    <row r="39" spans="1:32" x14ac:dyDescent="0.25">
      <c r="A39" s="166"/>
      <c r="B39" s="228" t="str">
        <v/>
      </c>
      <c r="C39" s="167"/>
      <c r="D39" s="284"/>
      <c r="E39" s="167"/>
      <c r="F39" s="167"/>
      <c r="G39" s="166"/>
      <c r="H39" s="169"/>
      <c r="I39" s="169"/>
      <c r="J39" s="169"/>
      <c r="K39" s="81">
        <f t="shared" si="0"/>
        <v>0</v>
      </c>
      <c r="L39" s="172" t="str">
        <f t="shared" si="1"/>
        <v/>
      </c>
      <c r="M39" s="169"/>
      <c r="N39" s="170"/>
      <c r="O39" s="170"/>
      <c r="P39" s="171"/>
      <c r="Q39" s="281"/>
      <c r="R39" s="173"/>
      <c r="S39" s="269"/>
      <c r="T39" s="269"/>
      <c r="U39" s="269"/>
      <c r="V39" s="84"/>
      <c r="W39" s="262"/>
      <c r="X39" s="85">
        <f t="shared" si="2"/>
        <v>0</v>
      </c>
      <c r="Y39" s="270"/>
      <c r="Z39" s="269"/>
      <c r="AA39" s="269"/>
      <c r="AB39" s="84"/>
      <c r="AC39" s="85">
        <f t="shared" si="3"/>
        <v>0</v>
      </c>
      <c r="AD39" s="269"/>
      <c r="AE39" s="315" t="str">
        <f t="shared" si="4"/>
        <v/>
      </c>
      <c r="AF39" s="315" t="str">
        <f t="shared" si="5"/>
        <v/>
      </c>
    </row>
    <row r="40" spans="1:32" x14ac:dyDescent="0.25">
      <c r="A40" s="166"/>
      <c r="B40" s="228" t="str">
        <v/>
      </c>
      <c r="C40" s="167"/>
      <c r="D40" s="284"/>
      <c r="E40" s="167"/>
      <c r="F40" s="167"/>
      <c r="G40" s="166"/>
      <c r="H40" s="169"/>
      <c r="I40" s="169"/>
      <c r="J40" s="169"/>
      <c r="K40" s="81">
        <f t="shared" si="0"/>
        <v>0</v>
      </c>
      <c r="L40" s="172" t="str">
        <f t="shared" si="1"/>
        <v/>
      </c>
      <c r="M40" s="169"/>
      <c r="N40" s="170"/>
      <c r="O40" s="170"/>
      <c r="P40" s="171"/>
      <c r="Q40" s="281"/>
      <c r="R40" s="173"/>
      <c r="S40" s="269"/>
      <c r="T40" s="269"/>
      <c r="U40" s="269"/>
      <c r="V40" s="84"/>
      <c r="W40" s="262"/>
      <c r="X40" s="85">
        <f t="shared" si="2"/>
        <v>0</v>
      </c>
      <c r="Y40" s="270"/>
      <c r="Z40" s="269"/>
      <c r="AA40" s="269"/>
      <c r="AB40" s="84"/>
      <c r="AC40" s="85">
        <f t="shared" si="3"/>
        <v>0</v>
      </c>
      <c r="AD40" s="269"/>
      <c r="AE40" s="315" t="str">
        <f t="shared" si="4"/>
        <v/>
      </c>
      <c r="AF40" s="315" t="str">
        <f t="shared" si="5"/>
        <v/>
      </c>
    </row>
    <row r="41" spans="1:32" x14ac:dyDescent="0.25">
      <c r="A41" s="166"/>
      <c r="B41" s="228" t="str">
        <v/>
      </c>
      <c r="C41" s="167"/>
      <c r="D41" s="284"/>
      <c r="E41" s="167"/>
      <c r="F41" s="167"/>
      <c r="G41" s="166"/>
      <c r="H41" s="169"/>
      <c r="I41" s="169"/>
      <c r="J41" s="169"/>
      <c r="K41" s="81">
        <f t="shared" si="0"/>
        <v>0</v>
      </c>
      <c r="L41" s="172" t="str">
        <f t="shared" si="1"/>
        <v/>
      </c>
      <c r="M41" s="169"/>
      <c r="N41" s="170"/>
      <c r="O41" s="170"/>
      <c r="P41" s="171"/>
      <c r="Q41" s="281"/>
      <c r="R41" s="173"/>
      <c r="S41" s="269"/>
      <c r="T41" s="269"/>
      <c r="U41" s="269"/>
      <c r="V41" s="84"/>
      <c r="W41" s="262"/>
      <c r="X41" s="85">
        <f t="shared" si="2"/>
        <v>0</v>
      </c>
      <c r="Y41" s="270"/>
      <c r="Z41" s="269"/>
      <c r="AA41" s="269"/>
      <c r="AB41" s="84"/>
      <c r="AC41" s="85">
        <f t="shared" si="3"/>
        <v>0</v>
      </c>
      <c r="AD41" s="269"/>
      <c r="AE41" s="315" t="str">
        <f t="shared" si="4"/>
        <v/>
      </c>
      <c r="AF41" s="315" t="str">
        <f t="shared" si="5"/>
        <v/>
      </c>
    </row>
    <row r="42" spans="1:32" x14ac:dyDescent="0.25">
      <c r="A42" s="166"/>
      <c r="B42" s="228" t="str">
        <v/>
      </c>
      <c r="C42" s="167"/>
      <c r="D42" s="284"/>
      <c r="E42" s="167"/>
      <c r="F42" s="167"/>
      <c r="G42" s="166"/>
      <c r="H42" s="169"/>
      <c r="I42" s="169"/>
      <c r="J42" s="169"/>
      <c r="K42" s="81">
        <f t="shared" si="0"/>
        <v>0</v>
      </c>
      <c r="L42" s="172" t="str">
        <f t="shared" si="1"/>
        <v/>
      </c>
      <c r="M42" s="169"/>
      <c r="N42" s="170"/>
      <c r="O42" s="170"/>
      <c r="P42" s="171"/>
      <c r="Q42" s="281"/>
      <c r="R42" s="173"/>
      <c r="S42" s="269"/>
      <c r="T42" s="269"/>
      <c r="U42" s="269"/>
      <c r="V42" s="84"/>
      <c r="W42" s="262"/>
      <c r="X42" s="85">
        <f t="shared" si="2"/>
        <v>0</v>
      </c>
      <c r="Y42" s="270"/>
      <c r="Z42" s="269"/>
      <c r="AA42" s="269"/>
      <c r="AB42" s="84"/>
      <c r="AC42" s="85">
        <f t="shared" si="3"/>
        <v>0</v>
      </c>
      <c r="AD42" s="269"/>
      <c r="AE42" s="315" t="str">
        <f t="shared" si="4"/>
        <v/>
      </c>
      <c r="AF42" s="315" t="str">
        <f t="shared" si="5"/>
        <v/>
      </c>
    </row>
    <row r="43" spans="1:32" x14ac:dyDescent="0.25">
      <c r="A43" s="166"/>
      <c r="B43" s="228" t="str">
        <v/>
      </c>
      <c r="C43" s="167"/>
      <c r="D43" s="284"/>
      <c r="E43" s="167"/>
      <c r="F43" s="167"/>
      <c r="G43" s="166"/>
      <c r="H43" s="169"/>
      <c r="I43" s="169"/>
      <c r="J43" s="169"/>
      <c r="K43" s="81">
        <f t="shared" si="0"/>
        <v>0</v>
      </c>
      <c r="L43" s="172" t="str">
        <f t="shared" si="1"/>
        <v/>
      </c>
      <c r="M43" s="169"/>
      <c r="N43" s="170"/>
      <c r="O43" s="170"/>
      <c r="P43" s="171"/>
      <c r="Q43" s="281"/>
      <c r="R43" s="173"/>
      <c r="S43" s="269"/>
      <c r="T43" s="269"/>
      <c r="U43" s="269"/>
      <c r="V43" s="84"/>
      <c r="W43" s="262"/>
      <c r="X43" s="85">
        <f t="shared" si="2"/>
        <v>0</v>
      </c>
      <c r="Y43" s="270"/>
      <c r="Z43" s="269"/>
      <c r="AA43" s="269"/>
      <c r="AB43" s="84"/>
      <c r="AC43" s="85">
        <f t="shared" si="3"/>
        <v>0</v>
      </c>
      <c r="AD43" s="269"/>
      <c r="AE43" s="315" t="str">
        <f t="shared" si="4"/>
        <v/>
      </c>
      <c r="AF43" s="315" t="str">
        <f t="shared" si="5"/>
        <v/>
      </c>
    </row>
    <row r="44" spans="1:32" x14ac:dyDescent="0.25">
      <c r="A44" s="166"/>
      <c r="B44" s="228" t="str">
        <v/>
      </c>
      <c r="C44" s="167"/>
      <c r="D44" s="284"/>
      <c r="E44" s="167"/>
      <c r="F44" s="167"/>
      <c r="G44" s="166"/>
      <c r="H44" s="169"/>
      <c r="I44" s="169"/>
      <c r="J44" s="169"/>
      <c r="K44" s="81">
        <f t="shared" si="0"/>
        <v>0</v>
      </c>
      <c r="L44" s="172" t="str">
        <f t="shared" si="1"/>
        <v/>
      </c>
      <c r="M44" s="169"/>
      <c r="N44" s="170"/>
      <c r="O44" s="170"/>
      <c r="P44" s="171"/>
      <c r="Q44" s="281"/>
      <c r="R44" s="173"/>
      <c r="S44" s="269"/>
      <c r="T44" s="269"/>
      <c r="U44" s="269"/>
      <c r="V44" s="84"/>
      <c r="W44" s="262"/>
      <c r="X44" s="85">
        <f t="shared" si="2"/>
        <v>0</v>
      </c>
      <c r="Y44" s="270"/>
      <c r="Z44" s="269"/>
      <c r="AA44" s="269"/>
      <c r="AB44" s="84"/>
      <c r="AC44" s="85">
        <f t="shared" si="3"/>
        <v>0</v>
      </c>
      <c r="AD44" s="269"/>
      <c r="AE44" s="315" t="str">
        <f t="shared" si="4"/>
        <v/>
      </c>
      <c r="AF44" s="315" t="str">
        <f t="shared" si="5"/>
        <v/>
      </c>
    </row>
    <row r="45" spans="1:32" x14ac:dyDescent="0.25">
      <c r="A45" s="166"/>
      <c r="B45" s="228" t="str">
        <v/>
      </c>
      <c r="C45" s="167"/>
      <c r="D45" s="284"/>
      <c r="E45" s="167"/>
      <c r="F45" s="167"/>
      <c r="G45" s="166"/>
      <c r="H45" s="169"/>
      <c r="I45" s="169"/>
      <c r="J45" s="169"/>
      <c r="K45" s="81">
        <f t="shared" si="0"/>
        <v>0</v>
      </c>
      <c r="L45" s="172" t="str">
        <f t="shared" si="1"/>
        <v/>
      </c>
      <c r="M45" s="169"/>
      <c r="N45" s="170"/>
      <c r="O45" s="170"/>
      <c r="P45" s="171"/>
      <c r="Q45" s="281"/>
      <c r="R45" s="173"/>
      <c r="S45" s="269"/>
      <c r="T45" s="269"/>
      <c r="U45" s="269"/>
      <c r="V45" s="84"/>
      <c r="W45" s="262"/>
      <c r="X45" s="85">
        <f t="shared" si="2"/>
        <v>0</v>
      </c>
      <c r="Y45" s="270"/>
      <c r="Z45" s="269"/>
      <c r="AA45" s="269"/>
      <c r="AB45" s="84"/>
      <c r="AC45" s="85">
        <f t="shared" si="3"/>
        <v>0</v>
      </c>
      <c r="AD45" s="269"/>
      <c r="AE45" s="315" t="str">
        <f t="shared" si="4"/>
        <v/>
      </c>
      <c r="AF45" s="315" t="str">
        <f t="shared" si="5"/>
        <v/>
      </c>
    </row>
    <row r="46" spans="1:32" x14ac:dyDescent="0.25">
      <c r="A46" s="166"/>
      <c r="B46" s="228" t="str">
        <v/>
      </c>
      <c r="C46" s="167"/>
      <c r="D46" s="284"/>
      <c r="E46" s="167"/>
      <c r="F46" s="167"/>
      <c r="G46" s="166"/>
      <c r="H46" s="169"/>
      <c r="I46" s="169"/>
      <c r="J46" s="169"/>
      <c r="K46" s="81">
        <f t="shared" si="0"/>
        <v>0</v>
      </c>
      <c r="L46" s="172" t="str">
        <f t="shared" si="1"/>
        <v/>
      </c>
      <c r="M46" s="169"/>
      <c r="N46" s="170"/>
      <c r="O46" s="170"/>
      <c r="P46" s="171"/>
      <c r="Q46" s="281"/>
      <c r="R46" s="173"/>
      <c r="S46" s="269"/>
      <c r="T46" s="269"/>
      <c r="U46" s="269"/>
      <c r="V46" s="84"/>
      <c r="W46" s="262"/>
      <c r="X46" s="85">
        <f t="shared" si="2"/>
        <v>0</v>
      </c>
      <c r="Y46" s="270"/>
      <c r="Z46" s="269"/>
      <c r="AA46" s="269"/>
      <c r="AB46" s="84"/>
      <c r="AC46" s="85">
        <f t="shared" si="3"/>
        <v>0</v>
      </c>
      <c r="AD46" s="269"/>
      <c r="AE46" s="315" t="str">
        <f t="shared" si="4"/>
        <v/>
      </c>
      <c r="AF46" s="315" t="str">
        <f t="shared" si="5"/>
        <v/>
      </c>
    </row>
    <row r="47" spans="1:32" x14ac:dyDescent="0.25">
      <c r="A47" s="166"/>
      <c r="B47" s="228" t="str">
        <v/>
      </c>
      <c r="C47" s="167"/>
      <c r="D47" s="284"/>
      <c r="E47" s="167"/>
      <c r="F47" s="167"/>
      <c r="G47" s="166"/>
      <c r="H47" s="169"/>
      <c r="I47" s="169"/>
      <c r="J47" s="169"/>
      <c r="K47" s="81">
        <f t="shared" si="0"/>
        <v>0</v>
      </c>
      <c r="L47" s="172" t="str">
        <f t="shared" si="1"/>
        <v/>
      </c>
      <c r="M47" s="169"/>
      <c r="N47" s="170"/>
      <c r="O47" s="170"/>
      <c r="P47" s="171"/>
      <c r="Q47" s="281"/>
      <c r="R47" s="173"/>
      <c r="S47" s="269"/>
      <c r="T47" s="269"/>
      <c r="U47" s="269"/>
      <c r="V47" s="84"/>
      <c r="W47" s="262"/>
      <c r="X47" s="85">
        <f t="shared" si="2"/>
        <v>0</v>
      </c>
      <c r="Y47" s="270"/>
      <c r="Z47" s="269"/>
      <c r="AA47" s="269"/>
      <c r="AB47" s="84"/>
      <c r="AC47" s="85">
        <f t="shared" si="3"/>
        <v>0</v>
      </c>
      <c r="AD47" s="269"/>
      <c r="AE47" s="315" t="str">
        <f t="shared" si="4"/>
        <v/>
      </c>
      <c r="AF47" s="315" t="str">
        <f t="shared" si="5"/>
        <v/>
      </c>
    </row>
    <row r="48" spans="1:32" x14ac:dyDescent="0.25">
      <c r="A48" s="166"/>
      <c r="B48" s="228" t="str">
        <v/>
      </c>
      <c r="C48" s="167"/>
      <c r="D48" s="284"/>
      <c r="E48" s="167"/>
      <c r="F48" s="167"/>
      <c r="G48" s="166"/>
      <c r="H48" s="169"/>
      <c r="I48" s="169"/>
      <c r="J48" s="169"/>
      <c r="K48" s="81">
        <f t="shared" si="0"/>
        <v>0</v>
      </c>
      <c r="L48" s="172" t="str">
        <f t="shared" si="1"/>
        <v/>
      </c>
      <c r="M48" s="169"/>
      <c r="N48" s="170"/>
      <c r="O48" s="170"/>
      <c r="P48" s="171"/>
      <c r="Q48" s="281"/>
      <c r="R48" s="173"/>
      <c r="S48" s="269"/>
      <c r="T48" s="269"/>
      <c r="U48" s="269"/>
      <c r="V48" s="84"/>
      <c r="W48" s="262"/>
      <c r="X48" s="85">
        <f t="shared" si="2"/>
        <v>0</v>
      </c>
      <c r="Y48" s="270"/>
      <c r="Z48" s="269"/>
      <c r="AA48" s="269"/>
      <c r="AB48" s="84"/>
      <c r="AC48" s="85">
        <f t="shared" si="3"/>
        <v>0</v>
      </c>
      <c r="AD48" s="269"/>
      <c r="AE48" s="315" t="str">
        <f t="shared" si="4"/>
        <v/>
      </c>
      <c r="AF48" s="315" t="str">
        <f t="shared" si="5"/>
        <v/>
      </c>
    </row>
    <row r="49" spans="1:32" x14ac:dyDescent="0.25">
      <c r="A49" s="166"/>
      <c r="B49" s="228" t="str">
        <v/>
      </c>
      <c r="C49" s="167"/>
      <c r="D49" s="284"/>
      <c r="E49" s="167"/>
      <c r="F49" s="167"/>
      <c r="G49" s="166"/>
      <c r="H49" s="169"/>
      <c r="I49" s="169"/>
      <c r="J49" s="169"/>
      <c r="K49" s="81">
        <f t="shared" si="0"/>
        <v>0</v>
      </c>
      <c r="L49" s="172" t="str">
        <f t="shared" si="1"/>
        <v/>
      </c>
      <c r="M49" s="169"/>
      <c r="N49" s="170"/>
      <c r="O49" s="170"/>
      <c r="P49" s="171"/>
      <c r="Q49" s="281"/>
      <c r="R49" s="173"/>
      <c r="S49" s="269"/>
      <c r="T49" s="269"/>
      <c r="U49" s="269"/>
      <c r="V49" s="84"/>
      <c r="W49" s="262"/>
      <c r="X49" s="85">
        <f t="shared" si="2"/>
        <v>0</v>
      </c>
      <c r="Y49" s="270"/>
      <c r="Z49" s="269"/>
      <c r="AA49" s="269"/>
      <c r="AB49" s="84"/>
      <c r="AC49" s="85">
        <f t="shared" si="3"/>
        <v>0</v>
      </c>
      <c r="AD49" s="269"/>
      <c r="AE49" s="315" t="str">
        <f t="shared" si="4"/>
        <v/>
      </c>
      <c r="AF49" s="315" t="str">
        <f t="shared" si="5"/>
        <v/>
      </c>
    </row>
    <row r="50" spans="1:32" x14ac:dyDescent="0.25">
      <c r="A50" s="166"/>
      <c r="B50" s="228" t="str">
        <v/>
      </c>
      <c r="C50" s="167"/>
      <c r="D50" s="284"/>
      <c r="E50" s="167"/>
      <c r="F50" s="167"/>
      <c r="G50" s="166"/>
      <c r="H50" s="169"/>
      <c r="I50" s="169"/>
      <c r="J50" s="169"/>
      <c r="K50" s="81">
        <f t="shared" si="0"/>
        <v>0</v>
      </c>
      <c r="L50" s="172" t="str">
        <f t="shared" si="1"/>
        <v/>
      </c>
      <c r="M50" s="169"/>
      <c r="N50" s="170"/>
      <c r="O50" s="170"/>
      <c r="P50" s="171"/>
      <c r="Q50" s="281"/>
      <c r="R50" s="173"/>
      <c r="S50" s="269"/>
      <c r="T50" s="269"/>
      <c r="U50" s="269"/>
      <c r="V50" s="84"/>
      <c r="W50" s="262"/>
      <c r="X50" s="85">
        <f t="shared" si="2"/>
        <v>0</v>
      </c>
      <c r="Y50" s="270"/>
      <c r="Z50" s="269"/>
      <c r="AA50" s="269"/>
      <c r="AB50" s="84"/>
      <c r="AC50" s="85">
        <f t="shared" si="3"/>
        <v>0</v>
      </c>
      <c r="AD50" s="269"/>
      <c r="AE50" s="315" t="str">
        <f t="shared" si="4"/>
        <v/>
      </c>
      <c r="AF50" s="315" t="str">
        <f t="shared" si="5"/>
        <v/>
      </c>
    </row>
    <row r="51" spans="1:32" x14ac:dyDescent="0.25">
      <c r="A51" s="166"/>
      <c r="B51" s="228" t="str">
        <v/>
      </c>
      <c r="C51" s="167"/>
      <c r="D51" s="284"/>
      <c r="E51" s="167"/>
      <c r="F51" s="167"/>
      <c r="G51" s="166"/>
      <c r="H51" s="169"/>
      <c r="I51" s="169"/>
      <c r="J51" s="169"/>
      <c r="K51" s="81">
        <f t="shared" si="0"/>
        <v>0</v>
      </c>
      <c r="L51" s="172" t="str">
        <f t="shared" si="1"/>
        <v/>
      </c>
      <c r="M51" s="169"/>
      <c r="N51" s="170"/>
      <c r="O51" s="170"/>
      <c r="P51" s="171"/>
      <c r="Q51" s="281"/>
      <c r="R51" s="173"/>
      <c r="S51" s="269"/>
      <c r="T51" s="269"/>
      <c r="U51" s="269"/>
      <c r="V51" s="84"/>
      <c r="W51" s="262"/>
      <c r="X51" s="85">
        <f t="shared" si="2"/>
        <v>0</v>
      </c>
      <c r="Y51" s="270"/>
      <c r="Z51" s="269"/>
      <c r="AA51" s="269"/>
      <c r="AB51" s="84"/>
      <c r="AC51" s="85">
        <f t="shared" si="3"/>
        <v>0</v>
      </c>
      <c r="AD51" s="269"/>
      <c r="AE51" s="315" t="str">
        <f t="shared" si="4"/>
        <v/>
      </c>
      <c r="AF51" s="315" t="str">
        <f t="shared" si="5"/>
        <v/>
      </c>
    </row>
    <row r="52" spans="1:32" x14ac:dyDescent="0.25">
      <c r="A52" s="166"/>
      <c r="B52" s="228" t="str">
        <v/>
      </c>
      <c r="C52" s="167"/>
      <c r="D52" s="284"/>
      <c r="E52" s="167"/>
      <c r="F52" s="167"/>
      <c r="G52" s="166"/>
      <c r="H52" s="169"/>
      <c r="I52" s="169"/>
      <c r="J52" s="169"/>
      <c r="K52" s="81">
        <f t="shared" si="0"/>
        <v>0</v>
      </c>
      <c r="L52" s="172" t="str">
        <f t="shared" si="1"/>
        <v/>
      </c>
      <c r="M52" s="169"/>
      <c r="N52" s="170"/>
      <c r="O52" s="170"/>
      <c r="P52" s="171"/>
      <c r="Q52" s="281"/>
      <c r="R52" s="173"/>
      <c r="S52" s="269"/>
      <c r="T52" s="269"/>
      <c r="U52" s="269"/>
      <c r="V52" s="84"/>
      <c r="W52" s="262"/>
      <c r="X52" s="85">
        <f t="shared" si="2"/>
        <v>0</v>
      </c>
      <c r="Y52" s="270"/>
      <c r="Z52" s="269"/>
      <c r="AA52" s="269"/>
      <c r="AB52" s="84"/>
      <c r="AC52" s="85">
        <f t="shared" si="3"/>
        <v>0</v>
      </c>
      <c r="AD52" s="269"/>
      <c r="AE52" s="315" t="str">
        <f t="shared" si="4"/>
        <v/>
      </c>
      <c r="AF52" s="315" t="str">
        <f t="shared" si="5"/>
        <v/>
      </c>
    </row>
    <row r="53" spans="1:32" x14ac:dyDescent="0.25">
      <c r="A53" s="166"/>
      <c r="B53" s="228" t="str">
        <v/>
      </c>
      <c r="C53" s="167"/>
      <c r="D53" s="284"/>
      <c r="E53" s="167"/>
      <c r="F53" s="167"/>
      <c r="G53" s="166"/>
      <c r="H53" s="169"/>
      <c r="I53" s="169"/>
      <c r="J53" s="169"/>
      <c r="K53" s="81">
        <f t="shared" si="0"/>
        <v>0</v>
      </c>
      <c r="L53" s="172" t="str">
        <f t="shared" si="1"/>
        <v/>
      </c>
      <c r="M53" s="169"/>
      <c r="N53" s="170"/>
      <c r="O53" s="170"/>
      <c r="P53" s="171"/>
      <c r="Q53" s="281"/>
      <c r="R53" s="173"/>
      <c r="S53" s="269"/>
      <c r="T53" s="269"/>
      <c r="U53" s="269"/>
      <c r="V53" s="84"/>
      <c r="W53" s="262"/>
      <c r="X53" s="85">
        <f t="shared" si="2"/>
        <v>0</v>
      </c>
      <c r="Y53" s="270"/>
      <c r="Z53" s="269"/>
      <c r="AA53" s="269"/>
      <c r="AB53" s="84"/>
      <c r="AC53" s="85">
        <f t="shared" si="3"/>
        <v>0</v>
      </c>
      <c r="AD53" s="269"/>
      <c r="AE53" s="315" t="str">
        <f t="shared" si="4"/>
        <v/>
      </c>
      <c r="AF53" s="315" t="str">
        <f t="shared" si="5"/>
        <v/>
      </c>
    </row>
    <row r="54" spans="1:32" x14ac:dyDescent="0.25">
      <c r="A54" s="166"/>
      <c r="B54" s="228" t="str">
        <v/>
      </c>
      <c r="C54" s="167"/>
      <c r="D54" s="284"/>
      <c r="E54" s="167"/>
      <c r="F54" s="167"/>
      <c r="G54" s="166"/>
      <c r="H54" s="169"/>
      <c r="I54" s="169"/>
      <c r="J54" s="169"/>
      <c r="K54" s="81">
        <f t="shared" si="0"/>
        <v>0</v>
      </c>
      <c r="L54" s="172" t="str">
        <f t="shared" si="1"/>
        <v/>
      </c>
      <c r="M54" s="169"/>
      <c r="N54" s="170"/>
      <c r="O54" s="170"/>
      <c r="P54" s="171"/>
      <c r="Q54" s="281"/>
      <c r="R54" s="173"/>
      <c r="S54" s="269"/>
      <c r="T54" s="269"/>
      <c r="U54" s="269"/>
      <c r="V54" s="84"/>
      <c r="W54" s="262"/>
      <c r="X54" s="85">
        <f t="shared" si="2"/>
        <v>0</v>
      </c>
      <c r="Y54" s="270"/>
      <c r="Z54" s="269"/>
      <c r="AA54" s="269"/>
      <c r="AB54" s="84"/>
      <c r="AC54" s="85">
        <f t="shared" si="3"/>
        <v>0</v>
      </c>
      <c r="AD54" s="269"/>
      <c r="AE54" s="315" t="str">
        <f t="shared" si="4"/>
        <v/>
      </c>
      <c r="AF54" s="315" t="str">
        <f t="shared" si="5"/>
        <v/>
      </c>
    </row>
    <row r="55" spans="1:32" ht="15.75" customHeight="1" thickBot="1" x14ac:dyDescent="0.3">
      <c r="A55" s="166"/>
      <c r="B55" s="229" t="str">
        <v/>
      </c>
      <c r="C55" s="175"/>
      <c r="D55" s="285"/>
      <c r="E55" s="175"/>
      <c r="F55" s="167"/>
      <c r="G55" s="174"/>
      <c r="H55" s="176"/>
      <c r="I55" s="176"/>
      <c r="J55" s="176"/>
      <c r="K55" s="81">
        <f t="shared" si="0"/>
        <v>0</v>
      </c>
      <c r="L55" s="172" t="str">
        <f t="shared" si="1"/>
        <v/>
      </c>
      <c r="M55" s="176"/>
      <c r="N55" s="170"/>
      <c r="O55" s="170"/>
      <c r="P55" s="171"/>
      <c r="Q55" s="282"/>
      <c r="R55" s="177"/>
      <c r="S55" s="271"/>
      <c r="T55" s="271"/>
      <c r="U55" s="271"/>
      <c r="V55" s="88"/>
      <c r="W55" s="263"/>
      <c r="X55" s="85">
        <f t="shared" si="2"/>
        <v>0</v>
      </c>
      <c r="Y55" s="270"/>
      <c r="Z55" s="271"/>
      <c r="AA55" s="269"/>
      <c r="AB55" s="88"/>
      <c r="AC55" s="85">
        <f t="shared" si="3"/>
        <v>0</v>
      </c>
      <c r="AD55" s="269"/>
      <c r="AE55" s="315" t="str">
        <f t="shared" si="4"/>
        <v/>
      </c>
      <c r="AF55" s="315" t="str">
        <f t="shared" si="5"/>
        <v/>
      </c>
    </row>
    <row r="56" spans="1:32" ht="15.75" customHeight="1" thickBot="1" x14ac:dyDescent="0.3">
      <c r="A56" s="89" t="s">
        <v>209</v>
      </c>
      <c r="B56" s="114"/>
      <c r="C56" s="90"/>
      <c r="D56" s="90"/>
      <c r="E56" s="90"/>
      <c r="F56" s="90"/>
      <c r="G56" s="91"/>
      <c r="H56" s="92">
        <f>SUM(H11:H55)</f>
        <v>0</v>
      </c>
      <c r="I56" s="92">
        <f t="shared" ref="I56:J56" si="6">SUM(I11:I55)</f>
        <v>0</v>
      </c>
      <c r="J56" s="92">
        <f t="shared" si="6"/>
        <v>0</v>
      </c>
      <c r="K56" s="92">
        <f>SUM(K11:K55)</f>
        <v>0</v>
      </c>
      <c r="L56" s="92"/>
      <c r="M56" s="91"/>
      <c r="N56" s="91"/>
      <c r="O56" s="90"/>
      <c r="P56" s="90"/>
      <c r="Q56" s="90"/>
      <c r="R56" s="92">
        <f>SUM(R11:R55)</f>
        <v>0</v>
      </c>
      <c r="S56" s="272"/>
      <c r="T56" s="272"/>
      <c r="U56" s="272"/>
      <c r="V56" s="95">
        <f>SUM(V11:V55)</f>
        <v>0</v>
      </c>
      <c r="W56" s="95"/>
      <c r="X56" s="96">
        <f>SUM(X11:X55)</f>
        <v>0</v>
      </c>
      <c r="Y56" s="273"/>
      <c r="Z56" s="264"/>
      <c r="AA56" s="274"/>
      <c r="AB56" s="96">
        <f>SUM(AB11:AB55)</f>
        <v>0</v>
      </c>
      <c r="AC56" s="96">
        <f>SUM(AC11:AC55)</f>
        <v>0</v>
      </c>
      <c r="AD56" s="274"/>
      <c r="AE56" s="337">
        <f>SUM(AE11:AE55)</f>
        <v>0</v>
      </c>
      <c r="AF56" s="338">
        <f>SUM(AF11:AF55)</f>
        <v>0</v>
      </c>
    </row>
    <row r="57" spans="1:32" ht="45" customHeight="1" x14ac:dyDescent="0.25">
      <c r="A57" s="116" t="s">
        <v>305</v>
      </c>
      <c r="B57" s="116"/>
      <c r="C57" s="117" t="s">
        <v>174</v>
      </c>
      <c r="D57" s="384" t="s">
        <v>275</v>
      </c>
      <c r="E57" s="117" t="s">
        <v>276</v>
      </c>
      <c r="F57" s="117" t="s">
        <v>14</v>
      </c>
      <c r="G57" s="117" t="s">
        <v>277</v>
      </c>
      <c r="H57" s="118" t="s">
        <v>306</v>
      </c>
      <c r="I57" s="118" t="s">
        <v>307</v>
      </c>
      <c r="J57" s="279" t="s">
        <v>32</v>
      </c>
      <c r="K57" s="120" t="s">
        <v>308</v>
      </c>
      <c r="L57" s="120" t="s">
        <v>282</v>
      </c>
      <c r="M57" s="120" t="s">
        <v>309</v>
      </c>
      <c r="N57" s="586" t="s">
        <v>284</v>
      </c>
      <c r="O57" s="587"/>
      <c r="P57" s="121"/>
      <c r="Q57" s="121" t="s">
        <v>285</v>
      </c>
      <c r="R57" s="122"/>
      <c r="S57" s="68" t="s">
        <v>287</v>
      </c>
      <c r="T57" s="68" t="s">
        <v>288</v>
      </c>
      <c r="U57" s="68" t="s">
        <v>16</v>
      </c>
      <c r="V57" s="68" t="s">
        <v>310</v>
      </c>
      <c r="W57" s="69" t="s">
        <v>285</v>
      </c>
      <c r="X57" s="69" t="s">
        <v>311</v>
      </c>
      <c r="Y57" s="69" t="s">
        <v>48</v>
      </c>
      <c r="Z57" s="70" t="s">
        <v>291</v>
      </c>
      <c r="AA57" s="70" t="s">
        <v>312</v>
      </c>
      <c r="AB57" s="238"/>
      <c r="AC57" s="265"/>
      <c r="AD57" s="5"/>
      <c r="AE57" s="5"/>
      <c r="AF57" s="5"/>
    </row>
    <row r="58" spans="1:32" x14ac:dyDescent="0.25">
      <c r="A58" s="166"/>
      <c r="B58" s="241"/>
      <c r="C58" s="167"/>
      <c r="D58" s="286"/>
      <c r="E58" s="167"/>
      <c r="F58" s="167"/>
      <c r="G58" s="166"/>
      <c r="H58" s="169">
        <v>500</v>
      </c>
      <c r="I58" s="169">
        <v>40</v>
      </c>
      <c r="J58" s="181"/>
      <c r="K58" s="81">
        <f t="shared" ref="K58:K72" si="7">I58</f>
        <v>40</v>
      </c>
      <c r="L58" s="82" t="str">
        <f t="shared" ref="L58:L72" si="8">IF(K58,"Yes","")</f>
        <v>Yes</v>
      </c>
      <c r="M58" s="176"/>
      <c r="N58" s="571"/>
      <c r="O58" s="572"/>
      <c r="P58" s="181"/>
      <c r="Q58" s="281"/>
      <c r="R58" s="239"/>
      <c r="S58" s="269"/>
      <c r="T58" s="269"/>
      <c r="U58" s="269"/>
      <c r="V58" s="84">
        <v>20</v>
      </c>
      <c r="W58" s="262"/>
      <c r="X58" s="85">
        <f t="shared" ref="X58:X72" si="9">K58+V58</f>
        <v>60</v>
      </c>
      <c r="Y58" s="275"/>
      <c r="Z58" s="275"/>
      <c r="AA58" s="269"/>
    </row>
    <row r="59" spans="1:32" x14ac:dyDescent="0.25">
      <c r="A59" s="166"/>
      <c r="B59" s="241"/>
      <c r="C59" s="167"/>
      <c r="D59" s="286"/>
      <c r="E59" s="167"/>
      <c r="F59" s="167"/>
      <c r="G59" s="166"/>
      <c r="H59" s="169">
        <v>2000</v>
      </c>
      <c r="I59" s="169">
        <v>2000</v>
      </c>
      <c r="J59" s="181"/>
      <c r="K59" s="81">
        <f t="shared" si="7"/>
        <v>2000</v>
      </c>
      <c r="L59" s="82" t="str">
        <f t="shared" si="8"/>
        <v>Yes</v>
      </c>
      <c r="M59" s="176"/>
      <c r="N59" s="571"/>
      <c r="O59" s="572"/>
      <c r="P59" s="181"/>
      <c r="Q59" s="281"/>
      <c r="R59" s="239"/>
      <c r="S59" s="269"/>
      <c r="T59" s="269"/>
      <c r="U59" s="269"/>
      <c r="V59" s="84"/>
      <c r="W59" s="262"/>
      <c r="X59" s="85">
        <f t="shared" si="9"/>
        <v>2000</v>
      </c>
      <c r="Y59" s="275"/>
      <c r="Z59" s="275"/>
      <c r="AA59" s="269"/>
    </row>
    <row r="60" spans="1:32" x14ac:dyDescent="0.25">
      <c r="A60" s="166"/>
      <c r="B60" s="241"/>
      <c r="C60" s="167"/>
      <c r="D60" s="286"/>
      <c r="E60" s="167"/>
      <c r="F60" s="167"/>
      <c r="G60" s="166"/>
      <c r="H60" s="169"/>
      <c r="I60" s="169"/>
      <c r="J60" s="181"/>
      <c r="K60" s="81">
        <f t="shared" si="7"/>
        <v>0</v>
      </c>
      <c r="L60" s="82" t="str">
        <f t="shared" si="8"/>
        <v/>
      </c>
      <c r="M60" s="176"/>
      <c r="N60" s="571"/>
      <c r="O60" s="572"/>
      <c r="P60" s="181"/>
      <c r="Q60" s="281"/>
      <c r="R60" s="239"/>
      <c r="S60" s="269"/>
      <c r="T60" s="269"/>
      <c r="U60" s="269"/>
      <c r="V60" s="84"/>
      <c r="W60" s="262"/>
      <c r="X60" s="85">
        <f t="shared" si="9"/>
        <v>0</v>
      </c>
      <c r="Y60" s="275"/>
      <c r="Z60" s="275"/>
      <c r="AA60" s="269"/>
      <c r="AB60" s="265"/>
      <c r="AC60" s="238"/>
      <c r="AD60" s="265"/>
      <c r="AE60" s="265"/>
      <c r="AF60" s="265"/>
    </row>
    <row r="61" spans="1:32" x14ac:dyDescent="0.25">
      <c r="A61" s="166"/>
      <c r="B61" s="241"/>
      <c r="C61" s="167"/>
      <c r="D61" s="286"/>
      <c r="E61" s="167"/>
      <c r="F61" s="167"/>
      <c r="G61" s="166"/>
      <c r="H61" s="169"/>
      <c r="I61" s="169"/>
      <c r="J61" s="181"/>
      <c r="K61" s="81">
        <f t="shared" si="7"/>
        <v>0</v>
      </c>
      <c r="L61" s="82" t="str">
        <f t="shared" si="8"/>
        <v/>
      </c>
      <c r="M61" s="176"/>
      <c r="N61" s="571"/>
      <c r="O61" s="572"/>
      <c r="P61" s="181"/>
      <c r="Q61" s="281"/>
      <c r="R61" s="239"/>
      <c r="S61" s="269"/>
      <c r="T61" s="269"/>
      <c r="U61" s="269"/>
      <c r="V61" s="84"/>
      <c r="W61" s="262"/>
      <c r="X61" s="85">
        <f t="shared" si="9"/>
        <v>0</v>
      </c>
      <c r="Y61" s="275"/>
      <c r="Z61" s="275"/>
      <c r="AA61" s="269"/>
    </row>
    <row r="62" spans="1:32" x14ac:dyDescent="0.25">
      <c r="A62" s="166"/>
      <c r="B62" s="241"/>
      <c r="C62" s="167"/>
      <c r="D62" s="286"/>
      <c r="E62" s="167"/>
      <c r="F62" s="167"/>
      <c r="G62" s="166"/>
      <c r="H62" s="169"/>
      <c r="I62" s="169"/>
      <c r="J62" s="181"/>
      <c r="K62" s="81">
        <f t="shared" si="7"/>
        <v>0</v>
      </c>
      <c r="L62" s="82" t="str">
        <f t="shared" si="8"/>
        <v/>
      </c>
      <c r="M62" s="176"/>
      <c r="N62" s="571"/>
      <c r="O62" s="572"/>
      <c r="P62" s="181"/>
      <c r="Q62" s="281"/>
      <c r="R62" s="239"/>
      <c r="S62" s="269"/>
      <c r="T62" s="269"/>
      <c r="U62" s="269"/>
      <c r="V62" s="84"/>
      <c r="W62" s="262"/>
      <c r="X62" s="85">
        <f t="shared" si="9"/>
        <v>0</v>
      </c>
      <c r="Y62" s="275"/>
      <c r="Z62" s="275"/>
      <c r="AA62" s="269"/>
    </row>
    <row r="63" spans="1:32" x14ac:dyDescent="0.25">
      <c r="A63" s="166"/>
      <c r="B63" s="241"/>
      <c r="C63" s="167"/>
      <c r="D63" s="286"/>
      <c r="E63" s="167"/>
      <c r="F63" s="167"/>
      <c r="G63" s="166"/>
      <c r="H63" s="169"/>
      <c r="I63" s="169"/>
      <c r="J63" s="181"/>
      <c r="K63" s="81">
        <f t="shared" si="7"/>
        <v>0</v>
      </c>
      <c r="L63" s="82" t="str">
        <f t="shared" si="8"/>
        <v/>
      </c>
      <c r="M63" s="176"/>
      <c r="N63" s="571"/>
      <c r="O63" s="572"/>
      <c r="P63" s="181"/>
      <c r="Q63" s="281"/>
      <c r="R63" s="239"/>
      <c r="S63" s="269"/>
      <c r="T63" s="269"/>
      <c r="U63" s="269"/>
      <c r="V63" s="84"/>
      <c r="W63" s="262"/>
      <c r="X63" s="85">
        <f t="shared" si="9"/>
        <v>0</v>
      </c>
      <c r="Y63" s="275"/>
      <c r="Z63" s="275"/>
      <c r="AA63" s="269"/>
    </row>
    <row r="64" spans="1:32" x14ac:dyDescent="0.25">
      <c r="A64" s="166"/>
      <c r="B64" s="241"/>
      <c r="C64" s="167"/>
      <c r="D64" s="286"/>
      <c r="E64" s="167"/>
      <c r="F64" s="167"/>
      <c r="G64" s="166"/>
      <c r="H64" s="169"/>
      <c r="I64" s="169"/>
      <c r="J64" s="181"/>
      <c r="K64" s="81">
        <f t="shared" si="7"/>
        <v>0</v>
      </c>
      <c r="L64" s="82" t="str">
        <f t="shared" si="8"/>
        <v/>
      </c>
      <c r="M64" s="176"/>
      <c r="N64" s="571"/>
      <c r="O64" s="572"/>
      <c r="P64" s="181"/>
      <c r="Q64" s="281"/>
      <c r="R64" s="239"/>
      <c r="S64" s="269"/>
      <c r="T64" s="269"/>
      <c r="U64" s="269"/>
      <c r="V64" s="84"/>
      <c r="W64" s="262"/>
      <c r="X64" s="85">
        <f t="shared" si="9"/>
        <v>0</v>
      </c>
      <c r="Y64" s="275"/>
      <c r="Z64" s="275"/>
      <c r="AA64" s="269"/>
    </row>
    <row r="65" spans="1:32" x14ac:dyDescent="0.25">
      <c r="A65" s="166"/>
      <c r="B65" s="241"/>
      <c r="C65" s="167"/>
      <c r="D65" s="286"/>
      <c r="E65" s="167"/>
      <c r="F65" s="167"/>
      <c r="G65" s="166"/>
      <c r="H65" s="169"/>
      <c r="I65" s="169"/>
      <c r="J65" s="181"/>
      <c r="K65" s="81">
        <f t="shared" si="7"/>
        <v>0</v>
      </c>
      <c r="L65" s="82" t="str">
        <f t="shared" si="8"/>
        <v/>
      </c>
      <c r="M65" s="176"/>
      <c r="N65" s="571"/>
      <c r="O65" s="572"/>
      <c r="P65" s="181"/>
      <c r="Q65" s="281"/>
      <c r="R65" s="239"/>
      <c r="S65" s="269"/>
      <c r="T65" s="269"/>
      <c r="U65" s="269"/>
      <c r="V65" s="84"/>
      <c r="W65" s="262"/>
      <c r="X65" s="85">
        <f t="shared" si="9"/>
        <v>0</v>
      </c>
      <c r="Y65" s="275"/>
      <c r="Z65" s="275"/>
      <c r="AA65" s="269"/>
    </row>
    <row r="66" spans="1:32" x14ac:dyDescent="0.25">
      <c r="A66" s="166"/>
      <c r="B66" s="241"/>
      <c r="C66" s="167"/>
      <c r="D66" s="286"/>
      <c r="E66" s="167"/>
      <c r="F66" s="167"/>
      <c r="G66" s="166"/>
      <c r="H66" s="169"/>
      <c r="I66" s="169"/>
      <c r="J66" s="181"/>
      <c r="K66" s="81">
        <f t="shared" si="7"/>
        <v>0</v>
      </c>
      <c r="L66" s="82" t="str">
        <f t="shared" si="8"/>
        <v/>
      </c>
      <c r="M66" s="176"/>
      <c r="N66" s="571"/>
      <c r="O66" s="572"/>
      <c r="P66" s="181"/>
      <c r="Q66" s="281"/>
      <c r="R66" s="239"/>
      <c r="S66" s="269"/>
      <c r="T66" s="269"/>
      <c r="U66" s="269"/>
      <c r="V66" s="84"/>
      <c r="W66" s="262"/>
      <c r="X66" s="85">
        <f t="shared" si="9"/>
        <v>0</v>
      </c>
      <c r="Y66" s="275"/>
      <c r="Z66" s="275"/>
      <c r="AA66" s="269"/>
    </row>
    <row r="67" spans="1:32" x14ac:dyDescent="0.25">
      <c r="A67" s="166"/>
      <c r="B67" s="241"/>
      <c r="C67" s="167"/>
      <c r="D67" s="286"/>
      <c r="E67" s="167"/>
      <c r="F67" s="167"/>
      <c r="G67" s="166"/>
      <c r="H67" s="169"/>
      <c r="I67" s="169"/>
      <c r="J67" s="181"/>
      <c r="K67" s="81">
        <f t="shared" si="7"/>
        <v>0</v>
      </c>
      <c r="L67" s="82" t="str">
        <f t="shared" si="8"/>
        <v/>
      </c>
      <c r="M67" s="176"/>
      <c r="N67" s="571"/>
      <c r="O67" s="572"/>
      <c r="P67" s="181"/>
      <c r="Q67" s="281"/>
      <c r="R67" s="239"/>
      <c r="S67" s="269"/>
      <c r="T67" s="269"/>
      <c r="U67" s="269"/>
      <c r="V67" s="84"/>
      <c r="W67" s="262"/>
      <c r="X67" s="85">
        <f t="shared" si="9"/>
        <v>0</v>
      </c>
      <c r="Y67" s="275"/>
      <c r="Z67" s="275"/>
      <c r="AA67" s="269"/>
    </row>
    <row r="68" spans="1:32" x14ac:dyDescent="0.25">
      <c r="A68" s="174"/>
      <c r="B68" s="242"/>
      <c r="C68" s="175"/>
      <c r="D68" s="287"/>
      <c r="E68" s="175"/>
      <c r="F68" s="167"/>
      <c r="G68" s="174"/>
      <c r="H68" s="176"/>
      <c r="I68" s="176"/>
      <c r="J68" s="184"/>
      <c r="K68" s="81">
        <f t="shared" si="7"/>
        <v>0</v>
      </c>
      <c r="L68" s="82" t="str">
        <f t="shared" si="8"/>
        <v/>
      </c>
      <c r="M68" s="176"/>
      <c r="N68" s="571"/>
      <c r="O68" s="572"/>
      <c r="P68" s="184"/>
      <c r="Q68" s="282"/>
      <c r="R68" s="240"/>
      <c r="S68" s="269"/>
      <c r="T68" s="269"/>
      <c r="U68" s="269"/>
      <c r="V68" s="84"/>
      <c r="W68" s="262"/>
      <c r="X68" s="85">
        <f t="shared" si="9"/>
        <v>0</v>
      </c>
      <c r="Y68" s="275"/>
      <c r="Z68" s="275"/>
      <c r="AA68" s="269"/>
    </row>
    <row r="69" spans="1:32" x14ac:dyDescent="0.25">
      <c r="A69" s="166"/>
      <c r="B69" s="241"/>
      <c r="C69" s="167"/>
      <c r="D69" s="286"/>
      <c r="E69" s="167"/>
      <c r="F69" s="167"/>
      <c r="G69" s="166"/>
      <c r="H69" s="169"/>
      <c r="I69" s="169"/>
      <c r="J69" s="181"/>
      <c r="K69" s="81">
        <f t="shared" si="7"/>
        <v>0</v>
      </c>
      <c r="L69" s="82" t="str">
        <f t="shared" si="8"/>
        <v/>
      </c>
      <c r="M69" s="176"/>
      <c r="N69" s="571"/>
      <c r="O69" s="572"/>
      <c r="P69" s="181"/>
      <c r="Q69" s="281"/>
      <c r="R69" s="239"/>
      <c r="S69" s="269"/>
      <c r="T69" s="269"/>
      <c r="U69" s="269"/>
      <c r="V69" s="84"/>
      <c r="W69" s="262"/>
      <c r="X69" s="85">
        <f t="shared" si="9"/>
        <v>0</v>
      </c>
      <c r="Y69" s="275"/>
      <c r="Z69" s="275"/>
      <c r="AA69" s="269"/>
    </row>
    <row r="70" spans="1:32" x14ac:dyDescent="0.25">
      <c r="A70" s="174"/>
      <c r="B70" s="242"/>
      <c r="C70" s="175"/>
      <c r="D70" s="287"/>
      <c r="E70" s="175"/>
      <c r="F70" s="167"/>
      <c r="G70" s="174"/>
      <c r="H70" s="176"/>
      <c r="I70" s="176"/>
      <c r="J70" s="184"/>
      <c r="K70" s="81">
        <f t="shared" si="7"/>
        <v>0</v>
      </c>
      <c r="L70" s="82" t="str">
        <f t="shared" si="8"/>
        <v/>
      </c>
      <c r="M70" s="176"/>
      <c r="N70" s="571"/>
      <c r="O70" s="572"/>
      <c r="P70" s="184"/>
      <c r="Q70" s="282"/>
      <c r="R70" s="240"/>
      <c r="S70" s="269"/>
      <c r="T70" s="269"/>
      <c r="U70" s="269"/>
      <c r="V70" s="84"/>
      <c r="W70" s="262"/>
      <c r="X70" s="85">
        <f t="shared" si="9"/>
        <v>0</v>
      </c>
      <c r="Y70" s="275"/>
      <c r="Z70" s="275"/>
      <c r="AA70" s="269"/>
    </row>
    <row r="71" spans="1:32" x14ac:dyDescent="0.25">
      <c r="A71" s="166"/>
      <c r="B71" s="241"/>
      <c r="C71" s="167"/>
      <c r="D71" s="286"/>
      <c r="E71" s="167"/>
      <c r="F71" s="167"/>
      <c r="G71" s="166"/>
      <c r="H71" s="169"/>
      <c r="I71" s="169"/>
      <c r="J71" s="181"/>
      <c r="K71" s="81">
        <f t="shared" si="7"/>
        <v>0</v>
      </c>
      <c r="L71" s="82" t="str">
        <f t="shared" si="8"/>
        <v/>
      </c>
      <c r="M71" s="176"/>
      <c r="N71" s="571"/>
      <c r="O71" s="572"/>
      <c r="P71" s="181"/>
      <c r="Q71" s="281"/>
      <c r="R71" s="239"/>
      <c r="S71" s="269"/>
      <c r="T71" s="269"/>
      <c r="U71" s="269"/>
      <c r="V71" s="84"/>
      <c r="W71" s="262"/>
      <c r="X71" s="85">
        <f t="shared" si="9"/>
        <v>0</v>
      </c>
      <c r="Y71" s="275"/>
      <c r="Z71" s="275"/>
      <c r="AA71" s="269"/>
    </row>
    <row r="72" spans="1:32" x14ac:dyDescent="0.25">
      <c r="A72" s="174"/>
      <c r="B72" s="242"/>
      <c r="C72" s="175"/>
      <c r="D72" s="287"/>
      <c r="E72" s="175"/>
      <c r="F72" s="167"/>
      <c r="G72" s="174"/>
      <c r="H72" s="176"/>
      <c r="I72" s="176"/>
      <c r="J72" s="184"/>
      <c r="K72" s="183">
        <f t="shared" si="7"/>
        <v>0</v>
      </c>
      <c r="L72" s="82" t="str">
        <f t="shared" si="8"/>
        <v/>
      </c>
      <c r="M72" s="176"/>
      <c r="N72" s="573"/>
      <c r="O72" s="574"/>
      <c r="P72" s="184"/>
      <c r="Q72" s="282"/>
      <c r="R72" s="240"/>
      <c r="S72" s="269"/>
      <c r="T72" s="269"/>
      <c r="U72" s="269"/>
      <c r="V72" s="88"/>
      <c r="W72" s="263"/>
      <c r="X72" s="85">
        <f t="shared" si="9"/>
        <v>0</v>
      </c>
      <c r="Y72" s="276"/>
      <c r="Z72" s="276"/>
      <c r="AA72" s="269"/>
    </row>
    <row r="73" spans="1:32" ht="15.75" customHeight="1" thickBot="1" x14ac:dyDescent="0.3">
      <c r="A73" s="89" t="s">
        <v>313</v>
      </c>
      <c r="B73" s="114"/>
      <c r="C73" s="110"/>
      <c r="D73" s="110"/>
      <c r="E73" s="110"/>
      <c r="F73" s="110"/>
      <c r="G73" s="111"/>
      <c r="H73" s="92">
        <f>SUM(H58:H72)</f>
        <v>2500</v>
      </c>
      <c r="I73" s="92">
        <f>SUM(I58:I72)</f>
        <v>2040</v>
      </c>
      <c r="J73" s="111"/>
      <c r="K73" s="92">
        <f>SUM(K58:K72)</f>
        <v>2040</v>
      </c>
      <c r="L73" s="186"/>
      <c r="M73" s="112"/>
      <c r="N73" s="112"/>
      <c r="O73" s="113"/>
      <c r="P73" s="113"/>
      <c r="Q73" s="283"/>
      <c r="R73" s="114"/>
      <c r="S73" s="277"/>
      <c r="T73" s="277"/>
      <c r="U73" s="277"/>
      <c r="V73" s="95">
        <f>SUM(V58:V72)</f>
        <v>20</v>
      </c>
      <c r="W73" s="264"/>
      <c r="X73" s="96">
        <f>SUM(X58:X72)</f>
        <v>2060</v>
      </c>
      <c r="Y73" s="278"/>
      <c r="Z73" s="278"/>
      <c r="AA73" s="274"/>
    </row>
    <row r="76" spans="1:32" ht="19.5" customHeight="1" x14ac:dyDescent="0.25">
      <c r="A76" s="254" t="s">
        <v>314</v>
      </c>
    </row>
    <row r="77" spans="1:32" ht="45" customHeight="1" x14ac:dyDescent="0.25">
      <c r="A77" s="607" t="s">
        <v>315</v>
      </c>
      <c r="B77" s="607"/>
      <c r="C77" s="607"/>
      <c r="D77" s="18"/>
      <c r="F77" s="255"/>
      <c r="G77" s="12"/>
    </row>
    <row r="78" spans="1:32" ht="15" customHeight="1" thickBot="1" x14ac:dyDescent="0.3">
      <c r="A78" s="250" t="s">
        <v>316</v>
      </c>
      <c r="B78" s="251" t="e">
        <f>Overview!C8</f>
        <v>#DIV/0!</v>
      </c>
      <c r="D78" s="255"/>
      <c r="F78" s="255"/>
    </row>
    <row r="79" spans="1:32" s="238" customFormat="1" ht="15" customHeight="1" x14ac:dyDescent="0.2">
      <c r="A79" s="605" t="s">
        <v>317</v>
      </c>
      <c r="B79" s="606"/>
      <c r="C79" s="256" t="s">
        <v>318</v>
      </c>
      <c r="D79" s="5"/>
      <c r="F79" s="5"/>
      <c r="G79" s="5"/>
      <c r="H79" s="12"/>
      <c r="S79" s="265"/>
      <c r="T79" s="265"/>
      <c r="U79" s="265"/>
      <c r="V79" s="265"/>
      <c r="W79" s="265"/>
      <c r="Y79" s="265"/>
      <c r="Z79" s="265"/>
      <c r="AA79" s="265"/>
      <c r="AB79" s="266"/>
      <c r="AC79" s="12"/>
      <c r="AD79" s="266"/>
      <c r="AE79" s="266"/>
      <c r="AF79" s="266"/>
    </row>
    <row r="80" spans="1:32" ht="15" customHeight="1" x14ac:dyDescent="0.25">
      <c r="A80" s="320" t="s">
        <v>319</v>
      </c>
      <c r="B80" s="253">
        <f>K56</f>
        <v>0</v>
      </c>
      <c r="C80" s="368">
        <f>X56</f>
        <v>0</v>
      </c>
      <c r="D80" s="5"/>
      <c r="H80" s="12"/>
    </row>
    <row r="81" spans="1:13" ht="15" customHeight="1" x14ac:dyDescent="0.25">
      <c r="A81" s="354" t="s">
        <v>320</v>
      </c>
      <c r="B81" s="355">
        <f>AE56</f>
        <v>0</v>
      </c>
      <c r="C81" s="368"/>
      <c r="D81" s="5"/>
      <c r="H81" s="12"/>
    </row>
    <row r="82" spans="1:13" ht="15" customHeight="1" x14ac:dyDescent="0.25">
      <c r="A82" s="354" t="s">
        <v>321</v>
      </c>
      <c r="B82" s="355">
        <f>AF56</f>
        <v>0</v>
      </c>
      <c r="C82" s="368"/>
      <c r="D82" s="5"/>
      <c r="H82" s="12"/>
    </row>
    <row r="83" spans="1:13" ht="15" customHeight="1" x14ac:dyDescent="0.25">
      <c r="A83" s="22" t="s">
        <v>322</v>
      </c>
      <c r="B83" s="129">
        <f>R56</f>
        <v>0</v>
      </c>
      <c r="C83" s="368">
        <f>AC56</f>
        <v>0</v>
      </c>
      <c r="D83" s="5"/>
      <c r="H83" s="12"/>
    </row>
    <row r="84" spans="1:13" ht="15" customHeight="1" x14ac:dyDescent="0.25">
      <c r="A84" s="22" t="s">
        <v>323</v>
      </c>
      <c r="B84" s="129">
        <f>K73</f>
        <v>2040</v>
      </c>
      <c r="C84" s="368">
        <f>X73</f>
        <v>2060</v>
      </c>
      <c r="D84" s="5"/>
      <c r="H84" s="12"/>
    </row>
    <row r="85" spans="1:13" ht="15" customHeight="1" x14ac:dyDescent="0.25">
      <c r="A85" s="22"/>
      <c r="B85" s="130"/>
      <c r="C85" s="369"/>
      <c r="D85" s="5"/>
      <c r="H85" s="12"/>
    </row>
    <row r="86" spans="1:13" ht="25.5" customHeight="1" x14ac:dyDescent="0.25">
      <c r="A86" s="592" t="s">
        <v>324</v>
      </c>
      <c r="B86" s="594" t="e">
        <f>B80*B78</f>
        <v>#DIV/0!</v>
      </c>
      <c r="C86" s="596" t="e">
        <f>C80*B78</f>
        <v>#DIV/0!</v>
      </c>
      <c r="D86" s="5"/>
      <c r="H86" s="12"/>
    </row>
    <row r="87" spans="1:13" ht="15" customHeight="1" x14ac:dyDescent="0.25">
      <c r="A87" s="593"/>
      <c r="B87" s="595"/>
      <c r="C87" s="597"/>
      <c r="D87" s="5"/>
      <c r="H87" s="12"/>
    </row>
    <row r="88" spans="1:13" ht="15" customHeight="1" x14ac:dyDescent="0.25">
      <c r="A88" s="22" t="s">
        <v>325</v>
      </c>
      <c r="B88" s="129" t="e">
        <f>B86</f>
        <v>#DIV/0!</v>
      </c>
      <c r="C88" s="368" t="e">
        <f>C86</f>
        <v>#DIV/0!</v>
      </c>
      <c r="D88" s="5"/>
      <c r="H88" s="12"/>
    </row>
    <row r="89" spans="1:13" ht="15" customHeight="1" thickBot="1" x14ac:dyDescent="0.3">
      <c r="A89" s="238"/>
      <c r="B89" s="238"/>
      <c r="C89" s="238"/>
      <c r="D89" s="5"/>
    </row>
    <row r="90" spans="1:13" ht="15" customHeight="1" x14ac:dyDescent="0.25">
      <c r="A90" s="598" t="s">
        <v>326</v>
      </c>
      <c r="B90" s="599"/>
      <c r="C90" s="600"/>
      <c r="D90" s="5"/>
      <c r="I90" s="12"/>
      <c r="K90" s="12"/>
      <c r="L90" s="12"/>
      <c r="M90" s="12"/>
    </row>
    <row r="91" spans="1:13" ht="15" customHeight="1" x14ac:dyDescent="0.25">
      <c r="A91" s="601"/>
      <c r="B91" s="419"/>
      <c r="C91" s="602"/>
      <c r="D91" s="5"/>
      <c r="H91" s="12"/>
      <c r="I91" s="12"/>
      <c r="K91" s="12"/>
      <c r="L91" s="12"/>
      <c r="M91" s="12"/>
    </row>
    <row r="92" spans="1:13" ht="15" customHeight="1" x14ac:dyDescent="0.25">
      <c r="A92" s="601"/>
      <c r="B92" s="419"/>
      <c r="C92" s="602"/>
      <c r="D92" s="5"/>
      <c r="H92" s="12"/>
      <c r="I92" s="12"/>
      <c r="K92" s="12"/>
      <c r="L92" s="12"/>
      <c r="M92" s="12"/>
    </row>
    <row r="93" spans="1:13" x14ac:dyDescent="0.25">
      <c r="A93" s="601"/>
      <c r="B93" s="419"/>
      <c r="C93" s="602"/>
      <c r="D93" s="5"/>
      <c r="H93" s="12"/>
      <c r="I93" s="12"/>
      <c r="K93" s="12"/>
      <c r="L93" s="12"/>
      <c r="M93" s="12"/>
    </row>
    <row r="94" spans="1:13" ht="30" customHeight="1" x14ac:dyDescent="0.25">
      <c r="A94" s="601"/>
      <c r="B94" s="419"/>
      <c r="C94" s="602"/>
      <c r="D94" s="5"/>
      <c r="H94" s="12"/>
      <c r="I94" s="12"/>
      <c r="K94" s="12"/>
      <c r="L94" s="12"/>
      <c r="M94" s="12"/>
    </row>
    <row r="95" spans="1:13" ht="15" customHeight="1" x14ac:dyDescent="0.25">
      <c r="A95" s="55" t="s">
        <v>327</v>
      </c>
      <c r="B95" s="588" t="e">
        <f>B86</f>
        <v>#DIV/0!</v>
      </c>
      <c r="C95" s="589"/>
      <c r="D95" s="5"/>
    </row>
    <row r="96" spans="1:13" ht="18.75" customHeight="1" x14ac:dyDescent="0.25">
      <c r="A96" s="54" t="s">
        <v>328</v>
      </c>
      <c r="B96" s="582"/>
      <c r="C96" s="583"/>
      <c r="D96" s="5"/>
    </row>
    <row r="97" spans="1:4" ht="18.75" customHeight="1" x14ac:dyDescent="0.25">
      <c r="A97" s="53" t="s">
        <v>329</v>
      </c>
      <c r="B97" s="582"/>
      <c r="C97" s="583"/>
      <c r="D97" s="5"/>
    </row>
    <row r="98" spans="1:4" ht="76.5" customHeight="1" x14ac:dyDescent="0.25">
      <c r="A98" s="51" t="s">
        <v>330</v>
      </c>
      <c r="B98" s="578"/>
      <c r="C98" s="579"/>
      <c r="D98" s="5"/>
    </row>
    <row r="99" spans="1:4" ht="18.75" customHeight="1" thickBot="1" x14ac:dyDescent="0.3">
      <c r="A99" s="50" t="s">
        <v>331</v>
      </c>
      <c r="B99" s="580"/>
      <c r="C99" s="581"/>
      <c r="D99" s="5"/>
    </row>
    <row r="111" spans="1:4" ht="15" customHeight="1" x14ac:dyDescent="0.25">
      <c r="A111"/>
      <c r="B111"/>
      <c r="C111" s="370"/>
      <c r="D111"/>
    </row>
    <row r="112" spans="1:4" ht="15" customHeight="1" x14ac:dyDescent="0.25">
      <c r="A112"/>
      <c r="B112"/>
      <c r="C112" s="370"/>
      <c r="D112"/>
    </row>
  </sheetData>
  <mergeCells count="35">
    <mergeCell ref="H3:I3"/>
    <mergeCell ref="A86:A87"/>
    <mergeCell ref="B86:B87"/>
    <mergeCell ref="C86:C87"/>
    <mergeCell ref="A90:C94"/>
    <mergeCell ref="B3:C3"/>
    <mergeCell ref="B4:C4"/>
    <mergeCell ref="B5:C5"/>
    <mergeCell ref="B6:C6"/>
    <mergeCell ref="A79:B79"/>
    <mergeCell ref="A77:C77"/>
    <mergeCell ref="A7:F7"/>
    <mergeCell ref="S8:AF8"/>
    <mergeCell ref="B98:C98"/>
    <mergeCell ref="B99:C99"/>
    <mergeCell ref="B96:C96"/>
    <mergeCell ref="N68:O68"/>
    <mergeCell ref="N69:O69"/>
    <mergeCell ref="N9:O9"/>
    <mergeCell ref="B97:C97"/>
    <mergeCell ref="N57:O57"/>
    <mergeCell ref="N58:O58"/>
    <mergeCell ref="N59:O59"/>
    <mergeCell ref="N60:O60"/>
    <mergeCell ref="N61:O61"/>
    <mergeCell ref="N62:O62"/>
    <mergeCell ref="B95:C95"/>
    <mergeCell ref="N63:O63"/>
    <mergeCell ref="N64:O64"/>
    <mergeCell ref="N65:O65"/>
    <mergeCell ref="N66:O66"/>
    <mergeCell ref="N72:O72"/>
    <mergeCell ref="N67:O67"/>
    <mergeCell ref="N70:O70"/>
    <mergeCell ref="N71:O71"/>
  </mergeCells>
  <conditionalFormatting sqref="B96:C96">
    <cfRule type="expression" dxfId="112" priority="21" stopIfTrue="1">
      <formula>"ISBLANK"</formula>
    </cfRule>
  </conditionalFormatting>
  <conditionalFormatting sqref="L11:L55">
    <cfRule type="expression" dxfId="111" priority="39">
      <formula>L11="Yes"</formula>
    </cfRule>
  </conditionalFormatting>
  <conditionalFormatting sqref="L58:L72">
    <cfRule type="cellIs" dxfId="110" priority="22" operator="equal">
      <formula>"Yes"</formula>
    </cfRule>
  </conditionalFormatting>
  <conditionalFormatting sqref="Y11:Y55">
    <cfRule type="cellIs" dxfId="109" priority="35" operator="equal">
      <formula>"n/a"</formula>
    </cfRule>
    <cfRule type="cellIs" dxfId="108" priority="36" operator="equal">
      <formula>"Outstanding"</formula>
    </cfRule>
    <cfRule type="cellIs" dxfId="107" priority="38" operator="equal">
      <formula>"Yes"</formula>
    </cfRule>
  </conditionalFormatting>
  <conditionalFormatting sqref="AA11:AA55">
    <cfRule type="cellIs" dxfId="106" priority="26" operator="equal">
      <formula>"Yes"</formula>
    </cfRule>
  </conditionalFormatting>
  <conditionalFormatting sqref="AA11:AA56">
    <cfRule type="cellIs" dxfId="105" priority="25" operator="equal">
      <formula>"No"</formula>
    </cfRule>
  </conditionalFormatting>
  <conditionalFormatting sqref="AA56">
    <cfRule type="cellIs" dxfId="104" priority="34" operator="equal">
      <formula>"Yes"</formula>
    </cfRule>
  </conditionalFormatting>
  <conditionalFormatting sqref="AA58:AB72">
    <cfRule type="cellIs" dxfId="103" priority="18" operator="equal">
      <formula>"Yes"</formula>
    </cfRule>
  </conditionalFormatting>
  <conditionalFormatting sqref="AA58:AB73">
    <cfRule type="cellIs" dxfId="102" priority="17" operator="equal">
      <formula>"No"</formula>
    </cfRule>
  </conditionalFormatting>
  <conditionalFormatting sqref="AA73:AB73">
    <cfRule type="cellIs" dxfId="101" priority="30" operator="equal">
      <formula>"Yes"</formula>
    </cfRule>
  </conditionalFormatting>
  <conditionalFormatting sqref="AC57">
    <cfRule type="cellIs" dxfId="100" priority="9" operator="equal">
      <formula>"No"</formula>
    </cfRule>
    <cfRule type="cellIs" dxfId="99" priority="10" operator="equal">
      <formula>"Yes"</formula>
    </cfRule>
  </conditionalFormatting>
  <conditionalFormatting sqref="AD11:AD55">
    <cfRule type="cellIs" dxfId="98" priority="14" operator="equal">
      <formula>"Yes"</formula>
    </cfRule>
  </conditionalFormatting>
  <conditionalFormatting sqref="AD11:AD56">
    <cfRule type="cellIs" dxfId="97" priority="13" operator="equal">
      <formula>"No"</formula>
    </cfRule>
  </conditionalFormatting>
  <conditionalFormatting sqref="AD56:AF56">
    <cfRule type="cellIs" dxfId="96" priority="16" operator="equal">
      <formula>"Yes"</formula>
    </cfRule>
  </conditionalFormatting>
  <conditionalFormatting sqref="AD58:AF72">
    <cfRule type="cellIs" dxfId="95" priority="2" operator="equal">
      <formula>"Yes"</formula>
    </cfRule>
  </conditionalFormatting>
  <conditionalFormatting sqref="AD58:AF73">
    <cfRule type="cellIs" dxfId="94" priority="1" operator="equal">
      <formula>"No"</formula>
    </cfRule>
  </conditionalFormatting>
  <conditionalFormatting sqref="AD73:AF73">
    <cfRule type="cellIs" dxfId="93" priority="15" operator="equal">
      <formula>"Yes"</formula>
    </cfRule>
  </conditionalFormatting>
  <conditionalFormatting sqref="AE56:AF56">
    <cfRule type="cellIs" dxfId="92" priority="3" operator="equal">
      <formula>"No"</formula>
    </cfRule>
  </conditionalFormatting>
  <dataValidations count="4">
    <dataValidation allowBlank="1" showInputMessage="1" showErrorMessage="1" sqref="B11" xr:uid="{94B22C34-126F-4720-8162-49724F68E791}"/>
    <dataValidation allowBlank="1" showInputMessage="1" promptTitle="Claim form signature" prompt="Before you submit your claim form please ensure that the Declaration has been signed and dated by an authorised signatory" sqref="B99:C99" xr:uid="{3B0594BB-A5B9-43F8-BB44-B6F751B0D863}"/>
    <dataValidation allowBlank="1" showInputMessage="1" promptTitle="Claim form signature:" prompt="Before you submit your claim form please ensure that the Declaration has been signed and dated by an authorised signatory" sqref="B96:C97" xr:uid="{10634E60-5889-4DCD-B29D-5B74040C0ECF}"/>
    <dataValidation allowBlank="1" showInputMessage="1" promptTitle="Claim form signature" prompt="Before you submit your claim form please ensure that the Declaration has been signed and dated by an authorised signatory._x000a_You must use an electronic signature. A typed name is not sufficient." sqref="B98:C98" xr:uid="{2A91B656-A7C9-4FA6-B139-ED59614FB3FD}"/>
  </dataValidations>
  <hyperlinks>
    <hyperlink ref="H3" location="'Claim 1'!A90" display="Complete claim declaration" xr:uid="{3E6BA9AE-2186-4B48-B2BC-071FA4926B40}"/>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B51CAF21-C91E-43E9-9BB0-7847B956A9F6}">
          <x14:formula1>
            <xm:f>'Source data'!$A$30:$A$31</xm:f>
          </x14:formula1>
          <xm:sqref>A58:B72</xm:sqref>
        </x14:dataValidation>
        <x14:dataValidation type="list" allowBlank="1" showInputMessage="1" showErrorMessage="1" xr:uid="{2459C20E-628A-49C3-94F7-360BFAAC64ED}">
          <x14:formula1>
            <xm:f>'Source data'!$F$4:$F$9</xm:f>
          </x14:formula1>
          <xm:sqref>F11:F55 F58:F72</xm:sqref>
        </x14:dataValidation>
        <x14:dataValidation type="list" allowBlank="1" showInputMessage="1" showErrorMessage="1" xr:uid="{8FE851C3-6AB9-4655-8D97-317A4B408279}">
          <x14:formula1>
            <xm:f>'Source data'!$H$4:$H$6</xm:f>
          </x14:formula1>
          <xm:sqref>M11:M55</xm:sqref>
        </x14:dataValidation>
        <x14:dataValidation type="list" allowBlank="1" showInputMessage="1" showErrorMessage="1" xr:uid="{05209C2A-BC73-4EA7-9619-39E88E9055CC}">
          <x14:formula1>
            <xm:f>'Source data'!$F$33:$F$35</xm:f>
          </x14:formula1>
          <xm:sqref>N58:O72</xm:sqref>
        </x14:dataValidation>
        <x14:dataValidation type="list" allowBlank="1" showInputMessage="1" showErrorMessage="1" xr:uid="{0C82DAE4-DF60-4B91-A3F5-33EBD0B0349F}">
          <x14:formula1>
            <xm:f>'Source data'!$H$4:$H$5</xm:f>
          </x14:formula1>
          <xm:sqref>S11:T55 AA58:AA72 S58:T72 Z11:AA55 M58:M72 AD11:AD55</xm:sqref>
        </x14:dataValidation>
        <x14:dataValidation type="list" allowBlank="1" showInputMessage="1" showErrorMessage="1" xr:uid="{B6C51AE1-A186-4F09-A5EB-45CE83D08A78}">
          <x14:formula1>
            <xm:f>'Source data'!$J$4:$J$10</xm:f>
          </x14:formula1>
          <xm:sqref>U11:U55 U58:U72</xm:sqref>
        </x14:dataValidation>
        <x14:dataValidation type="list" allowBlank="1" showInputMessage="1" showErrorMessage="1" xr:uid="{86183063-37C2-4CE1-B63C-02229C78713D}">
          <x14:formula1>
            <xm:f>'Source data'!$H$12:$H$14</xm:f>
          </x14:formula1>
          <xm:sqref>Y11:Y55</xm:sqref>
        </x14:dataValidation>
        <x14:dataValidation type="list" allowBlank="1" showInputMessage="1" showErrorMessage="1" promptTitle="REMINDER" prompt="Please redact personal data on any evidence before submitting the claim." xr:uid="{395F99BF-DAF5-4728-929A-351FF13F0024}">
          <x14:formula1>
            <xm:f>'Source data'!$F$12:$F$19</xm:f>
          </x14:formula1>
          <xm:sqref>N11:N55</xm:sqref>
        </x14:dataValidation>
        <x14:dataValidation type="list" allowBlank="1" showInputMessage="1" showErrorMessage="1" promptTitle="REMINDER" prompt="Please redact personal data on any evidence before submitting the claim." xr:uid="{273394ED-AD01-49F1-AE5D-0A1D5F0C6481}">
          <x14:formula1>
            <xm:f>'Source data'!$F$39:$F$46</xm:f>
          </x14:formula1>
          <xm:sqref>P11:P55</xm:sqref>
        </x14:dataValidation>
        <x14:dataValidation type="list" allowBlank="1" showInputMessage="1" showErrorMessage="1" promptTitle="REMINDER" prompt="Please redact personal data on any evidence before submitting the claim." xr:uid="{348BF0EE-F0A0-4A8E-97E6-87A36B4888D1}">
          <x14:formula1>
            <xm:f>'Source data'!$F$22:$F$29</xm:f>
          </x14:formula1>
          <xm:sqref>O11:O55</xm:sqref>
        </x14:dataValidation>
        <x14:dataValidation type="list" allowBlank="1" showInputMessage="1" showErrorMessage="1" xr:uid="{00EF61C3-C039-4A97-94D7-EA8C38C6CB8C}">
          <x14:formula1>
            <xm:f>'Source data'!$A$4:$A$26</xm:f>
          </x14:formula1>
          <xm:sqref>A11:A55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4EFB7A28E22E54EBBEDC53BC58E323E" ma:contentTypeVersion="4" ma:contentTypeDescription="Create a new document." ma:contentTypeScope="" ma:versionID="57e1d2765274ac2a4ed9b7c4e384b996">
  <xsd:schema xmlns:xsd="http://www.w3.org/2001/XMLSchema" xmlns:xs="http://www.w3.org/2001/XMLSchema" xmlns:p="http://schemas.microsoft.com/office/2006/metadata/properties" xmlns:ns2="74581a3f-a666-44c9-ba68-2197de7f6f5b" targetNamespace="http://schemas.microsoft.com/office/2006/metadata/properties" ma:root="true" ma:fieldsID="5cc5fe8bb1e644709a0861948b8c1b23" ns2:_="">
    <xsd:import namespace="74581a3f-a666-44c9-ba68-2197de7f6f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581a3f-a666-44c9-ba68-2197de7f6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 ma:index="11" nillable="true" ma:displayName="Comment" ma:format="Dropdown" ma:internalName="Commen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 xmlns="74581a3f-a666-44c9-ba68-2197de7f6f5b" xsi:nil="true"/>
  </documentManagement>
</p:properties>
</file>

<file path=customXml/item4.xml><?xml version="1.0" encoding="utf-8"?>
<?mso-contentType ?>
<SharedContentType xmlns="Microsoft.SharePoint.Taxonomy.ContentTypeSync" SourceId="d1117845-93f6-4da3-abaa-fcb4fa669c78" ContentTypeId="0x0101" PreviousValue="false" LastSyncTimeStamp="2022-12-23T11:43:36.903Z"/>
</file>

<file path=customXml/itemProps1.xml><?xml version="1.0" encoding="utf-8"?>
<ds:datastoreItem xmlns:ds="http://schemas.openxmlformats.org/officeDocument/2006/customXml" ds:itemID="{7DE1604C-A43A-4322-A890-306121961B84}">
  <ds:schemaRefs>
    <ds:schemaRef ds:uri="http://schemas.microsoft.com/sharepoint/v3/contenttype/forms"/>
  </ds:schemaRefs>
</ds:datastoreItem>
</file>

<file path=customXml/itemProps2.xml><?xml version="1.0" encoding="utf-8"?>
<ds:datastoreItem xmlns:ds="http://schemas.openxmlformats.org/officeDocument/2006/customXml" ds:itemID="{6C2D81E6-B661-4A43-A92D-BC3C2C8662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581a3f-a666-44c9-ba68-2197de7f6f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521A20-2C00-4D0F-9552-27958EE4511F}">
  <ds:schemaRefs>
    <ds:schemaRef ds:uri="http://schemas.openxmlformats.org/package/2006/metadata/core-properties"/>
    <ds:schemaRef ds:uri="http://www.w3.org/XML/1998/namespace"/>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terms/"/>
    <ds:schemaRef ds:uri="74581a3f-a666-44c9-ba68-2197de7f6f5b"/>
    <ds:schemaRef ds:uri="http://purl.org/dc/dcmitype/"/>
  </ds:schemaRefs>
</ds:datastoreItem>
</file>

<file path=customXml/itemProps4.xml><?xml version="1.0" encoding="utf-8"?>
<ds:datastoreItem xmlns:ds="http://schemas.openxmlformats.org/officeDocument/2006/customXml" ds:itemID="{C6226F7D-DD74-471D-A672-C29CA3FDC8E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19</vt:i4>
      </vt:variant>
    </vt:vector>
  </HeadingPairs>
  <TitlesOfParts>
    <vt:vector size="19" baseType="lpstr">
      <vt:lpstr>Version control</vt:lpstr>
      <vt:lpstr>Source data</vt:lpstr>
      <vt:lpstr>Introduction</vt:lpstr>
      <vt:lpstr>Overview</vt:lpstr>
      <vt:lpstr>Instructions</vt:lpstr>
      <vt:lpstr>Budget Plan</vt:lpstr>
      <vt:lpstr>Budget Summary</vt:lpstr>
      <vt:lpstr>Claim Summary</vt:lpstr>
      <vt:lpstr>Claim 1</vt:lpstr>
      <vt:lpstr>Claim 2</vt:lpstr>
      <vt:lpstr>Claim 3</vt:lpstr>
      <vt:lpstr>Claim 4</vt:lpstr>
      <vt:lpstr>Claim 5</vt:lpstr>
      <vt:lpstr>Claim 6</vt:lpstr>
      <vt:lpstr>Claim 7</vt:lpstr>
      <vt:lpstr>Claim 8</vt:lpstr>
      <vt:lpstr>Claim 9</vt:lpstr>
      <vt:lpstr>Claim 10</vt:lpstr>
      <vt:lpstr>Claim 11</vt:lpstr>
    </vt:vector>
  </TitlesOfParts>
  <Manager/>
  <Company>Defra RPA 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Shelley-Jones, Karen (NE)</dc:creator>
  <cp:keywords/>
  <dc:description/>
  <cp:lastModifiedBy>David Morley</cp:lastModifiedBy>
  <cp:revision/>
  <dcterms:created xsi:type="dcterms:W3CDTF">2022-11-21T10:05:09Z</dcterms:created>
  <dcterms:modified xsi:type="dcterms:W3CDTF">2026-01-28T10:43:18Z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0x010100A4EFB7A28E22E54EBBEDC53BC58E323E</vt:lpwstr>
  </property>
  <property fmtid="{D5CDD505-2E9C-101B-9397-08002B2CF9AE}" pid="3" name="InformationType">
    <vt:lpwstr/>
  </property>
  <property fmtid="{D5CDD505-2E9C-101B-9397-08002B2CF9AE}" pid="4" name="Distribution">
    <vt:lpwstr>9;#External|1104eb68-55d8-494f-b6ba-c5473579de73</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MediaServiceImageTags">
    <vt:lpwstr/>
  </property>
  <property fmtid="{D5CDD505-2E9C-101B-9397-08002B2CF9AE}" pid="10" name="Security Handling">
    <vt:lpwstr>1;#Internal Only|3727573c-2052-4b98-b369-5a376d94df50</vt:lpwstr>
  </property>
  <property fmtid="{D5CDD505-2E9C-101B-9397-08002B2CF9AE}" pid="11" name="_dlc_policyId">
    <vt:lpwstr>0x010100E42F56448006344E880C646F2012E2AC</vt:lpwstr>
  </property>
  <property fmtid="{D5CDD505-2E9C-101B-9397-08002B2CF9AE}" pid="12" name="ItemRetentionFormula">
    <vt:lpwstr/>
  </property>
  <property fmtid="{D5CDD505-2E9C-101B-9397-08002B2CF9AE}" pid="13" name="Document Type">
    <vt:lpwstr/>
  </property>
  <property fmtid="{D5CDD505-2E9C-101B-9397-08002B2CF9AE}" pid="14" name="lcf76f155ced4ddcb4097134ff3c332f">
    <vt:lpwstr/>
  </property>
  <property fmtid="{D5CDD505-2E9C-101B-9397-08002B2CF9AE}" pid="15" name="Organisational_x0020_Unit">
    <vt:lpwstr/>
  </property>
  <property fmtid="{D5CDD505-2E9C-101B-9397-08002B2CF9AE}" pid="16" name="RSPB_x0020_Location">
    <vt:lpwstr/>
  </property>
  <property fmtid="{D5CDD505-2E9C-101B-9397-08002B2CF9AE}" pid="17" name="Collection_x0020_Name">
    <vt:lpwstr/>
  </property>
  <property fmtid="{D5CDD505-2E9C-101B-9397-08002B2CF9AE}" pid="18" name="RSPB Location">
    <vt:lpwstr/>
  </property>
  <property fmtid="{D5CDD505-2E9C-101B-9397-08002B2CF9AE}" pid="19" name="Organisational Unit">
    <vt:lpwstr/>
  </property>
  <property fmtid="{D5CDD505-2E9C-101B-9397-08002B2CF9AE}" pid="20" name="Collection Name">
    <vt:lpwstr/>
  </property>
  <property fmtid="{D5CDD505-2E9C-101B-9397-08002B2CF9AE}" pid="21" name="Document_x0020_Type">
    <vt:lpwstr/>
  </property>
  <property fmtid="{D5CDD505-2E9C-101B-9397-08002B2CF9AE}" pid="22" name="Security_x0020_Handling">
    <vt:lpwstr>1;#Internal Only|3727573c-2052-4b98-b369-5a376d94df50</vt:lpwstr>
  </property>
  <property fmtid="{D5CDD505-2E9C-101B-9397-08002B2CF9AE}" pid="23" name="lae2bfa7b6474897ab4a53f76ea236c7">
    <vt:lpwstr>Official|14c80daa-741b-422c-9722-f71693c9ede4</vt:lpwstr>
  </property>
  <property fmtid="{D5CDD505-2E9C-101B-9397-08002B2CF9AE}" pid="24" name="Order">
    <vt:r8>544000</vt:r8>
  </property>
  <property fmtid="{D5CDD505-2E9C-101B-9397-08002B2CF9AE}" pid="25" name="fe59e9859d6a491389c5b03567f5dda5">
    <vt:lpwstr>NE|275df9ce-cd92-4318-adfe-db572e51c7ff</vt:lpwstr>
  </property>
  <property fmtid="{D5CDD505-2E9C-101B-9397-08002B2CF9AE}" pid="26" name="Topic">
    <vt:lpwstr>Group 1 - Test</vt:lpwstr>
  </property>
  <property fmtid="{D5CDD505-2E9C-101B-9397-08002B2CF9AE}" pid="27" name="cf401361b24e474cb011be6eb76c0e76">
    <vt:lpwstr>Crown|69589897-2828-4761-976e-717fd8e631c9</vt:lpwstr>
  </property>
  <property fmtid="{D5CDD505-2E9C-101B-9397-08002B2CF9AE}" pid="28" name="xd_Signature">
    <vt:bool>false</vt:bool>
  </property>
  <property fmtid="{D5CDD505-2E9C-101B-9397-08002B2CF9AE}" pid="29" name="xd_ProgID">
    <vt:lpwstr/>
  </property>
  <property fmtid="{D5CDD505-2E9C-101B-9397-08002B2CF9AE}" pid="30" name="Team">
    <vt:lpwstr>Species Recovery Programme Capital Grant Scheme</vt:lpwstr>
  </property>
  <property fmtid="{D5CDD505-2E9C-101B-9397-08002B2CF9AE}" pid="31" name="ddeb1fd0a9ad4436a96525d34737dc44">
    <vt:lpwstr>External|1104eb68-55d8-494f-b6ba-c5473579de73</vt:lpwstr>
  </property>
  <property fmtid="{D5CDD505-2E9C-101B-9397-08002B2CF9AE}" pid="32" name="ComplianceAssetId">
    <vt:lpwstr/>
  </property>
  <property fmtid="{D5CDD505-2E9C-101B-9397-08002B2CF9AE}" pid="33" name="TemplateUrl">
    <vt:lpwstr/>
  </property>
  <property fmtid="{D5CDD505-2E9C-101B-9397-08002B2CF9AE}" pid="34" name="_ExtendedDescription">
    <vt:lpwstr/>
  </property>
  <property fmtid="{D5CDD505-2E9C-101B-9397-08002B2CF9AE}" pid="35" name="HOMigrated">
    <vt:bool>false</vt:bool>
  </property>
  <property fmtid="{D5CDD505-2E9C-101B-9397-08002B2CF9AE}" pid="36" name="TriggerFlowInfo">
    <vt:lpwstr/>
  </property>
  <property fmtid="{D5CDD505-2E9C-101B-9397-08002B2CF9AE}" pid="37" name="n7493b4506bf40e28c373b1e51a33445">
    <vt:lpwstr>Team|ff0485df-0575-416f-802f-e999165821b7</vt:lpwstr>
  </property>
</Properties>
</file>